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2.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comments3.xml" ContentType="application/vnd.openxmlformats-officedocument.spreadsheetml.comments+xml"/>
  <Override PartName="/xl/drawings/drawing20.xml" ContentType="application/vnd.openxmlformats-officedocument.drawing+xml"/>
  <Override PartName="/xl/comments4.xml" ContentType="application/vnd.openxmlformats-officedocument.spreadsheetml.comments+xml"/>
  <Override PartName="/xl/drawings/drawing21.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22.xml" ContentType="application/vnd.openxmlformats-officedocument.drawing+xml"/>
  <Override PartName="/xl/drawings/drawing23.xml" ContentType="application/vnd.openxmlformats-officedocument.drawing+xml"/>
  <Override PartName="/xl/comments7.xml" ContentType="application/vnd.openxmlformats-officedocument.spreadsheetml.comments+xml"/>
  <Override PartName="/xl/drawings/drawing24.xml" ContentType="application/vnd.openxmlformats-officedocument.drawing+xml"/>
  <Override PartName="/xl/comments8.xml" ContentType="application/vnd.openxmlformats-officedocument.spreadsheetml.comments+xml"/>
  <Override PartName="/xl/drawings/drawing25.xml" ContentType="application/vnd.openxmlformats-officedocument.drawing+xml"/>
  <Override PartName="/xl/comments9.xml" ContentType="application/vnd.openxmlformats-officedocument.spreadsheetml.comments+xml"/>
  <Override PartName="/xl/drawings/drawing26.xml" ContentType="application/vnd.openxmlformats-officedocument.drawing+xml"/>
  <Override PartName="/xl/comments10.xml" ContentType="application/vnd.openxmlformats-officedocument.spreadsheetml.comments+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omments11.xml" ContentType="application/vnd.openxmlformats-officedocument.spreadsheetml.comments+xml"/>
  <Override PartName="/xl/drawings/drawing34.xml" ContentType="application/vnd.openxmlformats-officedocument.drawing+xml"/>
  <Override PartName="/xl/comments12.xml" ContentType="application/vnd.openxmlformats-officedocument.spreadsheetml.comments+xml"/>
  <Override PartName="/xl/drawings/drawing35.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13.xml" ContentType="application/vnd.openxmlformats-officedocument.spreadsheetml.comments+xml"/>
  <Override PartName="/xl/drawings/drawing36.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14.xml" ContentType="application/vnd.openxmlformats-officedocument.spreadsheetml.comments+xml"/>
  <Override PartName="/xl/comments15.xml" ContentType="application/vnd.openxmlformats-officedocument.spreadsheetml.comments+xml"/>
  <Override PartName="/xl/drawings/drawing37.xml" ContentType="application/vnd.openxmlformats-officedocument.drawing+xml"/>
  <Override PartName="/xl/drawings/drawing38.xml" ContentType="application/vnd.openxmlformats-officedocument.drawing+xml"/>
  <Override PartName="/xl/comments16.xml" ContentType="application/vnd.openxmlformats-officedocument.spreadsheetml.comments+xml"/>
  <Override PartName="/xl/drawings/drawing39.xml" ContentType="application/vnd.openxmlformats-officedocument.drawing+xml"/>
  <Override PartName="/xl/comments17.xml" ContentType="application/vnd.openxmlformats-officedocument.spreadsheetml.comments+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updateLinks="never" codeName="현재_통합_문서" defaultThemeVersion="124226"/>
  <mc:AlternateContent xmlns:mc="http://schemas.openxmlformats.org/markup-compatibility/2006">
    <mc:Choice Requires="x15">
      <x15ac:absPath xmlns:x15ac="http://schemas.microsoft.com/office/spreadsheetml/2010/11/ac" url="D:\★ 26년도\★ 공사원클릭\0418 원클릭 개정\최종\"/>
    </mc:Choice>
  </mc:AlternateContent>
  <xr:revisionPtr revIDLastSave="0" documentId="13_ncr:1_{474B107A-3109-4BDA-B55B-E6DC4F616694}" xr6:coauthVersionLast="47" xr6:coauthVersionMax="47" xr10:uidLastSave="{00000000-0000-0000-0000-000000000000}"/>
  <bookViews>
    <workbookView xWindow="28680" yWindow="555" windowWidth="29040" windowHeight="15720" tabRatio="931" activeTab="12" xr2:uid="{00000000-000D-0000-FFFF-FFFF00000000}"/>
  </bookViews>
  <sheets>
    <sheet name="1.사용설명서" sheetId="60" r:id="rId1"/>
    <sheet name="2.데이터입력" sheetId="35" r:id="rId2"/>
    <sheet name="3.공사표준계약서" sheetId="19" r:id="rId3"/>
    <sheet name="4.승낙사항" sheetId="2" r:id="rId4"/>
    <sheet name="5.관련 회계예규 적용" sheetId="28" r:id="rId5"/>
    <sheet name="6.사용인감계" sheetId="41" r:id="rId6"/>
    <sheet name="(삭제)7.계약보증금납부서" sheetId="47" state="hidden" r:id="rId7"/>
    <sheet name="(삭제)8.계약보증금 지급각서" sheetId="17" state="hidden" r:id="rId8"/>
    <sheet name="(삭제)9.청렴서약서" sheetId="10" state="hidden" r:id="rId9"/>
    <sheet name="7.수의계약 통합서약서" sheetId="16" r:id="rId10"/>
    <sheet name="(삭제)11.조세포탈 관련 각서" sheetId="53" state="hidden" r:id="rId11"/>
    <sheet name="8.안전·보건체크리스트" sheetId="54" r:id="rId12"/>
    <sheet name="9.추락재해 예방 체크리스트" sheetId="55" r:id="rId13"/>
    <sheet name="10.전기공사 감전재해 예방 체크리스트" sheetId="64" r:id="rId14"/>
    <sheet name="11.밀폐공간 질식재해예방 체크리스트" sheetId="62" r:id="rId15"/>
    <sheet name="12.일반 산업재해 예방 체크리스트" sheetId="63" r:id="rId16"/>
    <sheet name="13.착공계,공정표,대리인계(간이)" sheetId="37" r:id="rId17"/>
    <sheet name="14.착공계" sheetId="4" r:id="rId18"/>
    <sheet name="15.도시가스배관 등 안전조치 협의서" sheetId="70" r:id="rId19"/>
    <sheet name="16.현장대리인계" sheetId="38" r:id="rId20"/>
    <sheet name="17.공정표" sheetId="11" r:id="rId21"/>
    <sheet name="18.직접시공계획서" sheetId="49" r:id="rId22"/>
    <sheet name="19.수도전기료 납부 각서" sheetId="23" r:id="rId23"/>
    <sheet name="20.노무비 구분관리 및 지급확인 합의서" sheetId="56" r:id="rId24"/>
    <sheet name="21.노무비 구분관리 제외" sheetId="59" r:id="rId25"/>
    <sheet name="22.노무비 구분관리 및 지급확인 적용 제외" sheetId="57" r:id="rId26"/>
    <sheet name="23.공사근로자 노무비 청구서" sheetId="58" r:id="rId27"/>
    <sheet name="24.준공계" sheetId="12" r:id="rId28"/>
    <sheet name="25.준공검사원" sheetId="14" r:id="rId29"/>
    <sheet name="26.공사감독조서" sheetId="48" r:id="rId30"/>
    <sheet name="27.준공검사조서" sheetId="29" r:id="rId31"/>
    <sheet name="28.하자보증금납부서" sheetId="15" r:id="rId32"/>
    <sheet name="(삭제)33.하자보증금지급각서" sheetId="51" state="hidden" r:id="rId33"/>
    <sheet name="29.준공정산동의서" sheetId="42" r:id="rId34"/>
    <sheet name="30.대금청구서" sheetId="44" r:id="rId35"/>
    <sheet name="(삭제)36.수의계약 체결 제한 여부 확인서" sheetId="67" state="hidden" r:id="rId36"/>
    <sheet name="(삭제37.거래처 등록을 위한 개인정보 수집·이용 동의서" sheetId="69" state="hidden" r:id="rId37"/>
    <sheet name="31.수도전기료계산식" sheetId="39" r:id="rId38"/>
    <sheet name="32.공사대장" sheetId="25" r:id="rId39"/>
    <sheet name="33.하자검사조서" sheetId="45" r:id="rId40"/>
    <sheet name="34.하자대장" sheetId="26" r:id="rId41"/>
    <sheet name="관련법령" sheetId="31" r:id="rId42"/>
    <sheet name="참고자료" sheetId="46" r:id="rId43"/>
    <sheet name="참고1" sheetId="65" r:id="rId44"/>
    <sheet name="참고2" sheetId="66" r:id="rId45"/>
    <sheet name="참고3 건축공사제비율(4.13.)" sheetId="73" r:id="rId46"/>
    <sheet name="참고3 토목공사제비율(4.13.)" sheetId="74" r:id="rId47"/>
  </sheets>
  <definedNames>
    <definedName name="_xlnm.Print_Area" localSheetId="10">'(삭제)11.조세포탈 관련 각서'!$A$1:$M$32</definedName>
    <definedName name="_xlnm.Print_Area" localSheetId="32">'(삭제)33.하자보증금지급각서'!$A$1:$Q$24</definedName>
    <definedName name="_xlnm.Print_Area" localSheetId="35">'(삭제)36.수의계약 체결 제한 여부 확인서'!$A$1:$Q$32</definedName>
    <definedName name="_xlnm.Print_Area" localSheetId="6">'(삭제)7.계약보증금납부서'!$A$2:$Q$24</definedName>
    <definedName name="_xlnm.Print_Area" localSheetId="7">'(삭제)8.계약보증금 지급각서'!$A$1:$X$22</definedName>
    <definedName name="_xlnm.Print_Area" localSheetId="8">'(삭제)9.청렴서약서'!$A$1:$N$27</definedName>
    <definedName name="_xlnm.Print_Area" localSheetId="36">'(삭제37.거래처 등록을 위한 개인정보 수집·이용 동의서'!$A$1:$Q$39</definedName>
    <definedName name="_xlnm.Print_Area" localSheetId="13">'10.전기공사 감전재해 예방 체크리스트'!$A$1:$J$38</definedName>
    <definedName name="_xlnm.Print_Area" localSheetId="14">'11.밀폐공간 질식재해예방 체크리스트'!$A$1:$J$25</definedName>
    <definedName name="_xlnm.Print_Area" localSheetId="15">'12.일반 산업재해 예방 체크리스트'!$A$1:$J$28</definedName>
    <definedName name="_xlnm.Print_Area" localSheetId="16">'13.착공계,공정표,대리인계(간이)'!$A$1:$X$41</definedName>
    <definedName name="_xlnm.Print_Area" localSheetId="17">'14.착공계'!$A$1:$P$31</definedName>
    <definedName name="_xlnm.Print_Area" localSheetId="18">'15.도시가스배관 등 안전조치 협의서'!$A$1:$L$33</definedName>
    <definedName name="_xlnm.Print_Area" localSheetId="19">'16.현장대리인계'!$A$1:$J$32</definedName>
    <definedName name="_xlnm.Print_Area" localSheetId="20">'17.공정표'!$A$1:$T$38</definedName>
    <definedName name="_xlnm.Print_Area" localSheetId="21">'18.직접시공계획서'!$A$1:$P$46</definedName>
    <definedName name="_xlnm.Print_Area" localSheetId="22">'19.수도전기료 납부 각서'!$A$1:$T$23</definedName>
    <definedName name="_xlnm.Print_Area" localSheetId="23">'20.노무비 구분관리 및 지급확인 합의서'!$A$1:$H$47</definedName>
    <definedName name="_xlnm.Print_Area" localSheetId="24">'21.노무비 구분관리 제외'!$A$1:$G$30</definedName>
    <definedName name="_xlnm.Print_Area" localSheetId="25">'22.노무비 구분관리 및 지급확인 적용 제외'!$A$1:$G$30</definedName>
    <definedName name="_xlnm.Print_Area" localSheetId="26">'23.공사근로자 노무비 청구서'!$A$1:$J$33</definedName>
    <definedName name="_xlnm.Print_Area" localSheetId="27">'24.준공계'!$A$1:$Q$32</definedName>
    <definedName name="_xlnm.Print_Area" localSheetId="28">'25.준공검사원'!$A$1:$Q$32</definedName>
    <definedName name="_xlnm.Print_Area" localSheetId="29">'26.공사감독조서'!$A$1:$P$25</definedName>
    <definedName name="_xlnm.Print_Area" localSheetId="30">'27.준공검사조서'!$A$1:$P$27</definedName>
    <definedName name="_xlnm.Print_Area" localSheetId="31">'28.하자보증금납부서'!$A$1:$Q$24</definedName>
    <definedName name="_xlnm.Print_Area" localSheetId="33">'29.준공정산동의서'!$A$1:$P$23</definedName>
    <definedName name="_xlnm.Print_Area" localSheetId="2">'3.공사표준계약서'!$A$1:$AC$44</definedName>
    <definedName name="_xlnm.Print_Area" localSheetId="34">'30.대금청구서'!$A$1:$P$34</definedName>
    <definedName name="_xlnm.Print_Area" localSheetId="37">'31.수도전기료계산식'!$A$2:$V$29</definedName>
    <definedName name="_xlnm.Print_Area" localSheetId="38">'32.공사대장'!$A$1:$N$27</definedName>
    <definedName name="_xlnm.Print_Area" localSheetId="39">'33.하자검사조서'!$A$1:$H$20</definedName>
    <definedName name="_xlnm.Print_Area" localSheetId="40">'34.하자대장'!$A$1:$N$21</definedName>
    <definedName name="_xlnm.Print_Area" localSheetId="3">'4.승낙사항'!$A$1:$M$26</definedName>
    <definedName name="_xlnm.Print_Area" localSheetId="4">'5.관련 회계예규 적용'!$A$1:$M$28</definedName>
    <definedName name="_xlnm.Print_Area" localSheetId="5">'6.사용인감계'!$A$1:$I$32</definedName>
    <definedName name="_xlnm.Print_Area" localSheetId="9">'7.수의계약 통합서약서'!$C$1:$J$52</definedName>
    <definedName name="_xlnm.Print_Area" localSheetId="11">'8.안전·보건체크리스트'!$A$1:$J$37</definedName>
    <definedName name="_xlnm.Print_Area" localSheetId="12">'9.추락재해 예방 체크리스트'!$A$1:$J$33</definedName>
    <definedName name="_xlnm.Print_Area" localSheetId="41">관련법령!$A$1:$B$86</definedName>
    <definedName name="_xlnm.Print_Area" localSheetId="45">'참고3 건축공사제비율(4.13.)'!$B$2:$FG$120</definedName>
    <definedName name="_xlnm.Print_Area" localSheetId="46">'참고3 토목공사제비율(4.13.)'!$B$2:$FH$120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5" i="16" l="1"/>
  <c r="I6" i="16"/>
  <c r="E7" i="16"/>
  <c r="E6" i="16"/>
  <c r="E5" i="16"/>
  <c r="E4" i="16"/>
  <c r="E3" i="16"/>
  <c r="C50" i="16"/>
  <c r="J51" i="16"/>
  <c r="H51" i="16"/>
  <c r="C52" i="16"/>
  <c r="AR53" i="74" l="1"/>
  <c r="AI53" i="74"/>
  <c r="AR51" i="74"/>
  <c r="AI51" i="74"/>
  <c r="AR49" i="74"/>
  <c r="AI49" i="74"/>
  <c r="AR47" i="74"/>
  <c r="AI47" i="74"/>
  <c r="AR45" i="74"/>
  <c r="AI45" i="74"/>
  <c r="AR43" i="74"/>
  <c r="AI43" i="74"/>
  <c r="AR41" i="74"/>
  <c r="AI41" i="74"/>
  <c r="AR39" i="74"/>
  <c r="AI39" i="74"/>
  <c r="AR37" i="74"/>
  <c r="AI37" i="74"/>
  <c r="AR35" i="74"/>
  <c r="AI35" i="74"/>
  <c r="AR33" i="74"/>
  <c r="AI33" i="74"/>
  <c r="AR31" i="74"/>
  <c r="AI31" i="74"/>
  <c r="AR29" i="74"/>
  <c r="AI29" i="74"/>
  <c r="AR27" i="74"/>
  <c r="AI27" i="74"/>
  <c r="AR25" i="74"/>
  <c r="AI25" i="74"/>
  <c r="AR23" i="74"/>
  <c r="AI23" i="74"/>
  <c r="AR21" i="74"/>
  <c r="AI21" i="74"/>
  <c r="AR19" i="74"/>
  <c r="AI19" i="74"/>
  <c r="AR17" i="74"/>
  <c r="AI17" i="74"/>
  <c r="AR15" i="74"/>
  <c r="AI15" i="74"/>
  <c r="AQ53" i="73" l="1"/>
  <c r="AH53" i="73"/>
  <c r="AQ51" i="73"/>
  <c r="AH51" i="73"/>
  <c r="AQ49" i="73"/>
  <c r="AH49" i="73"/>
  <c r="AQ47" i="73"/>
  <c r="AH47" i="73"/>
  <c r="AQ45" i="73"/>
  <c r="AH45" i="73"/>
  <c r="AQ43" i="73"/>
  <c r="AH43" i="73"/>
  <c r="AQ41" i="73"/>
  <c r="AH41" i="73"/>
  <c r="AQ39" i="73"/>
  <c r="AH39" i="73"/>
  <c r="AQ37" i="73"/>
  <c r="AH37" i="73"/>
  <c r="AQ35" i="73"/>
  <c r="AH35" i="73"/>
  <c r="AQ33" i="73"/>
  <c r="AH33" i="73"/>
  <c r="AQ31" i="73"/>
  <c r="AH31" i="73"/>
  <c r="AQ29" i="73"/>
  <c r="AH29" i="73"/>
  <c r="AQ27" i="73"/>
  <c r="AH27" i="73"/>
  <c r="AQ25" i="73"/>
  <c r="AH25" i="73"/>
  <c r="AQ23" i="73"/>
  <c r="AH23" i="73"/>
  <c r="AQ21" i="73"/>
  <c r="AH21" i="73"/>
  <c r="AQ19" i="73"/>
  <c r="AH19" i="73"/>
  <c r="AQ17" i="73"/>
  <c r="AH17" i="73"/>
  <c r="AQ15" i="73"/>
  <c r="AH15" i="73"/>
  <c r="A33" i="49" l="1"/>
  <c r="B5" i="17"/>
  <c r="A8" i="51" l="1"/>
  <c r="B5" i="53"/>
  <c r="C9" i="10"/>
  <c r="C7" i="10"/>
  <c r="B5" i="10"/>
  <c r="I29" i="70" l="1"/>
  <c r="E29" i="70"/>
  <c r="I7" i="70"/>
  <c r="D7" i="70"/>
  <c r="D6" i="70" l="1"/>
  <c r="C12" i="2" l="1"/>
  <c r="D4" i="4" l="1"/>
  <c r="B6" i="63" l="1"/>
  <c r="B6" i="62"/>
  <c r="B6" i="64"/>
  <c r="B6" i="55"/>
  <c r="B6" i="54"/>
  <c r="E4" i="69" l="1"/>
  <c r="D22" i="44" l="1"/>
  <c r="M37" i="69" l="1"/>
  <c r="K30" i="67" l="1"/>
  <c r="B30" i="67" l="1"/>
  <c r="E13" i="67"/>
  <c r="E11" i="67"/>
  <c r="I11" i="67"/>
  <c r="I13" i="67"/>
  <c r="D7" i="67"/>
  <c r="D5" i="67"/>
  <c r="B5" i="64" l="1"/>
  <c r="B4" i="64"/>
  <c r="B5" i="63" l="1"/>
  <c r="B4" i="63"/>
  <c r="B5" i="62" l="1"/>
  <c r="B4" i="62"/>
  <c r="B4" i="54" l="1"/>
  <c r="B14" i="59" l="1"/>
  <c r="B14" i="57"/>
  <c r="B27" i="59"/>
  <c r="E21" i="59"/>
  <c r="E20" i="59"/>
  <c r="E19" i="59"/>
  <c r="B17" i="59"/>
  <c r="D6" i="59"/>
  <c r="D5" i="59"/>
  <c r="D4" i="59"/>
  <c r="D3" i="59"/>
  <c r="D2" i="59"/>
  <c r="A30" i="58"/>
  <c r="B27" i="57"/>
  <c r="D6" i="57"/>
  <c r="D5" i="57"/>
  <c r="D4" i="57"/>
  <c r="D3" i="57"/>
  <c r="G24" i="58" l="1"/>
  <c r="G23" i="58"/>
  <c r="G22" i="58"/>
  <c r="H16" i="58"/>
  <c r="H15" i="58"/>
  <c r="E15" i="58"/>
  <c r="D15" i="58"/>
  <c r="C15" i="58"/>
  <c r="F11" i="58"/>
  <c r="F10" i="58"/>
  <c r="F8" i="58"/>
  <c r="F7" i="58"/>
  <c r="C9" i="58"/>
  <c r="C12" i="58" s="1"/>
  <c r="F12" i="58" s="1"/>
  <c r="C6" i="58"/>
  <c r="C5" i="58"/>
  <c r="C4" i="58"/>
  <c r="C3" i="58"/>
  <c r="F3" i="58" s="1"/>
  <c r="C2" i="58"/>
  <c r="B13" i="58"/>
  <c r="F9" i="58" l="1"/>
  <c r="E41" i="56"/>
  <c r="E21" i="57"/>
  <c r="E20" i="57"/>
  <c r="E19" i="57"/>
  <c r="B17" i="57"/>
  <c r="D2" i="57"/>
  <c r="B20" i="56"/>
  <c r="E43" i="56" l="1"/>
  <c r="E42" i="56"/>
  <c r="C39" i="56" l="1"/>
  <c r="E17" i="56"/>
  <c r="F17" i="56"/>
  <c r="F13" i="56"/>
  <c r="E4" i="56"/>
  <c r="E3" i="56"/>
  <c r="E2" i="56"/>
  <c r="B5" i="55" l="1"/>
  <c r="B4" i="55"/>
  <c r="G34" i="54"/>
  <c r="G33" i="54"/>
  <c r="B5" i="54"/>
  <c r="C4" i="2" l="1"/>
  <c r="C17" i="45" l="1"/>
  <c r="L22" i="29"/>
  <c r="L20" i="29"/>
  <c r="K20" i="48"/>
  <c r="F4" i="47" l="1"/>
  <c r="C10" i="2"/>
  <c r="C11" i="10"/>
  <c r="C28" i="53" l="1"/>
  <c r="J24" i="53"/>
  <c r="E24" i="53"/>
  <c r="A21" i="53"/>
  <c r="N5" i="51" l="1"/>
  <c r="B4" i="23" l="1"/>
  <c r="B21" i="51" l="1"/>
  <c r="C19" i="51"/>
  <c r="C18" i="51"/>
  <c r="C17" i="51"/>
  <c r="C16" i="51"/>
  <c r="N6" i="51"/>
  <c r="D6" i="51"/>
  <c r="D4" i="51"/>
  <c r="D3" i="51"/>
  <c r="C8" i="44" l="1"/>
  <c r="D24" i="44" l="1"/>
  <c r="B12" i="42" l="1"/>
  <c r="R17" i="39"/>
  <c r="C27" i="39" l="1"/>
  <c r="L27" i="39"/>
  <c r="E27" i="39"/>
  <c r="I27" i="39"/>
  <c r="L23" i="39"/>
  <c r="E23" i="39"/>
  <c r="C23" i="39"/>
  <c r="I23" i="39"/>
  <c r="C8" i="2" l="1"/>
  <c r="C2" i="39" l="1"/>
  <c r="C6" i="4" l="1"/>
  <c r="C6" i="44"/>
  <c r="D4" i="15"/>
  <c r="D5" i="29"/>
  <c r="D5" i="48"/>
  <c r="C6" i="14"/>
  <c r="C6" i="12"/>
  <c r="C10" i="23"/>
  <c r="C6" i="11"/>
  <c r="G5" i="37"/>
  <c r="D8" i="17"/>
  <c r="D5" i="47"/>
  <c r="H13" i="19"/>
  <c r="H12" i="19"/>
  <c r="F6" i="44" l="1"/>
  <c r="B32" i="44"/>
  <c r="B20" i="42"/>
  <c r="B21" i="15"/>
  <c r="B29" i="14"/>
  <c r="B29" i="12"/>
  <c r="S21" i="23"/>
  <c r="R21" i="23"/>
  <c r="Q21" i="23"/>
  <c r="P21" i="23"/>
  <c r="O21" i="23"/>
  <c r="N21" i="23"/>
  <c r="M21" i="23"/>
  <c r="L21" i="23"/>
  <c r="K21" i="23"/>
  <c r="J21" i="23"/>
  <c r="I21" i="23"/>
  <c r="H21" i="23"/>
  <c r="G21" i="23"/>
  <c r="F21" i="23"/>
  <c r="E21" i="23"/>
  <c r="D21" i="23"/>
  <c r="C21" i="23"/>
  <c r="B21" i="23"/>
  <c r="B36" i="11"/>
  <c r="B29" i="38"/>
  <c r="B29" i="4"/>
  <c r="B39" i="37"/>
  <c r="B22" i="10"/>
  <c r="W19" i="17"/>
  <c r="V19" i="17"/>
  <c r="U19" i="17"/>
  <c r="T19" i="17"/>
  <c r="S19" i="17"/>
  <c r="R19" i="17"/>
  <c r="Q19" i="17"/>
  <c r="P19" i="17"/>
  <c r="O19" i="17"/>
  <c r="N19" i="17"/>
  <c r="M19" i="17"/>
  <c r="L19" i="17"/>
  <c r="K19" i="17"/>
  <c r="J19" i="17"/>
  <c r="I19" i="17"/>
  <c r="H19" i="17"/>
  <c r="G19" i="17"/>
  <c r="F19" i="17"/>
  <c r="E19" i="17"/>
  <c r="D19" i="17"/>
  <c r="C19" i="17"/>
  <c r="B19" i="17"/>
  <c r="B21" i="47"/>
  <c r="B28" i="41"/>
  <c r="C24" i="28"/>
  <c r="I8" i="47" l="1"/>
  <c r="D8" i="47"/>
  <c r="D7" i="47" l="1"/>
  <c r="N4" i="47"/>
  <c r="D3" i="47"/>
  <c r="D20" i="48" l="1"/>
  <c r="D9" i="48"/>
  <c r="A17" i="48" s="1"/>
  <c r="D8" i="48"/>
  <c r="D7" i="48"/>
  <c r="F12" i="48" s="1"/>
  <c r="D6" i="48"/>
  <c r="I4" i="48"/>
  <c r="D4" i="48"/>
  <c r="D3" i="48"/>
  <c r="C19" i="47"/>
  <c r="C18" i="47"/>
  <c r="C17" i="47"/>
  <c r="C16" i="47"/>
  <c r="A14" i="47"/>
  <c r="K12" i="48" l="1"/>
  <c r="Z2" i="19" l="1"/>
  <c r="M19" i="23" l="1"/>
  <c r="I4" i="25" l="1"/>
  <c r="H13" i="38" l="1"/>
  <c r="D9" i="15" l="1"/>
  <c r="E8" i="45" l="1"/>
  <c r="C8" i="45"/>
  <c r="G7" i="45"/>
  <c r="C7" i="45"/>
  <c r="G6" i="45"/>
  <c r="D6" i="45"/>
  <c r="D5" i="45"/>
  <c r="C4" i="45"/>
  <c r="C10" i="44" l="1"/>
  <c r="F10" i="44" s="1"/>
  <c r="B6" i="26" l="1"/>
  <c r="D21" i="25"/>
  <c r="I4" i="29"/>
  <c r="C20" i="29"/>
  <c r="F9" i="29"/>
  <c r="H8" i="42"/>
  <c r="B16" i="41" l="1"/>
  <c r="F23" i="41" l="1"/>
  <c r="C16" i="11"/>
  <c r="C15" i="11"/>
  <c r="G13" i="37"/>
  <c r="G12" i="37"/>
  <c r="L2" i="25"/>
  <c r="D16" i="11" l="1"/>
  <c r="E16" i="11" s="1"/>
  <c r="F16" i="11" s="1"/>
  <c r="G16" i="11" s="1"/>
  <c r="H16" i="11" s="1"/>
  <c r="I16" i="11" s="1"/>
  <c r="J16" i="11" s="1"/>
  <c r="K16" i="11" s="1"/>
  <c r="L16" i="11" s="1"/>
  <c r="M16" i="11" s="1"/>
  <c r="N16" i="11" s="1"/>
  <c r="O16" i="11" s="1"/>
  <c r="P16" i="11" s="1"/>
  <c r="Q16" i="11" s="1"/>
  <c r="R16" i="11" s="1"/>
  <c r="S16" i="11" s="1"/>
  <c r="F18" i="39"/>
  <c r="D21" i="44"/>
  <c r="D20" i="44"/>
  <c r="E28" i="44"/>
  <c r="E27" i="44"/>
  <c r="E26" i="44"/>
  <c r="C4" i="44"/>
  <c r="O27" i="39" l="1"/>
  <c r="T27" i="39" s="1"/>
  <c r="O23" i="39"/>
  <c r="T23" i="39" s="1"/>
  <c r="D15" i="11"/>
  <c r="E15" i="11"/>
  <c r="F8" i="44" l="1"/>
  <c r="F15" i="11"/>
  <c r="G15" i="11" l="1"/>
  <c r="E15" i="25"/>
  <c r="H15" i="11" l="1"/>
  <c r="V23" i="19"/>
  <c r="E8" i="42"/>
  <c r="M8" i="42" s="1"/>
  <c r="C14" i="44" s="1"/>
  <c r="C12" i="44" s="1"/>
  <c r="D4" i="42"/>
  <c r="D3" i="42"/>
  <c r="F18" i="42"/>
  <c r="F17" i="42"/>
  <c r="F16" i="42"/>
  <c r="H17" i="19"/>
  <c r="I15" i="11" l="1"/>
  <c r="J15" i="11" l="1"/>
  <c r="Q40" i="19"/>
  <c r="F40" i="19"/>
  <c r="F23" i="2"/>
  <c r="H21" i="28"/>
  <c r="K16" i="17"/>
  <c r="I18" i="10"/>
  <c r="L36" i="37"/>
  <c r="E26" i="4"/>
  <c r="D26" i="38"/>
  <c r="H33" i="11"/>
  <c r="F26" i="12"/>
  <c r="F26" i="14"/>
  <c r="C19" i="15"/>
  <c r="M18" i="23"/>
  <c r="M17" i="23"/>
  <c r="K15" i="11" l="1"/>
  <c r="F24" i="41"/>
  <c r="F22" i="41"/>
  <c r="D19" i="41"/>
  <c r="A14" i="51" l="1"/>
  <c r="D7" i="51"/>
  <c r="E31" i="35"/>
  <c r="I7" i="51" s="1"/>
  <c r="L15" i="11"/>
  <c r="B14" i="42"/>
  <c r="H19" i="19"/>
  <c r="B21" i="38"/>
  <c r="G8" i="45" l="1"/>
  <c r="M15" i="11"/>
  <c r="H14" i="25"/>
  <c r="N15" i="11" l="1"/>
  <c r="C9" i="23"/>
  <c r="F24" i="12"/>
  <c r="H20" i="28"/>
  <c r="F20" i="2"/>
  <c r="C40" i="19"/>
  <c r="B23" i="19"/>
  <c r="O15" i="11" l="1"/>
  <c r="G8" i="38"/>
  <c r="D8" i="38"/>
  <c r="D6" i="38"/>
  <c r="D25" i="38"/>
  <c r="D24" i="38"/>
  <c r="H13" i="37"/>
  <c r="I13" i="37" s="1"/>
  <c r="F27" i="37"/>
  <c r="F26" i="37"/>
  <c r="L35" i="37"/>
  <c r="L34" i="37"/>
  <c r="B32" i="37"/>
  <c r="G8" i="37"/>
  <c r="G7" i="37"/>
  <c r="G6" i="37"/>
  <c r="G4" i="37"/>
  <c r="M9" i="26"/>
  <c r="M8" i="26"/>
  <c r="K7" i="26"/>
  <c r="K6" i="26"/>
  <c r="K5" i="26"/>
  <c r="E8" i="26"/>
  <c r="E7" i="26"/>
  <c r="E6" i="26"/>
  <c r="E4" i="26"/>
  <c r="B8" i="26"/>
  <c r="B7" i="26"/>
  <c r="B4" i="26"/>
  <c r="I26" i="25"/>
  <c r="I20" i="25"/>
  <c r="E35" i="35"/>
  <c r="D5" i="51" s="1"/>
  <c r="D26" i="25"/>
  <c r="E23" i="25"/>
  <c r="E22" i="25"/>
  <c r="E19" i="25"/>
  <c r="D19" i="25"/>
  <c r="E18" i="25"/>
  <c r="D18" i="25"/>
  <c r="I12" i="25"/>
  <c r="I11" i="25"/>
  <c r="I10" i="25"/>
  <c r="I9" i="25"/>
  <c r="I8" i="25"/>
  <c r="I6" i="25"/>
  <c r="G4" i="25"/>
  <c r="B6" i="25"/>
  <c r="M2" i="25"/>
  <c r="M3" i="25"/>
  <c r="I3" i="25"/>
  <c r="B3" i="25"/>
  <c r="B14" i="23"/>
  <c r="H11" i="23"/>
  <c r="C11" i="23"/>
  <c r="K9" i="23"/>
  <c r="C8" i="23"/>
  <c r="C18" i="15"/>
  <c r="C17" i="15"/>
  <c r="C16" i="15"/>
  <c r="A14" i="15"/>
  <c r="D8" i="15"/>
  <c r="I8" i="15"/>
  <c r="D6" i="15"/>
  <c r="N5" i="15"/>
  <c r="D5" i="15"/>
  <c r="D3" i="15"/>
  <c r="A16" i="29"/>
  <c r="C8" i="29"/>
  <c r="K7" i="29"/>
  <c r="C7" i="29"/>
  <c r="K6" i="29"/>
  <c r="C6" i="29"/>
  <c r="D4" i="29"/>
  <c r="D3" i="29"/>
  <c r="F25" i="14"/>
  <c r="F24" i="14"/>
  <c r="F23" i="14"/>
  <c r="A21" i="14"/>
  <c r="C14" i="14"/>
  <c r="C12" i="14"/>
  <c r="C10" i="14"/>
  <c r="C8" i="14"/>
  <c r="C4" i="14"/>
  <c r="F25" i="12"/>
  <c r="F23" i="12"/>
  <c r="A20" i="12"/>
  <c r="C14" i="12"/>
  <c r="C12" i="12"/>
  <c r="C10" i="12"/>
  <c r="C8" i="12"/>
  <c r="C4" i="12"/>
  <c r="H32" i="11"/>
  <c r="H31" i="11"/>
  <c r="H30" i="11"/>
  <c r="A28" i="11"/>
  <c r="C12" i="11"/>
  <c r="C10" i="11"/>
  <c r="C8" i="11"/>
  <c r="C4" i="11"/>
  <c r="E25" i="4"/>
  <c r="E24" i="4"/>
  <c r="E23" i="4"/>
  <c r="A21" i="4"/>
  <c r="C12" i="4"/>
  <c r="C10" i="4"/>
  <c r="C8" i="4"/>
  <c r="E18" i="10"/>
  <c r="A15" i="10"/>
  <c r="K15" i="17"/>
  <c r="K14" i="17"/>
  <c r="K13" i="17"/>
  <c r="B11" i="17"/>
  <c r="D7" i="17"/>
  <c r="H19" i="28"/>
  <c r="H18" i="28"/>
  <c r="H17" i="28"/>
  <c r="B13" i="28"/>
  <c r="F22" i="2"/>
  <c r="F21" i="2"/>
  <c r="F19" i="2"/>
  <c r="B16" i="2"/>
  <c r="F39" i="19"/>
  <c r="Q39" i="19"/>
  <c r="Q38" i="19"/>
  <c r="F38" i="19"/>
  <c r="B35" i="19"/>
  <c r="L23" i="19"/>
  <c r="G23" i="19"/>
  <c r="H18" i="19"/>
  <c r="H16" i="19"/>
  <c r="H15" i="19"/>
  <c r="E27" i="35"/>
  <c r="H11" i="19"/>
  <c r="X6" i="19"/>
  <c r="Y5" i="19"/>
  <c r="J7" i="19"/>
  <c r="J6" i="19"/>
  <c r="K5" i="19"/>
  <c r="H4" i="19"/>
  <c r="T29" i="39" l="1"/>
  <c r="D9" i="17"/>
  <c r="H14" i="19"/>
  <c r="D6" i="47"/>
  <c r="D25" i="25"/>
  <c r="D7" i="15"/>
  <c r="I12" i="37"/>
  <c r="J13" i="37"/>
  <c r="K13" i="37" s="1"/>
  <c r="L13" i="37" s="1"/>
  <c r="P15" i="11"/>
  <c r="D15" i="25"/>
  <c r="K4" i="26"/>
  <c r="J12" i="37" l="1"/>
  <c r="M13" i="37"/>
  <c r="L12" i="37"/>
  <c r="K12" i="37"/>
  <c r="Q15" i="11"/>
  <c r="N13" i="37" l="1"/>
  <c r="M12" i="37"/>
  <c r="S15" i="11"/>
  <c r="R15" i="11"/>
  <c r="O13" i="37" l="1"/>
  <c r="N12" i="37"/>
  <c r="P13" i="37" l="1"/>
  <c r="O12" i="37"/>
  <c r="Q13" i="37" l="1"/>
  <c r="P12" i="37"/>
  <c r="R13" i="37" l="1"/>
  <c r="Q12" i="37"/>
  <c r="B4" i="25"/>
  <c r="S13" i="37" l="1"/>
  <c r="R12" i="37"/>
  <c r="N23" i="19"/>
  <c r="T13" i="37" l="1"/>
  <c r="S12" i="37"/>
  <c r="U13" i="37" l="1"/>
  <c r="T12" i="37"/>
  <c r="V13" i="37" l="1"/>
  <c r="U12" i="37"/>
  <c r="H12" i="37"/>
  <c r="W13" i="37" l="1"/>
  <c r="W12" i="37" s="1"/>
  <c r="V12" i="37"/>
  <c r="F14" i="44" l="1"/>
  <c r="F12" i="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master</author>
    <author>Windows 사용자</author>
    <author>USER</author>
    <author>DJ</author>
  </authors>
  <commentList>
    <comment ref="G8" authorId="0" shapeId="0" xr:uid="{00000000-0006-0000-0100-000001000000}">
      <text>
        <r>
          <rPr>
            <b/>
            <sz val="9"/>
            <color indexed="81"/>
            <rFont val="돋움"/>
            <family val="3"/>
            <charset val="129"/>
          </rPr>
          <t>서식명</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시트로</t>
        </r>
        <r>
          <rPr>
            <b/>
            <sz val="9"/>
            <color indexed="81"/>
            <rFont val="Tahoma"/>
            <family val="2"/>
          </rPr>
          <t xml:space="preserve"> </t>
        </r>
        <r>
          <rPr>
            <b/>
            <sz val="9"/>
            <color indexed="81"/>
            <rFont val="돋움"/>
            <family val="3"/>
            <charset val="129"/>
          </rPr>
          <t>바로</t>
        </r>
        <r>
          <rPr>
            <b/>
            <sz val="9"/>
            <color indexed="81"/>
            <rFont val="Tahoma"/>
            <family val="2"/>
          </rPr>
          <t xml:space="preserve"> </t>
        </r>
        <r>
          <rPr>
            <b/>
            <sz val="9"/>
            <color indexed="81"/>
            <rFont val="돋움"/>
            <family val="3"/>
            <charset val="129"/>
          </rPr>
          <t>이동
출력</t>
        </r>
        <r>
          <rPr>
            <b/>
            <sz val="9"/>
            <color indexed="81"/>
            <rFont val="Tahoma"/>
            <family val="2"/>
          </rPr>
          <t xml:space="preserve"> </t>
        </r>
        <r>
          <rPr>
            <b/>
            <sz val="9"/>
            <color indexed="81"/>
            <rFont val="돋움"/>
            <family val="3"/>
            <charset val="129"/>
          </rPr>
          <t>버튼</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서식</t>
        </r>
        <r>
          <rPr>
            <b/>
            <sz val="9"/>
            <color indexed="81"/>
            <rFont val="Tahoma"/>
            <family val="2"/>
          </rPr>
          <t xml:space="preserve"> </t>
        </r>
        <r>
          <rPr>
            <b/>
            <sz val="9"/>
            <color indexed="81"/>
            <rFont val="돋움"/>
            <family val="3"/>
            <charset val="129"/>
          </rPr>
          <t>출력</t>
        </r>
      </text>
    </comment>
    <comment ref="E9" authorId="0" shapeId="0" xr:uid="{00000000-0006-0000-0100-000002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G9" authorId="0" shapeId="0" xr:uid="{00000000-0006-0000-0100-000003000000}">
      <text>
        <r>
          <rPr>
            <b/>
            <sz val="9"/>
            <color indexed="81"/>
            <rFont val="Tahoma"/>
            <family val="2"/>
          </rPr>
          <t>*</t>
        </r>
        <r>
          <rPr>
            <b/>
            <sz val="9"/>
            <color indexed="81"/>
            <rFont val="돋움"/>
            <family val="3"/>
            <charset val="129"/>
          </rPr>
          <t>모든</t>
        </r>
        <r>
          <rPr>
            <b/>
            <sz val="9"/>
            <color indexed="81"/>
            <rFont val="Tahoma"/>
            <family val="2"/>
          </rPr>
          <t xml:space="preserve"> </t>
        </r>
        <r>
          <rPr>
            <b/>
            <sz val="9"/>
            <color indexed="81"/>
            <rFont val="돋움"/>
            <family val="3"/>
            <charset val="129"/>
          </rPr>
          <t>공사</t>
        </r>
        <r>
          <rPr>
            <b/>
            <sz val="9"/>
            <color indexed="81"/>
            <rFont val="Tahoma"/>
            <family val="2"/>
          </rPr>
          <t xml:space="preserve"> </t>
        </r>
        <r>
          <rPr>
            <b/>
            <sz val="9"/>
            <color indexed="81"/>
            <rFont val="돋움"/>
            <family val="3"/>
            <charset val="129"/>
          </rPr>
          <t>전자계약</t>
        </r>
        <r>
          <rPr>
            <b/>
            <sz val="9"/>
            <color indexed="81"/>
            <rFont val="Tahoma"/>
            <family val="2"/>
          </rPr>
          <t xml:space="preserve"> </t>
        </r>
        <r>
          <rPr>
            <b/>
            <sz val="9"/>
            <color indexed="81"/>
            <rFont val="돋움"/>
            <family val="3"/>
            <charset val="129"/>
          </rPr>
          <t xml:space="preserve">진행
</t>
        </r>
        <r>
          <rPr>
            <b/>
            <sz val="9"/>
            <color indexed="81"/>
            <rFont val="Tahoma"/>
            <family val="2"/>
          </rPr>
          <t>*</t>
        </r>
        <r>
          <rPr>
            <b/>
            <sz val="9"/>
            <color indexed="81"/>
            <rFont val="돋움"/>
            <family val="3"/>
            <charset val="129"/>
          </rPr>
          <t>전자계약이</t>
        </r>
        <r>
          <rPr>
            <b/>
            <sz val="9"/>
            <color indexed="81"/>
            <rFont val="Tahoma"/>
            <family val="2"/>
          </rPr>
          <t xml:space="preserve"> </t>
        </r>
        <r>
          <rPr>
            <b/>
            <sz val="9"/>
            <color indexed="81"/>
            <rFont val="돋움"/>
            <family val="3"/>
            <charset val="129"/>
          </rPr>
          <t>아닌</t>
        </r>
        <r>
          <rPr>
            <b/>
            <sz val="9"/>
            <color indexed="81"/>
            <rFont val="Tahoma"/>
            <family val="2"/>
          </rPr>
          <t xml:space="preserve"> </t>
        </r>
        <r>
          <rPr>
            <b/>
            <sz val="9"/>
            <color indexed="81"/>
            <rFont val="돋움"/>
            <family val="3"/>
            <charset val="129"/>
          </rPr>
          <t>서면</t>
        </r>
        <r>
          <rPr>
            <b/>
            <sz val="9"/>
            <color indexed="81"/>
            <rFont val="Tahoma"/>
            <family val="2"/>
          </rPr>
          <t xml:space="preserve"> </t>
        </r>
        <r>
          <rPr>
            <b/>
            <sz val="9"/>
            <color indexed="81"/>
            <rFont val="돋움"/>
            <family val="3"/>
            <charset val="129"/>
          </rPr>
          <t>계약일</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표준계약서</t>
        </r>
        <r>
          <rPr>
            <b/>
            <sz val="9"/>
            <color indexed="81"/>
            <rFont val="Tahoma"/>
            <family val="2"/>
          </rPr>
          <t xml:space="preserve"> </t>
        </r>
        <r>
          <rPr>
            <b/>
            <sz val="9"/>
            <color indexed="81"/>
            <rFont val="돋움"/>
            <family val="3"/>
            <charset val="129"/>
          </rPr>
          <t>사용</t>
        </r>
      </text>
    </comment>
    <comment ref="I9" authorId="1" shapeId="0" xr:uid="{C04DEFBF-D718-4DB5-80BF-D4DBA5E34B4B}">
      <text>
        <r>
          <rPr>
            <b/>
            <sz val="9"/>
            <color indexed="81"/>
            <rFont val="돋움"/>
            <family val="3"/>
            <charset val="129"/>
          </rPr>
          <t xml:space="preserve">▷ 노무비 구분관리제 적용 제외(단, 지급확인제는 적용) 작성
</t>
        </r>
        <r>
          <rPr>
            <sz val="9"/>
            <color indexed="81"/>
            <rFont val="돋움"/>
            <family val="3"/>
            <charset val="129"/>
          </rPr>
          <t xml:space="preserve">  - </t>
        </r>
        <r>
          <rPr>
            <b/>
            <sz val="9"/>
            <color indexed="81"/>
            <rFont val="돋움"/>
            <family val="3"/>
            <charset val="129"/>
          </rPr>
          <t>(선지급)</t>
        </r>
        <r>
          <rPr>
            <sz val="9"/>
            <color indexed="81"/>
            <rFont val="돋움"/>
            <family val="3"/>
            <charset val="129"/>
          </rPr>
          <t xml:space="preserve"> 노무비 청구기일 전에 근로자 전원에게 노무비를 지급한 경우
     (단, 미지급자가 1인이라도 있을 경우에는 적용)
  - </t>
        </r>
        <r>
          <rPr>
            <b/>
            <sz val="9"/>
            <color indexed="81"/>
            <rFont val="돋움"/>
            <family val="3"/>
            <charset val="129"/>
          </rPr>
          <t>(계약기간이 1개월 미만인 공사)</t>
        </r>
        <r>
          <rPr>
            <sz val="9"/>
            <color indexed="81"/>
            <rFont val="돋움"/>
            <family val="3"/>
            <charset val="129"/>
          </rPr>
          <t xml:space="preserve"> 단, 1개월 이상으로 계약기간이 연장되는 경우는 적용</t>
        </r>
        <r>
          <rPr>
            <b/>
            <sz val="9"/>
            <color indexed="81"/>
            <rFont val="돋움"/>
            <family val="3"/>
            <charset val="129"/>
          </rPr>
          <t xml:space="preserve">
▷ 노무비 구분관리 및 지급확인제 적용 제외 작성
</t>
        </r>
        <r>
          <rPr>
            <sz val="9"/>
            <color indexed="81"/>
            <rFont val="돋움"/>
            <family val="3"/>
            <charset val="129"/>
          </rPr>
          <t xml:space="preserve">  - 직접노무비 지급대상 전원이 계약상대자의 상용근로자만으로 구성된 공사
  - 기타 천재지변 등의 사유로 객관적으로 동 제도를 적용할 수 없다고 발주기관이 인정하는 경우
</t>
        </r>
        <r>
          <rPr>
            <b/>
            <sz val="9"/>
            <color indexed="81"/>
            <rFont val="돋움"/>
            <family val="3"/>
            <charset val="129"/>
          </rPr>
          <t xml:space="preserve">
※ 상기 제외 사유에 전부 해당하지 않을 경우 노무비 구군롼리 및 지급확인제 합의서 작성</t>
        </r>
      </text>
    </comment>
    <comment ref="I10" authorId="2" shapeId="0" xr:uid="{00000000-0006-0000-0100-000004000000}">
      <text>
        <r>
          <rPr>
            <b/>
            <sz val="9"/>
            <color indexed="81"/>
            <rFont val="돋움"/>
            <family val="3"/>
            <charset val="129"/>
          </rPr>
          <t>▷ 노무비 구분관리제 적용 제외(단, 지급확인제는 적용) 작성
  - (선지급) 노무비 청구기일 전에 근로자 전원에게 노무비를 지급한 경우
     (단, 미지급자가 1인이라도 있을 경우에는 적용)
  - (계약기간이 1개월 미만인 공사) 단, 1개월 이상으로 계약기간이 연장되는 경우는 적용
▷ 노무비 구분관리 및 지급확인제 적용 제외 작성
  - 직접노무비 지급대상 전원이 계약상대자의 상용근로자만으로 구성된 공사
  - 기타 천재지변 등의 사유로 객관적으로 동 제도를 적용할 수 없다고 발주기관이 인정하는 경우
※ 상기 제외 사유에 전부 해당하지 않을 경우 노무비 구군롼리 및 지급확인제 합의서 작성</t>
        </r>
      </text>
    </comment>
    <comment ref="C11" authorId="0" shapeId="0" xr:uid="{00000000-0006-0000-0100-000005000000}">
      <text>
        <r>
          <rPr>
            <b/>
            <sz val="9"/>
            <color indexed="81"/>
            <rFont val="돋움"/>
            <family val="3"/>
            <charset val="129"/>
          </rPr>
          <t>드롭</t>
        </r>
        <r>
          <rPr>
            <b/>
            <sz val="9"/>
            <color indexed="81"/>
            <rFont val="돋움"/>
            <family val="3"/>
            <charset val="129"/>
          </rPr>
          <t>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I11" authorId="2" shapeId="0" xr:uid="{28E4B65A-67B5-43ED-8234-013523AB8BB2}">
      <text>
        <r>
          <rPr>
            <b/>
            <sz val="9"/>
            <color indexed="81"/>
            <rFont val="돋움"/>
            <family val="3"/>
            <charset val="129"/>
          </rPr>
          <t>*모든 공사 전자계약 진행
*전자계약이 아닌 서면 계약일 경우 표준계약서 사용</t>
        </r>
      </text>
    </comment>
    <comment ref="G12" authorId="0" shapeId="0" xr:uid="{00000000-0006-0000-0100-000007000000}">
      <text>
        <r>
          <rPr>
            <b/>
            <sz val="9"/>
            <color indexed="81"/>
            <rFont val="Tahoma"/>
            <family val="2"/>
          </rPr>
          <t xml:space="preserve">* </t>
        </r>
        <r>
          <rPr>
            <b/>
            <sz val="9"/>
            <color indexed="81"/>
            <rFont val="돋움"/>
            <family val="3"/>
            <charset val="129"/>
          </rPr>
          <t>전자계약시</t>
        </r>
        <r>
          <rPr>
            <b/>
            <sz val="9"/>
            <color indexed="81"/>
            <rFont val="Tahoma"/>
            <family val="2"/>
          </rPr>
          <t xml:space="preserve"> </t>
        </r>
        <r>
          <rPr>
            <b/>
            <sz val="9"/>
            <color indexed="81"/>
            <rFont val="돋움"/>
            <family val="3"/>
            <charset val="129"/>
          </rPr>
          <t>인감계</t>
        </r>
        <r>
          <rPr>
            <b/>
            <sz val="9"/>
            <color indexed="81"/>
            <rFont val="Tahoma"/>
            <family val="2"/>
          </rPr>
          <t xml:space="preserve"> </t>
        </r>
        <r>
          <rPr>
            <b/>
            <sz val="9"/>
            <color indexed="81"/>
            <rFont val="돋움"/>
            <family val="3"/>
            <charset val="129"/>
          </rPr>
          <t xml:space="preserve">불필요
</t>
        </r>
        <r>
          <rPr>
            <b/>
            <sz val="9"/>
            <color indexed="81"/>
            <rFont val="Tahoma"/>
            <family val="2"/>
          </rPr>
          <t xml:space="preserve">* </t>
        </r>
        <r>
          <rPr>
            <b/>
            <sz val="9"/>
            <color indexed="81"/>
            <rFont val="돋움"/>
            <family val="3"/>
            <charset val="129"/>
          </rPr>
          <t>비전자계약시</t>
        </r>
        <r>
          <rPr>
            <b/>
            <sz val="9"/>
            <color indexed="81"/>
            <rFont val="Tahoma"/>
            <family val="2"/>
          </rPr>
          <t xml:space="preserve"> </t>
        </r>
        <r>
          <rPr>
            <b/>
            <sz val="9"/>
            <color indexed="81"/>
            <rFont val="돋움"/>
            <family val="3"/>
            <charset val="129"/>
          </rPr>
          <t>사용</t>
        </r>
      </text>
    </comment>
    <comment ref="G20" authorId="1" shapeId="0" xr:uid="{CC03E09B-A5DD-42E8-9E70-BC6A02C450BD}">
      <text>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미만</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가능</t>
        </r>
      </text>
    </comment>
    <comment ref="C21" authorId="0" shapeId="0" xr:uid="{00000000-0006-0000-0100-00000B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E21" authorId="0" shapeId="0" xr:uid="{00000000-0006-0000-0100-00000C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C22" authorId="0" shapeId="0" xr:uid="{00000000-0006-0000-0100-00000D000000}">
      <text>
        <r>
          <rPr>
            <b/>
            <sz val="9"/>
            <color indexed="81"/>
            <rFont val="Tahoma"/>
            <family val="2"/>
          </rPr>
          <t xml:space="preserve">* </t>
        </r>
        <r>
          <rPr>
            <b/>
            <sz val="9"/>
            <color indexed="81"/>
            <rFont val="돋움"/>
            <family val="3"/>
            <charset val="129"/>
          </rPr>
          <t>하이픈</t>
        </r>
        <r>
          <rPr>
            <b/>
            <sz val="9"/>
            <color indexed="81"/>
            <rFont val="Tahoma"/>
            <family val="2"/>
          </rPr>
          <t xml:space="preserve">(-) </t>
        </r>
        <r>
          <rPr>
            <b/>
            <sz val="9"/>
            <color indexed="81"/>
            <rFont val="돋움"/>
            <family val="3"/>
            <charset val="129"/>
          </rPr>
          <t>없이</t>
        </r>
        <r>
          <rPr>
            <b/>
            <sz val="9"/>
            <color indexed="81"/>
            <rFont val="Tahoma"/>
            <family val="2"/>
          </rPr>
          <t xml:space="preserve"> </t>
        </r>
        <r>
          <rPr>
            <b/>
            <sz val="9"/>
            <color indexed="81"/>
            <rFont val="돋움"/>
            <family val="3"/>
            <charset val="129"/>
          </rPr>
          <t>입력</t>
        </r>
      </text>
    </comment>
    <comment ref="G22" authorId="0" shapeId="0" xr:uid="{DF6AF293-D35E-46CF-B9AC-A257D5B4370D}">
      <text>
        <r>
          <rPr>
            <b/>
            <sz val="9"/>
            <color indexed="81"/>
            <rFont val="Tahoma"/>
            <family val="2"/>
          </rPr>
          <t xml:space="preserve">* </t>
        </r>
        <r>
          <rPr>
            <b/>
            <sz val="9"/>
            <color indexed="81"/>
            <rFont val="돋움"/>
            <family val="3"/>
            <charset val="129"/>
          </rPr>
          <t>개인</t>
        </r>
        <r>
          <rPr>
            <b/>
            <sz val="9"/>
            <color indexed="81"/>
            <rFont val="Tahoma"/>
            <family val="2"/>
          </rPr>
          <t xml:space="preserve"> </t>
        </r>
        <r>
          <rPr>
            <b/>
            <sz val="9"/>
            <color indexed="81"/>
            <rFont val="돋움"/>
            <family val="3"/>
            <charset val="129"/>
          </rPr>
          <t>정보</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 xml:space="preserve">입력
</t>
        </r>
        <r>
          <rPr>
            <b/>
            <sz val="9"/>
            <color indexed="81"/>
            <rFont val="Tahoma"/>
            <family val="2"/>
          </rPr>
          <t xml:space="preserve">* </t>
        </r>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미만</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가능</t>
        </r>
      </text>
    </comment>
    <comment ref="G23" authorId="0" shapeId="0" xr:uid="{AD2DC915-3B6F-4702-A651-9A0DCE006AD7}">
      <text>
        <r>
          <rPr>
            <b/>
            <sz val="9"/>
            <color indexed="81"/>
            <rFont val="Tahoma"/>
            <family val="2"/>
          </rPr>
          <t xml:space="preserve">* </t>
        </r>
        <r>
          <rPr>
            <b/>
            <sz val="9"/>
            <color indexed="81"/>
            <rFont val="돋움"/>
            <family val="3"/>
            <charset val="129"/>
          </rPr>
          <t>세부</t>
        </r>
        <r>
          <rPr>
            <b/>
            <sz val="9"/>
            <color indexed="81"/>
            <rFont val="Tahoma"/>
            <family val="2"/>
          </rPr>
          <t xml:space="preserve"> </t>
        </r>
        <r>
          <rPr>
            <b/>
            <sz val="9"/>
            <color indexed="81"/>
            <rFont val="돋움"/>
            <family val="3"/>
            <charset val="129"/>
          </rPr>
          <t>공종</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 xml:space="preserve">입력
</t>
        </r>
        <r>
          <rPr>
            <b/>
            <sz val="9"/>
            <color indexed="81"/>
            <rFont val="Tahoma"/>
            <family val="2"/>
          </rPr>
          <t xml:space="preserve">* </t>
        </r>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미만</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가능</t>
        </r>
      </text>
    </comment>
    <comment ref="G24" authorId="0" shapeId="0" xr:uid="{6EB82E50-F5C0-480A-BECC-BC9A996946BE}">
      <text>
        <r>
          <rPr>
            <b/>
            <sz val="9"/>
            <color indexed="81"/>
            <rFont val="Tahoma"/>
            <family val="2"/>
          </rPr>
          <t xml:space="preserve">* </t>
        </r>
        <r>
          <rPr>
            <b/>
            <sz val="9"/>
            <color indexed="81"/>
            <rFont val="돋움"/>
            <family val="3"/>
            <charset val="129"/>
          </rPr>
          <t>제출면제</t>
        </r>
        <r>
          <rPr>
            <b/>
            <sz val="9"/>
            <color indexed="81"/>
            <rFont val="Tahoma"/>
            <family val="2"/>
          </rPr>
          <t xml:space="preserve"> </t>
        </r>
        <r>
          <rPr>
            <b/>
            <sz val="9"/>
            <color indexed="81"/>
            <rFont val="돋움"/>
            <family val="3"/>
            <charset val="129"/>
          </rPr>
          <t>대상</t>
        </r>
        <r>
          <rPr>
            <b/>
            <sz val="9"/>
            <color indexed="81"/>
            <rFont val="Tahoma"/>
            <family val="2"/>
          </rPr>
          <t xml:space="preserve"> </t>
        </r>
        <r>
          <rPr>
            <b/>
            <sz val="9"/>
            <color indexed="81"/>
            <rFont val="돋움"/>
            <family val="3"/>
            <charset val="129"/>
          </rPr>
          <t>공사</t>
        </r>
        <r>
          <rPr>
            <b/>
            <sz val="9"/>
            <color indexed="81"/>
            <rFont val="Tahoma"/>
            <family val="2"/>
          </rPr>
          <t xml:space="preserve"> :
- 4</t>
        </r>
        <r>
          <rPr>
            <b/>
            <sz val="9"/>
            <color indexed="81"/>
            <rFont val="돋움"/>
            <family val="3"/>
            <charset val="129"/>
          </rPr>
          <t>천만원</t>
        </r>
        <r>
          <rPr>
            <b/>
            <sz val="9"/>
            <color indexed="81"/>
            <rFont val="Tahoma"/>
            <family val="2"/>
          </rPr>
          <t xml:space="preserve"> </t>
        </r>
        <r>
          <rPr>
            <b/>
            <sz val="9"/>
            <color indexed="81"/>
            <rFont val="돋움"/>
            <family val="3"/>
            <charset val="129"/>
          </rPr>
          <t>미만이며</t>
        </r>
        <r>
          <rPr>
            <b/>
            <sz val="9"/>
            <color indexed="81"/>
            <rFont val="Tahoma"/>
            <family val="2"/>
          </rPr>
          <t xml:space="preserve"> 
- </t>
        </r>
        <r>
          <rPr>
            <b/>
            <sz val="9"/>
            <color indexed="81"/>
            <rFont val="돋움"/>
            <family val="3"/>
            <charset val="129"/>
          </rPr>
          <t>공사기간</t>
        </r>
        <r>
          <rPr>
            <b/>
            <sz val="9"/>
            <color indexed="81"/>
            <rFont val="Tahoma"/>
            <family val="2"/>
          </rPr>
          <t xml:space="preserve"> 30</t>
        </r>
        <r>
          <rPr>
            <b/>
            <sz val="9"/>
            <color indexed="81"/>
            <rFont val="돋움"/>
            <family val="3"/>
            <charset val="129"/>
          </rPr>
          <t>일</t>
        </r>
        <r>
          <rPr>
            <b/>
            <sz val="9"/>
            <color indexed="81"/>
            <rFont val="Tahoma"/>
            <family val="2"/>
          </rPr>
          <t xml:space="preserve"> </t>
        </r>
        <r>
          <rPr>
            <b/>
            <sz val="9"/>
            <color indexed="81"/>
            <rFont val="돋움"/>
            <family val="3"/>
            <charset val="129"/>
          </rPr>
          <t xml:space="preserve">이내
</t>
        </r>
        <r>
          <rPr>
            <b/>
            <sz val="9"/>
            <color indexed="81"/>
            <rFont val="Tahoma"/>
            <family val="2"/>
          </rPr>
          <t xml:space="preserve">* </t>
        </r>
        <r>
          <rPr>
            <b/>
            <sz val="9"/>
            <color indexed="81"/>
            <rFont val="돋움"/>
            <family val="3"/>
            <charset val="129"/>
          </rPr>
          <t>직접시공비율</t>
        </r>
        <r>
          <rPr>
            <b/>
            <sz val="9"/>
            <color indexed="81"/>
            <rFont val="Tahoma"/>
            <family val="2"/>
          </rPr>
          <t xml:space="preserve"> : 
- 3</t>
        </r>
        <r>
          <rPr>
            <b/>
            <sz val="9"/>
            <color indexed="81"/>
            <rFont val="돋움"/>
            <family val="3"/>
            <charset val="129"/>
          </rPr>
          <t>억원</t>
        </r>
        <r>
          <rPr>
            <b/>
            <sz val="9"/>
            <color indexed="81"/>
            <rFont val="Tahoma"/>
            <family val="2"/>
          </rPr>
          <t xml:space="preserve"> </t>
        </r>
        <r>
          <rPr>
            <b/>
            <sz val="9"/>
            <color indexed="81"/>
            <rFont val="돋움"/>
            <family val="3"/>
            <charset val="129"/>
          </rPr>
          <t>미만</t>
        </r>
        <r>
          <rPr>
            <b/>
            <sz val="9"/>
            <color indexed="81"/>
            <rFont val="Tahoma"/>
            <family val="2"/>
          </rPr>
          <t xml:space="preserve"> 50% </t>
        </r>
        <r>
          <rPr>
            <b/>
            <sz val="9"/>
            <color indexed="81"/>
            <rFont val="돋움"/>
            <family val="3"/>
            <charset val="129"/>
          </rPr>
          <t xml:space="preserve">이상
</t>
        </r>
        <r>
          <rPr>
            <b/>
            <sz val="9"/>
            <color indexed="81"/>
            <rFont val="Tahoma"/>
            <family val="2"/>
          </rPr>
          <t>- 3</t>
        </r>
        <r>
          <rPr>
            <b/>
            <sz val="9"/>
            <color indexed="81"/>
            <rFont val="돋움"/>
            <family val="3"/>
            <charset val="129"/>
          </rPr>
          <t>억원</t>
        </r>
        <r>
          <rPr>
            <b/>
            <sz val="9"/>
            <color indexed="81"/>
            <rFont val="Tahoma"/>
            <family val="2"/>
          </rPr>
          <t xml:space="preserve"> </t>
        </r>
        <r>
          <rPr>
            <b/>
            <sz val="9"/>
            <color indexed="81"/>
            <rFont val="돋움"/>
            <family val="3"/>
            <charset val="129"/>
          </rPr>
          <t>이상</t>
        </r>
        <r>
          <rPr>
            <b/>
            <sz val="9"/>
            <color indexed="81"/>
            <rFont val="Tahoma"/>
            <family val="2"/>
          </rPr>
          <t xml:space="preserve"> 10</t>
        </r>
        <r>
          <rPr>
            <b/>
            <sz val="9"/>
            <color indexed="81"/>
            <rFont val="돋움"/>
            <family val="3"/>
            <charset val="129"/>
          </rPr>
          <t>억원</t>
        </r>
        <r>
          <rPr>
            <b/>
            <sz val="9"/>
            <color indexed="81"/>
            <rFont val="Tahoma"/>
            <family val="2"/>
          </rPr>
          <t xml:space="preserve"> </t>
        </r>
        <r>
          <rPr>
            <b/>
            <sz val="9"/>
            <color indexed="81"/>
            <rFont val="돋움"/>
            <family val="3"/>
            <charset val="129"/>
          </rPr>
          <t>미만</t>
        </r>
        <r>
          <rPr>
            <b/>
            <sz val="9"/>
            <color indexed="81"/>
            <rFont val="Tahoma"/>
            <family val="2"/>
          </rPr>
          <t xml:space="preserve"> 30% </t>
        </r>
        <r>
          <rPr>
            <b/>
            <sz val="9"/>
            <color indexed="81"/>
            <rFont val="돋움"/>
            <family val="3"/>
            <charset val="129"/>
          </rPr>
          <t xml:space="preserve">이상
</t>
        </r>
        <r>
          <rPr>
            <b/>
            <sz val="9"/>
            <color indexed="81"/>
            <rFont val="Tahoma"/>
            <family val="2"/>
          </rPr>
          <t xml:space="preserve">* </t>
        </r>
        <r>
          <rPr>
            <b/>
            <sz val="9"/>
            <color indexed="81"/>
            <rFont val="돋움"/>
            <family val="3"/>
            <charset val="129"/>
          </rPr>
          <t>세부</t>
        </r>
        <r>
          <rPr>
            <b/>
            <sz val="9"/>
            <color indexed="81"/>
            <rFont val="Tahoma"/>
            <family val="2"/>
          </rPr>
          <t xml:space="preserve"> </t>
        </r>
        <r>
          <rPr>
            <b/>
            <sz val="9"/>
            <color indexed="81"/>
            <rFont val="돋움"/>
            <family val="3"/>
            <charset val="129"/>
          </rPr>
          <t>공종은</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G25" authorId="1" shapeId="0" xr:uid="{CCB94504-6FFD-42CA-894C-4959EA3B3E53}">
      <text>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이하</t>
        </r>
        <r>
          <rPr>
            <b/>
            <sz val="9"/>
            <color indexed="81"/>
            <rFont val="Tahoma"/>
            <family val="2"/>
          </rPr>
          <t xml:space="preserve"> </t>
        </r>
        <r>
          <rPr>
            <b/>
            <sz val="9"/>
            <color indexed="81"/>
            <rFont val="돋움"/>
            <family val="3"/>
            <charset val="129"/>
          </rPr>
          <t>전기</t>
        </r>
        <r>
          <rPr>
            <b/>
            <sz val="9"/>
            <color indexed="81"/>
            <rFont val="Tahoma"/>
            <family val="2"/>
          </rPr>
          <t xml:space="preserve">, </t>
        </r>
        <r>
          <rPr>
            <b/>
            <sz val="9"/>
            <color indexed="81"/>
            <rFont val="돋움"/>
            <family val="3"/>
            <charset val="129"/>
          </rPr>
          <t>수도료</t>
        </r>
        <r>
          <rPr>
            <b/>
            <sz val="9"/>
            <color indexed="81"/>
            <rFont val="Tahoma"/>
            <family val="2"/>
          </rPr>
          <t xml:space="preserve"> </t>
        </r>
        <r>
          <rPr>
            <b/>
            <sz val="9"/>
            <color indexed="81"/>
            <rFont val="돋움"/>
            <family val="3"/>
            <charset val="129"/>
          </rPr>
          <t xml:space="preserve">미징수
</t>
        </r>
        <r>
          <rPr>
            <b/>
            <sz val="9"/>
            <color indexed="81"/>
            <rFont val="Tahoma"/>
            <family val="2"/>
          </rPr>
          <t>2022</t>
        </r>
        <r>
          <rPr>
            <b/>
            <sz val="9"/>
            <color indexed="81"/>
            <rFont val="돋움"/>
            <family val="3"/>
            <charset val="129"/>
          </rPr>
          <t>년</t>
        </r>
        <r>
          <rPr>
            <b/>
            <sz val="9"/>
            <color indexed="81"/>
            <rFont val="Tahoma"/>
            <family val="2"/>
          </rPr>
          <t xml:space="preserve"> </t>
        </r>
        <r>
          <rPr>
            <b/>
            <sz val="9"/>
            <color indexed="81"/>
            <rFont val="돋움"/>
            <family val="3"/>
            <charset val="129"/>
          </rPr>
          <t>시행</t>
        </r>
        <r>
          <rPr>
            <b/>
            <sz val="9"/>
            <color indexed="81"/>
            <rFont val="Tahoma"/>
            <family val="2"/>
          </rPr>
          <t>, '</t>
        </r>
        <r>
          <rPr>
            <b/>
            <sz val="9"/>
            <color indexed="81"/>
            <rFont val="돋움"/>
            <family val="3"/>
            <charset val="129"/>
          </rPr>
          <t>서울특별시교육청</t>
        </r>
        <r>
          <rPr>
            <b/>
            <sz val="9"/>
            <color indexed="81"/>
            <rFont val="Tahoma"/>
            <family val="2"/>
          </rPr>
          <t xml:space="preserve"> </t>
        </r>
        <r>
          <rPr>
            <b/>
            <sz val="9"/>
            <color indexed="81"/>
            <rFont val="돋움"/>
            <family val="3"/>
            <charset val="129"/>
          </rPr>
          <t>계약업무</t>
        </r>
        <r>
          <rPr>
            <b/>
            <sz val="9"/>
            <color indexed="81"/>
            <rFont val="Tahoma"/>
            <family val="2"/>
          </rPr>
          <t xml:space="preserve"> </t>
        </r>
        <r>
          <rPr>
            <b/>
            <sz val="9"/>
            <color indexed="81"/>
            <rFont val="돋움"/>
            <family val="3"/>
            <charset val="129"/>
          </rPr>
          <t>처리지침</t>
        </r>
        <r>
          <rPr>
            <b/>
            <sz val="9"/>
            <color indexed="81"/>
            <rFont val="Tahoma"/>
            <family val="2"/>
          </rPr>
          <t>'</t>
        </r>
      </text>
    </comment>
    <comment ref="G26" authorId="1" shapeId="0" xr:uid="{75CC452B-0A28-4850-BC57-4F7A1DF06E5A}">
      <text>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미만</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가능</t>
        </r>
      </text>
    </comment>
    <comment ref="E27" authorId="0" shapeId="0" xr:uid="{00000000-0006-0000-0100-000013000000}">
      <text>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G27" authorId="1" shapeId="0" xr:uid="{3183BD23-D076-4A72-83E7-69E01A3F86A5}">
      <text>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미만</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가능</t>
        </r>
      </text>
    </comment>
    <comment ref="C28" authorId="3" shapeId="0" xr:uid="{00000000-0006-0000-0100-000015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D28" authorId="0" shapeId="0" xr:uid="{00000000-0006-0000-0100-000016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28" authorId="0" shapeId="0" xr:uid="{00000000-0006-0000-0100-000017000000}">
      <text>
        <r>
          <rPr>
            <b/>
            <sz val="9"/>
            <color indexed="81"/>
            <rFont val="돋움"/>
            <family val="3"/>
            <charset val="129"/>
          </rPr>
          <t>공사</t>
        </r>
        <r>
          <rPr>
            <b/>
            <sz val="9"/>
            <color indexed="81"/>
            <rFont val="Tahoma"/>
            <family val="2"/>
          </rPr>
          <t xml:space="preserve"> : 10%
</t>
        </r>
        <r>
          <rPr>
            <b/>
            <sz val="9"/>
            <color indexed="81"/>
            <rFont val="돋움"/>
            <family val="3"/>
            <charset val="129"/>
          </rPr>
          <t>물품</t>
        </r>
        <r>
          <rPr>
            <b/>
            <sz val="9"/>
            <color indexed="81"/>
            <rFont val="Tahoma"/>
            <family val="2"/>
          </rPr>
          <t xml:space="preserve">, </t>
        </r>
        <r>
          <rPr>
            <b/>
            <sz val="9"/>
            <color indexed="81"/>
            <rFont val="돋움"/>
            <family val="3"/>
            <charset val="129"/>
          </rPr>
          <t>용역</t>
        </r>
        <r>
          <rPr>
            <b/>
            <sz val="9"/>
            <color indexed="81"/>
            <rFont val="Tahoma"/>
            <family val="2"/>
          </rPr>
          <t xml:space="preserve"> : 10%</t>
        </r>
      </text>
    </comment>
    <comment ref="G28" authorId="0" shapeId="0" xr:uid="{57B51B7F-7448-4E67-9AA2-57E3A6FAF251}">
      <text>
        <r>
          <rPr>
            <b/>
            <sz val="9"/>
            <color indexed="81"/>
            <rFont val="돋움"/>
            <family val="3"/>
            <charset val="129"/>
          </rPr>
          <t>* 모든 공사 하자보증금 납부(현금 또는 이행보증증권) 
* 납부면제 : 성질상 하자보수가 필요치 않는 공사로서
  - 구조물해체
  - 단순암반절취, 모래.자갈 채취
  - 계약금액 3천만원 이하 공사(조경공사 제외)</t>
        </r>
      </text>
    </comment>
    <comment ref="C29" authorId="3" shapeId="0" xr:uid="{00000000-0006-0000-0100-000019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D29" authorId="0" shapeId="0" xr:uid="{00000000-0006-0000-0100-00001A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29" authorId="0" shapeId="0" xr:uid="{00000000-0006-0000-0100-00001B000000}">
      <text>
        <r>
          <rPr>
            <b/>
            <sz val="9"/>
            <color indexed="81"/>
            <rFont val="돋움"/>
            <family val="3"/>
            <charset val="129"/>
          </rPr>
          <t>지급각서로</t>
        </r>
        <r>
          <rPr>
            <b/>
            <sz val="9"/>
            <color indexed="81"/>
            <rFont val="Tahoma"/>
            <family val="2"/>
          </rPr>
          <t xml:space="preserve"> </t>
        </r>
        <r>
          <rPr>
            <b/>
            <sz val="9"/>
            <color indexed="81"/>
            <rFont val="돋움"/>
            <family val="3"/>
            <charset val="129"/>
          </rPr>
          <t>대체</t>
        </r>
        <r>
          <rPr>
            <b/>
            <sz val="9"/>
            <color indexed="81"/>
            <rFont val="Tahoma"/>
            <family val="2"/>
          </rPr>
          <t xml:space="preserve"> </t>
        </r>
        <r>
          <rPr>
            <b/>
            <sz val="9"/>
            <color indexed="81"/>
            <rFont val="돋움"/>
            <family val="3"/>
            <charset val="129"/>
          </rPr>
          <t>가능</t>
        </r>
        <r>
          <rPr>
            <b/>
            <sz val="9"/>
            <color indexed="81"/>
            <rFont val="Tahoma"/>
            <family val="2"/>
          </rPr>
          <t xml:space="preserve"> </t>
        </r>
        <r>
          <rPr>
            <b/>
            <sz val="9"/>
            <color indexed="81"/>
            <rFont val="돋움"/>
            <family val="3"/>
            <charset val="129"/>
          </rPr>
          <t>공사</t>
        </r>
        <r>
          <rPr>
            <b/>
            <sz val="9"/>
            <color indexed="81"/>
            <rFont val="Tahoma"/>
            <family val="2"/>
          </rPr>
          <t xml:space="preserve"> : 
- </t>
        </r>
        <r>
          <rPr>
            <b/>
            <sz val="9"/>
            <color indexed="81"/>
            <rFont val="돋움"/>
            <family val="3"/>
            <charset val="129"/>
          </rPr>
          <t>계약금액</t>
        </r>
        <r>
          <rPr>
            <b/>
            <sz val="9"/>
            <color indexed="81"/>
            <rFont val="Tahoma"/>
            <family val="2"/>
          </rPr>
          <t xml:space="preserve"> 5</t>
        </r>
        <r>
          <rPr>
            <b/>
            <sz val="9"/>
            <color indexed="81"/>
            <rFont val="돋움"/>
            <family val="3"/>
            <charset val="129"/>
          </rPr>
          <t>천만원</t>
        </r>
        <r>
          <rPr>
            <b/>
            <sz val="9"/>
            <color indexed="81"/>
            <rFont val="Tahoma"/>
            <family val="2"/>
          </rPr>
          <t xml:space="preserve"> </t>
        </r>
        <r>
          <rPr>
            <b/>
            <sz val="9"/>
            <color indexed="81"/>
            <rFont val="돋움"/>
            <family val="3"/>
            <charset val="129"/>
          </rPr>
          <t>이하</t>
        </r>
        <r>
          <rPr>
            <b/>
            <sz val="9"/>
            <color indexed="81"/>
            <rFont val="Tahoma"/>
            <family val="2"/>
          </rPr>
          <t xml:space="preserve"> </t>
        </r>
        <r>
          <rPr>
            <b/>
            <sz val="9"/>
            <color indexed="81"/>
            <rFont val="돋움"/>
            <family val="3"/>
            <charset val="129"/>
          </rPr>
          <t>공사</t>
        </r>
      </text>
    </comment>
    <comment ref="G29" authorId="2" shapeId="0" xr:uid="{F99ACB62-4A00-4F22-8726-BD138ACDE77B}">
      <text>
        <r>
          <rPr>
            <b/>
            <sz val="9"/>
            <color indexed="81"/>
            <rFont val="돋움"/>
            <family val="3"/>
            <charset val="129"/>
          </rPr>
          <t>공사현장이</t>
        </r>
        <r>
          <rPr>
            <b/>
            <sz val="9"/>
            <color indexed="81"/>
            <rFont val="Tahoma"/>
            <family val="2"/>
          </rPr>
          <t xml:space="preserve"> </t>
        </r>
        <r>
          <rPr>
            <b/>
            <sz val="9"/>
            <color indexed="81"/>
            <rFont val="돋움"/>
            <family val="3"/>
            <charset val="129"/>
          </rPr>
          <t>발주기관과</t>
        </r>
        <r>
          <rPr>
            <b/>
            <sz val="9"/>
            <color indexed="81"/>
            <rFont val="Tahoma"/>
            <family val="2"/>
          </rPr>
          <t xml:space="preserve"> </t>
        </r>
        <r>
          <rPr>
            <b/>
            <sz val="9"/>
            <color indexed="81"/>
            <rFont val="돋움"/>
            <family val="3"/>
            <charset val="129"/>
          </rPr>
          <t>상이</t>
        </r>
        <r>
          <rPr>
            <b/>
            <sz val="9"/>
            <color indexed="81"/>
            <rFont val="Tahoma"/>
            <family val="2"/>
          </rPr>
          <t xml:space="preserve"> </t>
        </r>
        <r>
          <rPr>
            <b/>
            <sz val="9"/>
            <color indexed="81"/>
            <rFont val="돋움"/>
            <family val="3"/>
            <charset val="129"/>
          </rPr>
          <t>할</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시트에</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C30" authorId="3" shapeId="0" xr:uid="{00000000-0006-0000-0100-00001D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E30" authorId="3" shapeId="0" xr:uid="{00000000-0006-0000-0100-00001E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
전체</t>
        </r>
        <r>
          <rPr>
            <b/>
            <sz val="9"/>
            <color indexed="81"/>
            <rFont val="Tahoma"/>
            <family val="2"/>
          </rPr>
          <t xml:space="preserve"> </t>
        </r>
        <r>
          <rPr>
            <b/>
            <sz val="9"/>
            <color indexed="81"/>
            <rFont val="돋움"/>
            <family val="3"/>
            <charset val="129"/>
          </rPr>
          <t>목적물을</t>
        </r>
        <r>
          <rPr>
            <b/>
            <sz val="9"/>
            <color indexed="81"/>
            <rFont val="Tahoma"/>
            <family val="2"/>
          </rPr>
          <t xml:space="preserve"> </t>
        </r>
        <r>
          <rPr>
            <b/>
            <sz val="9"/>
            <color indexed="81"/>
            <rFont val="돋움"/>
            <family val="3"/>
            <charset val="129"/>
          </rPr>
          <t>인수한</t>
        </r>
        <r>
          <rPr>
            <b/>
            <sz val="9"/>
            <color indexed="81"/>
            <rFont val="Tahoma"/>
            <family val="2"/>
          </rPr>
          <t xml:space="preserve"> </t>
        </r>
        <r>
          <rPr>
            <b/>
            <sz val="9"/>
            <color indexed="81"/>
            <rFont val="돋움"/>
            <family val="3"/>
            <charset val="129"/>
          </rPr>
          <t>날</t>
        </r>
        <r>
          <rPr>
            <b/>
            <sz val="9"/>
            <color indexed="81"/>
            <rFont val="Tahoma"/>
            <family val="2"/>
          </rPr>
          <t xml:space="preserve">, 
</t>
        </r>
        <r>
          <rPr>
            <b/>
            <sz val="9"/>
            <color indexed="81"/>
            <rFont val="돋움"/>
            <family val="3"/>
            <charset val="129"/>
          </rPr>
          <t>검사를</t>
        </r>
        <r>
          <rPr>
            <b/>
            <sz val="9"/>
            <color indexed="81"/>
            <rFont val="Tahoma"/>
            <family val="2"/>
          </rPr>
          <t xml:space="preserve"> </t>
        </r>
        <r>
          <rPr>
            <b/>
            <sz val="9"/>
            <color indexed="81"/>
            <rFont val="돋움"/>
            <family val="3"/>
            <charset val="129"/>
          </rPr>
          <t>완료한</t>
        </r>
        <r>
          <rPr>
            <b/>
            <sz val="9"/>
            <color indexed="81"/>
            <rFont val="Tahoma"/>
            <family val="2"/>
          </rPr>
          <t xml:space="preserve"> </t>
        </r>
        <r>
          <rPr>
            <b/>
            <sz val="9"/>
            <color indexed="81"/>
            <rFont val="돋움"/>
            <family val="3"/>
            <charset val="129"/>
          </rPr>
          <t>날</t>
        </r>
        <r>
          <rPr>
            <b/>
            <sz val="9"/>
            <color indexed="81"/>
            <rFont val="Tahoma"/>
            <family val="2"/>
          </rPr>
          <t xml:space="preserve"> </t>
        </r>
        <r>
          <rPr>
            <b/>
            <sz val="9"/>
            <color indexed="81"/>
            <rFont val="돋움"/>
            <family val="3"/>
            <charset val="129"/>
          </rPr>
          <t>중</t>
        </r>
        <r>
          <rPr>
            <b/>
            <sz val="9"/>
            <color indexed="81"/>
            <rFont val="Tahoma"/>
            <family val="2"/>
          </rPr>
          <t xml:space="preserve">,
</t>
        </r>
        <r>
          <rPr>
            <b/>
            <sz val="9"/>
            <color indexed="81"/>
            <rFont val="돋움"/>
            <family val="3"/>
            <charset val="129"/>
          </rPr>
          <t>먼저</t>
        </r>
        <r>
          <rPr>
            <b/>
            <sz val="9"/>
            <color indexed="81"/>
            <rFont val="Tahoma"/>
            <family val="2"/>
          </rPr>
          <t xml:space="preserve"> </t>
        </r>
        <r>
          <rPr>
            <b/>
            <sz val="9"/>
            <color indexed="81"/>
            <rFont val="돋움"/>
            <family val="3"/>
            <charset val="129"/>
          </rPr>
          <t>도래한</t>
        </r>
        <r>
          <rPr>
            <b/>
            <sz val="9"/>
            <color indexed="81"/>
            <rFont val="Tahoma"/>
            <family val="2"/>
          </rPr>
          <t xml:space="preserve"> </t>
        </r>
        <r>
          <rPr>
            <b/>
            <sz val="9"/>
            <color indexed="81"/>
            <rFont val="돋움"/>
            <family val="3"/>
            <charset val="129"/>
          </rPr>
          <t>날을</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 xml:space="preserve">
</t>
        </r>
        <r>
          <rPr>
            <b/>
            <sz val="9"/>
            <color indexed="81"/>
            <rFont val="Tahoma"/>
            <family val="2"/>
          </rPr>
          <t>(</t>
        </r>
        <r>
          <rPr>
            <b/>
            <sz val="9"/>
            <color indexed="81"/>
            <rFont val="돋움"/>
            <family val="3"/>
            <charset val="129"/>
          </rPr>
          <t>지방계약법</t>
        </r>
        <r>
          <rPr>
            <b/>
            <sz val="9"/>
            <color indexed="81"/>
            <rFont val="Tahoma"/>
            <family val="2"/>
          </rPr>
          <t xml:space="preserve"> </t>
        </r>
        <r>
          <rPr>
            <b/>
            <sz val="9"/>
            <color indexed="81"/>
            <rFont val="돋움"/>
            <family val="3"/>
            <charset val="129"/>
          </rPr>
          <t>제</t>
        </r>
        <r>
          <rPr>
            <b/>
            <sz val="9"/>
            <color indexed="81"/>
            <rFont val="Tahoma"/>
            <family val="2"/>
          </rPr>
          <t>69</t>
        </r>
        <r>
          <rPr>
            <b/>
            <sz val="9"/>
            <color indexed="81"/>
            <rFont val="돋움"/>
            <family val="3"/>
            <charset val="129"/>
          </rPr>
          <t>조</t>
        </r>
        <r>
          <rPr>
            <b/>
            <sz val="9"/>
            <color indexed="81"/>
            <rFont val="Tahoma"/>
            <family val="2"/>
          </rPr>
          <t>)</t>
        </r>
      </text>
    </comment>
    <comment ref="G30" authorId="0" shapeId="0" xr:uid="{59EB266E-8006-4CC1-92B4-D8C203CFE643}">
      <text>
        <r>
          <rPr>
            <b/>
            <sz val="9"/>
            <color indexed="81"/>
            <rFont val="Tahoma"/>
            <family val="2"/>
          </rPr>
          <t xml:space="preserve">* </t>
        </r>
        <r>
          <rPr>
            <b/>
            <sz val="9"/>
            <color indexed="81"/>
            <rFont val="돋움"/>
            <family val="3"/>
            <charset val="129"/>
          </rPr>
          <t>전자계약일</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전자청구로</t>
        </r>
        <r>
          <rPr>
            <b/>
            <sz val="9"/>
            <color indexed="81"/>
            <rFont val="Tahoma"/>
            <family val="2"/>
          </rPr>
          <t xml:space="preserve"> </t>
        </r>
        <r>
          <rPr>
            <b/>
            <sz val="9"/>
            <color indexed="81"/>
            <rFont val="돋움"/>
            <family val="3"/>
            <charset val="129"/>
          </rPr>
          <t>신청</t>
        </r>
        <r>
          <rPr>
            <b/>
            <sz val="9"/>
            <color indexed="81"/>
            <rFont val="Tahoma"/>
            <family val="2"/>
          </rPr>
          <t>(</t>
        </r>
        <r>
          <rPr>
            <b/>
            <sz val="9"/>
            <color indexed="81"/>
            <rFont val="돋움"/>
            <family val="3"/>
            <charset val="129"/>
          </rPr>
          <t>세금계산서</t>
        </r>
        <r>
          <rPr>
            <b/>
            <sz val="9"/>
            <color indexed="81"/>
            <rFont val="Tahoma"/>
            <family val="2"/>
          </rPr>
          <t xml:space="preserve"> </t>
        </r>
        <r>
          <rPr>
            <b/>
            <sz val="9"/>
            <color indexed="81"/>
            <rFont val="돋움"/>
            <family val="3"/>
            <charset val="129"/>
          </rPr>
          <t>포함</t>
        </r>
        <r>
          <rPr>
            <b/>
            <sz val="9"/>
            <color indexed="81"/>
            <rFont val="Tahoma"/>
            <family val="2"/>
          </rPr>
          <t xml:space="preserve">)
* </t>
        </r>
        <r>
          <rPr>
            <b/>
            <sz val="9"/>
            <color indexed="81"/>
            <rFont val="돋움"/>
            <family val="3"/>
            <charset val="129"/>
          </rPr>
          <t>비전자계약일</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서식</t>
        </r>
        <r>
          <rPr>
            <b/>
            <sz val="9"/>
            <color indexed="81"/>
            <rFont val="Tahoma"/>
            <family val="2"/>
          </rPr>
          <t xml:space="preserve"> </t>
        </r>
        <r>
          <rPr>
            <b/>
            <sz val="9"/>
            <color indexed="81"/>
            <rFont val="돋움"/>
            <family val="3"/>
            <charset val="129"/>
          </rPr>
          <t>사용</t>
        </r>
      </text>
    </comment>
    <comment ref="C31" authorId="3" shapeId="0" xr:uid="{00000000-0006-0000-0100-000020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E31" authorId="0" shapeId="0" xr:uid="{00000000-0006-0000-0100-000021000000}">
      <text>
        <r>
          <rPr>
            <b/>
            <sz val="9"/>
            <color indexed="81"/>
            <rFont val="돋움"/>
            <family val="3"/>
            <charset val="129"/>
          </rPr>
          <t>기간입력시</t>
        </r>
        <r>
          <rPr>
            <b/>
            <sz val="9"/>
            <color indexed="81"/>
            <rFont val="Tahoma"/>
            <family val="2"/>
          </rPr>
          <t xml:space="preserve"> </t>
        </r>
        <r>
          <rPr>
            <b/>
            <sz val="9"/>
            <color indexed="81"/>
            <rFont val="돋움"/>
            <family val="3"/>
            <charset val="129"/>
          </rPr>
          <t>자동입력됨</t>
        </r>
      </text>
    </comment>
    <comment ref="C32" authorId="3" shapeId="0" xr:uid="{00000000-0006-0000-0100-000023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D32" authorId="0" shapeId="0" xr:uid="{00000000-0006-0000-0100-000024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32" authorId="0" shapeId="0" xr:uid="{00000000-0006-0000-0100-000025000000}">
      <text>
        <r>
          <rPr>
            <b/>
            <sz val="9"/>
            <color indexed="81"/>
            <rFont val="돋움"/>
            <family val="3"/>
            <charset val="129"/>
          </rPr>
          <t>공사</t>
        </r>
        <r>
          <rPr>
            <b/>
            <sz val="9"/>
            <color indexed="81"/>
            <rFont val="Tahoma"/>
            <family val="2"/>
          </rPr>
          <t xml:space="preserve"> : 0.5/1000
</t>
        </r>
        <r>
          <rPr>
            <b/>
            <sz val="9"/>
            <color indexed="81"/>
            <rFont val="돋움"/>
            <family val="3"/>
            <charset val="129"/>
          </rPr>
          <t>물품</t>
        </r>
        <r>
          <rPr>
            <b/>
            <sz val="9"/>
            <color indexed="81"/>
            <rFont val="Tahoma"/>
            <family val="2"/>
          </rPr>
          <t xml:space="preserve"> : 0.8/1000
</t>
        </r>
        <r>
          <rPr>
            <b/>
            <sz val="9"/>
            <color indexed="81"/>
            <rFont val="돋움"/>
            <family val="3"/>
            <charset val="129"/>
          </rPr>
          <t>용역</t>
        </r>
        <r>
          <rPr>
            <b/>
            <sz val="9"/>
            <color indexed="81"/>
            <rFont val="Tahoma"/>
            <family val="2"/>
          </rPr>
          <t xml:space="preserve"> : 1.3/1000</t>
        </r>
      </text>
    </comment>
    <comment ref="G32" authorId="0" shapeId="0" xr:uid="{00000000-0006-0000-0100-000026000000}">
      <text>
        <r>
          <rPr>
            <b/>
            <sz val="9"/>
            <color indexed="81"/>
            <rFont val="돋움"/>
            <family val="3"/>
            <charset val="129"/>
          </rPr>
          <t>서식명</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시트로</t>
        </r>
        <r>
          <rPr>
            <b/>
            <sz val="9"/>
            <color indexed="81"/>
            <rFont val="Tahoma"/>
            <family val="2"/>
          </rPr>
          <t xml:space="preserve"> </t>
        </r>
        <r>
          <rPr>
            <b/>
            <sz val="9"/>
            <color indexed="81"/>
            <rFont val="돋움"/>
            <family val="3"/>
            <charset val="129"/>
          </rPr>
          <t>바로</t>
        </r>
        <r>
          <rPr>
            <b/>
            <sz val="9"/>
            <color indexed="81"/>
            <rFont val="Tahoma"/>
            <family val="2"/>
          </rPr>
          <t xml:space="preserve"> </t>
        </r>
        <r>
          <rPr>
            <b/>
            <sz val="9"/>
            <color indexed="81"/>
            <rFont val="돋움"/>
            <family val="3"/>
            <charset val="129"/>
          </rPr>
          <t>이동</t>
        </r>
      </text>
    </comment>
    <comment ref="C33" authorId="3" shapeId="0" xr:uid="{00000000-0006-0000-0100-000027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D33" authorId="0" shapeId="0" xr:uid="{00000000-0006-0000-0100-000028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33" authorId="0" shapeId="0" xr:uid="{00000000-0006-0000-0100-000029000000}">
      <text>
        <r>
          <rPr>
            <b/>
            <sz val="9"/>
            <color indexed="81"/>
            <rFont val="Tahoma"/>
            <family val="2"/>
          </rPr>
          <t>1</t>
        </r>
        <r>
          <rPr>
            <b/>
            <sz val="9"/>
            <color indexed="81"/>
            <rFont val="돋움"/>
            <family val="3"/>
            <charset val="129"/>
          </rPr>
          <t>년</t>
        </r>
        <r>
          <rPr>
            <b/>
            <sz val="9"/>
            <color indexed="81"/>
            <rFont val="Tahoma"/>
            <family val="2"/>
          </rPr>
          <t xml:space="preserve"> : </t>
        </r>
        <r>
          <rPr>
            <b/>
            <sz val="9"/>
            <color indexed="81"/>
            <rFont val="돋움"/>
            <family val="3"/>
            <charset val="129"/>
          </rPr>
          <t>실내의장</t>
        </r>
        <r>
          <rPr>
            <b/>
            <sz val="9"/>
            <color indexed="81"/>
            <rFont val="Tahoma"/>
            <family val="2"/>
          </rPr>
          <t>,</t>
        </r>
        <r>
          <rPr>
            <b/>
            <sz val="9"/>
            <color indexed="81"/>
            <rFont val="돋움"/>
            <family val="3"/>
            <charset val="129"/>
          </rPr>
          <t>도장</t>
        </r>
        <r>
          <rPr>
            <b/>
            <sz val="9"/>
            <color indexed="81"/>
            <rFont val="Tahoma"/>
            <family val="2"/>
          </rPr>
          <t>,</t>
        </r>
        <r>
          <rPr>
            <b/>
            <sz val="9"/>
            <color indexed="81"/>
            <rFont val="돋움"/>
            <family val="3"/>
            <charset val="129"/>
          </rPr>
          <t>창호</t>
        </r>
        <r>
          <rPr>
            <b/>
            <sz val="9"/>
            <color indexed="81"/>
            <rFont val="Tahoma"/>
            <family val="2"/>
          </rPr>
          <t>,</t>
        </r>
        <r>
          <rPr>
            <b/>
            <sz val="9"/>
            <color indexed="81"/>
            <rFont val="돋움"/>
            <family val="3"/>
            <charset val="129"/>
          </rPr>
          <t>미장</t>
        </r>
        <r>
          <rPr>
            <b/>
            <sz val="9"/>
            <color indexed="81"/>
            <rFont val="Tahoma"/>
            <family val="2"/>
          </rPr>
          <t>,</t>
        </r>
        <r>
          <rPr>
            <b/>
            <sz val="9"/>
            <color indexed="81"/>
            <rFont val="돋움"/>
            <family val="3"/>
            <charset val="129"/>
          </rPr>
          <t>마사토포장</t>
        </r>
        <r>
          <rPr>
            <b/>
            <sz val="9"/>
            <color indexed="81"/>
            <rFont val="Tahoma"/>
            <family val="2"/>
          </rPr>
          <t>,</t>
        </r>
        <r>
          <rPr>
            <b/>
            <sz val="9"/>
            <color indexed="81"/>
            <rFont val="돋움"/>
            <family val="3"/>
            <charset val="129"/>
          </rPr>
          <t>보일러설치</t>
        </r>
        <r>
          <rPr>
            <b/>
            <sz val="9"/>
            <color indexed="81"/>
            <rFont val="Tahoma"/>
            <family val="2"/>
          </rPr>
          <t>,</t>
        </r>
        <r>
          <rPr>
            <b/>
            <sz val="9"/>
            <color indexed="81"/>
            <rFont val="돋움"/>
            <family val="3"/>
            <charset val="129"/>
          </rPr>
          <t>부대토목</t>
        </r>
        <r>
          <rPr>
            <b/>
            <sz val="9"/>
            <color indexed="81"/>
            <rFont val="Tahoma"/>
            <family val="2"/>
          </rPr>
          <t>,</t>
        </r>
        <r>
          <rPr>
            <b/>
            <sz val="9"/>
            <color indexed="81"/>
            <rFont val="돋움"/>
            <family val="3"/>
            <charset val="129"/>
          </rPr>
          <t xml:space="preserve">기타전기
</t>
        </r>
        <r>
          <rPr>
            <b/>
            <sz val="9"/>
            <color indexed="81"/>
            <rFont val="Tahoma"/>
            <family val="2"/>
          </rPr>
          <t>2</t>
        </r>
        <r>
          <rPr>
            <b/>
            <sz val="9"/>
            <color indexed="81"/>
            <rFont val="돋움"/>
            <family val="3"/>
            <charset val="129"/>
          </rPr>
          <t>년</t>
        </r>
        <r>
          <rPr>
            <b/>
            <sz val="9"/>
            <color indexed="81"/>
            <rFont val="Tahoma"/>
            <family val="2"/>
          </rPr>
          <t xml:space="preserve"> : </t>
        </r>
        <r>
          <rPr>
            <b/>
            <sz val="9"/>
            <color indexed="81"/>
            <rFont val="돋움"/>
            <family val="3"/>
            <charset val="129"/>
          </rPr>
          <t>조경</t>
        </r>
        <r>
          <rPr>
            <b/>
            <sz val="9"/>
            <color indexed="81"/>
            <rFont val="Tahoma"/>
            <family val="2"/>
          </rPr>
          <t>,</t>
        </r>
        <r>
          <rPr>
            <b/>
            <sz val="9"/>
            <color indexed="81"/>
            <rFont val="돋움"/>
            <family val="3"/>
            <charset val="129"/>
          </rPr>
          <t>석공사</t>
        </r>
        <r>
          <rPr>
            <b/>
            <sz val="9"/>
            <color indexed="81"/>
            <rFont val="Tahoma"/>
            <family val="2"/>
          </rPr>
          <t>,</t>
        </r>
        <r>
          <rPr>
            <b/>
            <sz val="9"/>
            <color indexed="81"/>
            <rFont val="돋움"/>
            <family val="3"/>
            <charset val="129"/>
          </rPr>
          <t>조적</t>
        </r>
        <r>
          <rPr>
            <b/>
            <sz val="9"/>
            <color indexed="81"/>
            <rFont val="Tahoma"/>
            <family val="2"/>
          </rPr>
          <t>,</t>
        </r>
        <r>
          <rPr>
            <b/>
            <sz val="9"/>
            <color indexed="81"/>
            <rFont val="돋움"/>
            <family val="3"/>
            <charset val="129"/>
          </rPr>
          <t>냉난방</t>
        </r>
        <r>
          <rPr>
            <b/>
            <sz val="9"/>
            <color indexed="81"/>
            <rFont val="Tahoma"/>
            <family val="2"/>
          </rPr>
          <t>,</t>
        </r>
        <r>
          <rPr>
            <b/>
            <sz val="9"/>
            <color indexed="81"/>
            <rFont val="돋움"/>
            <family val="3"/>
            <charset val="129"/>
          </rPr>
          <t>가스</t>
        </r>
        <r>
          <rPr>
            <b/>
            <sz val="9"/>
            <color indexed="81"/>
            <rFont val="Tahoma"/>
            <family val="2"/>
          </rPr>
          <t>,</t>
        </r>
        <r>
          <rPr>
            <b/>
            <sz val="9"/>
            <color indexed="81"/>
            <rFont val="돋움"/>
            <family val="3"/>
            <charset val="129"/>
          </rPr>
          <t>비상조명</t>
        </r>
        <r>
          <rPr>
            <b/>
            <sz val="9"/>
            <color indexed="81"/>
            <rFont val="Tahoma"/>
            <family val="2"/>
          </rPr>
          <t>,</t>
        </r>
        <r>
          <rPr>
            <b/>
            <sz val="9"/>
            <color indexed="81"/>
            <rFont val="돋움"/>
            <family val="3"/>
            <charset val="129"/>
          </rPr>
          <t>방송통신</t>
        </r>
        <r>
          <rPr>
            <b/>
            <sz val="9"/>
            <color indexed="81"/>
            <rFont val="Tahoma"/>
            <family val="2"/>
          </rPr>
          <t>,</t>
        </r>
        <r>
          <rPr>
            <b/>
            <sz val="9"/>
            <color indexed="81"/>
            <rFont val="돋움"/>
            <family val="3"/>
            <charset val="129"/>
          </rPr>
          <t>급배수</t>
        </r>
        <r>
          <rPr>
            <b/>
            <sz val="9"/>
            <color indexed="81"/>
            <rFont val="Tahoma"/>
            <family val="2"/>
          </rPr>
          <t>,</t>
        </r>
        <r>
          <rPr>
            <b/>
            <sz val="9"/>
            <color indexed="81"/>
            <rFont val="돋움"/>
            <family val="3"/>
            <charset val="129"/>
          </rPr>
          <t>포장</t>
        </r>
        <r>
          <rPr>
            <b/>
            <sz val="9"/>
            <color indexed="81"/>
            <rFont val="Tahoma"/>
            <family val="2"/>
          </rPr>
          <t>,</t>
        </r>
        <r>
          <rPr>
            <b/>
            <sz val="9"/>
            <color indexed="81"/>
            <rFont val="돋움"/>
            <family val="3"/>
            <charset val="129"/>
          </rPr>
          <t>배수로</t>
        </r>
        <r>
          <rPr>
            <b/>
            <sz val="9"/>
            <color indexed="81"/>
            <rFont val="Tahoma"/>
            <family val="2"/>
          </rPr>
          <t>,</t>
        </r>
        <r>
          <rPr>
            <b/>
            <sz val="9"/>
            <color indexed="81"/>
            <rFont val="돋움"/>
            <family val="3"/>
            <charset val="129"/>
          </rPr>
          <t xml:space="preserve">맨홀
</t>
        </r>
        <r>
          <rPr>
            <b/>
            <sz val="9"/>
            <color indexed="81"/>
            <rFont val="Tahoma"/>
            <family val="2"/>
          </rPr>
          <t>3</t>
        </r>
        <r>
          <rPr>
            <b/>
            <sz val="9"/>
            <color indexed="81"/>
            <rFont val="돋움"/>
            <family val="3"/>
            <charset val="129"/>
          </rPr>
          <t>년</t>
        </r>
        <r>
          <rPr>
            <b/>
            <sz val="9"/>
            <color indexed="81"/>
            <rFont val="Tahoma"/>
            <family val="2"/>
          </rPr>
          <t xml:space="preserve"> : </t>
        </r>
        <r>
          <rPr>
            <b/>
            <sz val="9"/>
            <color indexed="81"/>
            <rFont val="돋움"/>
            <family val="3"/>
            <charset val="129"/>
          </rPr>
          <t>방수</t>
        </r>
        <r>
          <rPr>
            <b/>
            <sz val="9"/>
            <color indexed="81"/>
            <rFont val="Tahoma"/>
            <family val="2"/>
          </rPr>
          <t>,</t>
        </r>
        <r>
          <rPr>
            <b/>
            <sz val="9"/>
            <color indexed="81"/>
            <rFont val="돋움"/>
            <family val="3"/>
            <charset val="129"/>
          </rPr>
          <t>승강기</t>
        </r>
        <r>
          <rPr>
            <b/>
            <sz val="9"/>
            <color indexed="81"/>
            <rFont val="Tahoma"/>
            <family val="2"/>
          </rPr>
          <t>,</t>
        </r>
        <r>
          <rPr>
            <b/>
            <sz val="9"/>
            <color indexed="81"/>
            <rFont val="돋움"/>
            <family val="3"/>
            <charset val="129"/>
          </rPr>
          <t>소화설비</t>
        </r>
        <r>
          <rPr>
            <b/>
            <sz val="9"/>
            <color indexed="81"/>
            <rFont val="Tahoma"/>
            <family val="2"/>
          </rPr>
          <t>,</t>
        </r>
        <r>
          <rPr>
            <b/>
            <sz val="9"/>
            <color indexed="81"/>
            <rFont val="돋움"/>
            <family val="3"/>
            <charset val="129"/>
          </rPr>
          <t>스프링클러</t>
        </r>
        <r>
          <rPr>
            <b/>
            <sz val="9"/>
            <color indexed="81"/>
            <rFont val="Tahoma"/>
            <family val="2"/>
          </rPr>
          <t>,</t>
        </r>
        <r>
          <rPr>
            <b/>
            <sz val="9"/>
            <color indexed="81"/>
            <rFont val="돋움"/>
            <family val="3"/>
            <charset val="129"/>
          </rPr>
          <t>변전설비</t>
        </r>
        <r>
          <rPr>
            <b/>
            <sz val="9"/>
            <color indexed="81"/>
            <rFont val="Tahoma"/>
            <family val="2"/>
          </rPr>
          <t>,</t>
        </r>
        <r>
          <rPr>
            <b/>
            <sz val="9"/>
            <color indexed="81"/>
            <rFont val="돋움"/>
            <family val="3"/>
            <charset val="129"/>
          </rPr>
          <t>옥내외소화전</t>
        </r>
      </text>
    </comment>
    <comment ref="G33" authorId="0" shapeId="0" xr:uid="{00000000-0006-0000-0100-00002A000000}">
      <text>
        <r>
          <rPr>
            <b/>
            <sz val="9"/>
            <color indexed="81"/>
            <rFont val="돋움"/>
            <family val="3"/>
            <charset val="129"/>
          </rPr>
          <t>* 지방계약법 제16조6항 및 국가계약법       
   제13조2항에 의거 감독조서 작성</t>
        </r>
      </text>
    </comment>
    <comment ref="D34" authorId="0" shapeId="0" xr:uid="{00000000-0006-0000-0100-00002B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34" authorId="0" shapeId="0" xr:uid="{00000000-0006-0000-0100-00002C000000}">
      <text>
        <r>
          <rPr>
            <b/>
            <sz val="9"/>
            <color indexed="81"/>
            <rFont val="Tahoma"/>
            <family val="2"/>
          </rPr>
          <t xml:space="preserve">2% : </t>
        </r>
        <r>
          <rPr>
            <b/>
            <sz val="9"/>
            <color indexed="81"/>
            <rFont val="돋움"/>
            <family val="3"/>
            <charset val="129"/>
          </rPr>
          <t>물품수리</t>
        </r>
        <r>
          <rPr>
            <b/>
            <sz val="9"/>
            <color indexed="81"/>
            <rFont val="Tahoma"/>
            <family val="2"/>
          </rPr>
          <t xml:space="preserve">, </t>
        </r>
        <r>
          <rPr>
            <b/>
            <sz val="9"/>
            <color indexed="81"/>
            <rFont val="돋움"/>
            <family val="3"/>
            <charset val="129"/>
          </rPr>
          <t xml:space="preserve">용역
</t>
        </r>
        <r>
          <rPr>
            <b/>
            <sz val="9"/>
            <color indexed="81"/>
            <rFont val="Tahoma"/>
            <family val="2"/>
          </rPr>
          <t xml:space="preserve">3% : </t>
        </r>
        <r>
          <rPr>
            <b/>
            <sz val="9"/>
            <color indexed="81"/>
            <rFont val="돋움"/>
            <family val="3"/>
            <charset val="129"/>
          </rPr>
          <t>상하수도</t>
        </r>
        <r>
          <rPr>
            <b/>
            <sz val="9"/>
            <color indexed="81"/>
            <rFont val="Tahoma"/>
            <family val="2"/>
          </rPr>
          <t>,</t>
        </r>
        <r>
          <rPr>
            <b/>
            <sz val="9"/>
            <color indexed="81"/>
            <rFont val="돋움"/>
            <family val="3"/>
            <charset val="129"/>
          </rPr>
          <t>포장</t>
        </r>
        <r>
          <rPr>
            <b/>
            <sz val="9"/>
            <color indexed="81"/>
            <rFont val="Tahoma"/>
            <family val="2"/>
          </rPr>
          <t>,</t>
        </r>
        <r>
          <rPr>
            <b/>
            <sz val="9"/>
            <color indexed="81"/>
            <rFont val="돋움"/>
            <family val="3"/>
            <charset val="129"/>
          </rPr>
          <t>일반건축</t>
        </r>
        <r>
          <rPr>
            <b/>
            <sz val="9"/>
            <color indexed="81"/>
            <rFont val="Tahoma"/>
            <family val="2"/>
          </rPr>
          <t>,</t>
        </r>
        <r>
          <rPr>
            <b/>
            <sz val="9"/>
            <color indexed="81"/>
            <rFont val="돋움"/>
            <family val="3"/>
            <charset val="129"/>
          </rPr>
          <t xml:space="preserve">물품제조
</t>
        </r>
        <r>
          <rPr>
            <b/>
            <sz val="9"/>
            <color indexed="81"/>
            <rFont val="Tahoma"/>
            <family val="2"/>
          </rPr>
          <t xml:space="preserve">5% : </t>
        </r>
        <r>
          <rPr>
            <b/>
            <sz val="9"/>
            <color indexed="81"/>
            <rFont val="돋움"/>
            <family val="3"/>
            <charset val="129"/>
          </rPr>
          <t>조경공사</t>
        </r>
      </text>
    </comment>
    <comment ref="G34" authorId="0" shapeId="0" xr:uid="{00000000-0006-0000-0100-00002D000000}">
      <text>
        <r>
          <rPr>
            <b/>
            <sz val="9"/>
            <color indexed="81"/>
            <rFont val="돋움"/>
            <family val="3"/>
            <charset val="129"/>
          </rPr>
          <t>공사금액</t>
        </r>
        <r>
          <rPr>
            <b/>
            <sz val="9"/>
            <color indexed="81"/>
            <rFont val="Tahoma"/>
            <family val="2"/>
          </rPr>
          <t xml:space="preserve"> 3</t>
        </r>
        <r>
          <rPr>
            <b/>
            <sz val="9"/>
            <color indexed="81"/>
            <rFont val="돋움"/>
            <family val="3"/>
            <charset val="129"/>
          </rPr>
          <t>천만원이하</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 xml:space="preserve">가능
</t>
        </r>
        <r>
          <rPr>
            <b/>
            <sz val="9"/>
            <color indexed="81"/>
            <rFont val="Tahoma"/>
            <family val="2"/>
          </rPr>
          <t xml:space="preserve"> (</t>
        </r>
        <r>
          <rPr>
            <b/>
            <sz val="9"/>
            <color indexed="81"/>
            <rFont val="돋움"/>
            <family val="3"/>
            <charset val="129"/>
          </rPr>
          <t>에듀파인으로</t>
        </r>
        <r>
          <rPr>
            <b/>
            <sz val="9"/>
            <color indexed="81"/>
            <rFont val="Tahoma"/>
            <family val="2"/>
          </rPr>
          <t xml:space="preserve"> </t>
        </r>
        <r>
          <rPr>
            <b/>
            <sz val="9"/>
            <color indexed="81"/>
            <rFont val="돋움"/>
            <family val="3"/>
            <charset val="129"/>
          </rPr>
          <t>검수</t>
        </r>
        <r>
          <rPr>
            <b/>
            <sz val="9"/>
            <color indexed="81"/>
            <rFont val="Tahoma"/>
            <family val="2"/>
          </rPr>
          <t xml:space="preserve"> </t>
        </r>
        <r>
          <rPr>
            <b/>
            <sz val="9"/>
            <color indexed="81"/>
            <rFont val="돋움"/>
            <family val="3"/>
            <charset val="129"/>
          </rPr>
          <t>가능</t>
        </r>
        <r>
          <rPr>
            <b/>
            <sz val="9"/>
            <color indexed="81"/>
            <rFont val="Tahoma"/>
            <family val="2"/>
          </rPr>
          <t>)</t>
        </r>
      </text>
    </comment>
    <comment ref="E35" authorId="0" shapeId="0" xr:uid="{00000000-0006-0000-0100-00002E000000}">
      <text>
        <r>
          <rPr>
            <b/>
            <sz val="9"/>
            <color indexed="81"/>
            <rFont val="돋움"/>
            <family val="3"/>
            <charset val="129"/>
          </rPr>
          <t>자동입력</t>
        </r>
      </text>
    </comment>
    <comment ref="D36" authorId="0" shapeId="0" xr:uid="{00000000-0006-0000-0100-00002F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36" authorId="0" shapeId="0" xr:uid="{00000000-0006-0000-0100-000030000000}">
      <text>
        <r>
          <rPr>
            <b/>
            <sz val="9"/>
            <color indexed="81"/>
            <rFont val="돋움"/>
            <family val="3"/>
            <charset val="129"/>
          </rPr>
          <t>* 모든 공사 하자보증금 납부(현금 또는 이행보증증권) 
* 납부면제 : 성질상 하자보수가 필요치 않는 공사로서
  - 구조물해체
  - 단순암반절취, 모래.자갈 채취
  - 계약금액 3천만원 이하 공사(조경공사 제외)</t>
        </r>
      </text>
    </comment>
    <comment ref="C37" authorId="0" shapeId="0" xr:uid="{00000000-0006-0000-0100-000031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E37" authorId="0" shapeId="0" xr:uid="{00000000-0006-0000-0100-000032000000}">
      <text>
        <r>
          <rPr>
            <b/>
            <sz val="9"/>
            <color indexed="81"/>
            <rFont val="돋움"/>
            <family val="3"/>
            <charset val="129"/>
          </rPr>
          <t xml:space="preserve">*수의(2인이상) : G2B이용
  - 종합 : 2억이하
  - 전문 : 1억이하
  - 전기,소방,통신 : 8천만원 이하
  - 물품,용역 : 5천만원 이하
*수의(1인) : 
  - 공사,용역 : 2천만원 이하
  - 물품 : 1천만원 이하 </t>
        </r>
      </text>
    </comment>
    <comment ref="C38" authorId="0" shapeId="0" xr:uid="{00000000-0006-0000-0100-000033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G38" authorId="1" shapeId="0" xr:uid="{00000000-0006-0000-0100-000034000000}">
      <text>
        <r>
          <rPr>
            <b/>
            <sz val="9"/>
            <color indexed="81"/>
            <rFont val="돋움"/>
            <family val="3"/>
            <charset val="129"/>
          </rPr>
          <t>점검결과 직접 입력</t>
        </r>
      </text>
    </comment>
    <comment ref="G39" authorId="0" shapeId="0" xr:uid="{00000000-0006-0000-0100-000035000000}">
      <text>
        <r>
          <rPr>
            <b/>
            <sz val="9"/>
            <color indexed="81"/>
            <rFont val="돋움"/>
            <family val="3"/>
            <charset val="129"/>
          </rPr>
          <t>서식명</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시트로</t>
        </r>
        <r>
          <rPr>
            <b/>
            <sz val="9"/>
            <color indexed="81"/>
            <rFont val="Tahoma"/>
            <family val="2"/>
          </rPr>
          <t xml:space="preserve"> </t>
        </r>
        <r>
          <rPr>
            <b/>
            <sz val="9"/>
            <color indexed="81"/>
            <rFont val="돋움"/>
            <family val="3"/>
            <charset val="129"/>
          </rPr>
          <t>바로</t>
        </r>
        <r>
          <rPr>
            <b/>
            <sz val="9"/>
            <color indexed="81"/>
            <rFont val="Tahoma"/>
            <family val="2"/>
          </rPr>
          <t xml:space="preserve"> </t>
        </r>
        <r>
          <rPr>
            <b/>
            <sz val="9"/>
            <color indexed="81"/>
            <rFont val="돋움"/>
            <family val="3"/>
            <charset val="129"/>
          </rPr>
          <t>이동</t>
        </r>
      </text>
    </comment>
    <comment ref="G40" authorId="0" shapeId="0" xr:uid="{00000000-0006-0000-0100-000036000000}">
      <text>
        <r>
          <rPr>
            <b/>
            <sz val="9"/>
            <color indexed="81"/>
            <rFont val="돋움"/>
            <family val="3"/>
            <charset val="129"/>
          </rPr>
          <t>재료비</t>
        </r>
        <r>
          <rPr>
            <b/>
            <sz val="9"/>
            <color indexed="81"/>
            <rFont val="Tahoma"/>
            <family val="2"/>
          </rPr>
          <t xml:space="preserve">, </t>
        </r>
        <r>
          <rPr>
            <b/>
            <sz val="9"/>
            <color indexed="81"/>
            <rFont val="돋움"/>
            <family val="3"/>
            <charset val="129"/>
          </rPr>
          <t>노무비</t>
        </r>
        <r>
          <rPr>
            <b/>
            <sz val="9"/>
            <color indexed="81"/>
            <rFont val="Tahoma"/>
            <family val="2"/>
          </rPr>
          <t xml:space="preserve"> </t>
        </r>
        <r>
          <rPr>
            <b/>
            <sz val="9"/>
            <color indexed="81"/>
            <rFont val="돋움"/>
            <family val="3"/>
            <charset val="129"/>
          </rPr>
          <t>구분하여</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I41" authorId="1" shapeId="0" xr:uid="{00000000-0006-0000-0100-000037000000}">
      <text>
        <r>
          <rPr>
            <b/>
            <sz val="10"/>
            <color indexed="81"/>
            <rFont val="돋움"/>
            <family val="3"/>
            <charset val="129"/>
          </rPr>
          <t>▷</t>
        </r>
        <r>
          <rPr>
            <b/>
            <sz val="10"/>
            <color indexed="81"/>
            <rFont val="Tahoma"/>
            <family val="2"/>
          </rPr>
          <t xml:space="preserve"> </t>
        </r>
        <r>
          <rPr>
            <b/>
            <sz val="10"/>
            <color indexed="81"/>
            <rFont val="돋움"/>
            <family val="3"/>
            <charset val="129"/>
          </rPr>
          <t>「서울특별시교육청</t>
        </r>
        <r>
          <rPr>
            <b/>
            <sz val="10"/>
            <color indexed="81"/>
            <rFont val="Tahoma"/>
            <family val="2"/>
          </rPr>
          <t xml:space="preserve"> </t>
        </r>
        <r>
          <rPr>
            <b/>
            <sz val="10"/>
            <color indexed="81"/>
            <rFont val="돋움"/>
            <family val="3"/>
            <charset val="129"/>
          </rPr>
          <t>시설공사</t>
        </r>
        <r>
          <rPr>
            <b/>
            <sz val="10"/>
            <color indexed="81"/>
            <rFont val="Tahoma"/>
            <family val="2"/>
          </rPr>
          <t xml:space="preserve"> </t>
        </r>
        <r>
          <rPr>
            <b/>
            <sz val="10"/>
            <color indexed="81"/>
            <rFont val="돋움"/>
            <family val="3"/>
            <charset val="129"/>
          </rPr>
          <t>하자관리에</t>
        </r>
        <r>
          <rPr>
            <b/>
            <sz val="10"/>
            <color indexed="81"/>
            <rFont val="Tahoma"/>
            <family val="2"/>
          </rPr>
          <t xml:space="preserve"> </t>
        </r>
        <r>
          <rPr>
            <b/>
            <sz val="10"/>
            <color indexed="81"/>
            <rFont val="돋움"/>
            <family val="3"/>
            <charset val="129"/>
          </rPr>
          <t>관한</t>
        </r>
        <r>
          <rPr>
            <b/>
            <sz val="10"/>
            <color indexed="81"/>
            <rFont val="Tahoma"/>
            <family val="2"/>
          </rPr>
          <t xml:space="preserve"> </t>
        </r>
        <r>
          <rPr>
            <b/>
            <sz val="10"/>
            <color indexed="81"/>
            <rFont val="돋움"/>
            <family val="3"/>
            <charset val="129"/>
          </rPr>
          <t>조례」제정</t>
        </r>
        <r>
          <rPr>
            <b/>
            <sz val="10"/>
            <color indexed="81"/>
            <rFont val="Tahoma"/>
            <family val="2"/>
          </rPr>
          <t>(2023. 4. 3.)</t>
        </r>
        <r>
          <rPr>
            <sz val="10"/>
            <color indexed="81"/>
            <rFont val="Tahoma"/>
            <family val="2"/>
          </rPr>
          <t xml:space="preserve">
  - </t>
        </r>
        <r>
          <rPr>
            <sz val="10"/>
            <color indexed="81"/>
            <rFont val="돋움"/>
            <family val="3"/>
            <charset val="129"/>
          </rPr>
          <t>조례</t>
        </r>
        <r>
          <rPr>
            <sz val="10"/>
            <color indexed="81"/>
            <rFont val="Tahoma"/>
            <family val="2"/>
          </rPr>
          <t xml:space="preserve"> </t>
        </r>
        <r>
          <rPr>
            <sz val="10"/>
            <color indexed="81"/>
            <rFont val="돋움"/>
            <family val="3"/>
            <charset val="129"/>
          </rPr>
          <t>제정에</t>
        </r>
        <r>
          <rPr>
            <sz val="10"/>
            <color indexed="81"/>
            <rFont val="Tahoma"/>
            <family val="2"/>
          </rPr>
          <t xml:space="preserve"> </t>
        </r>
        <r>
          <rPr>
            <sz val="10"/>
            <color indexed="81"/>
            <rFont val="돋움"/>
            <family val="3"/>
            <charset val="129"/>
          </rPr>
          <t>따라</t>
        </r>
        <r>
          <rPr>
            <sz val="10"/>
            <color indexed="81"/>
            <rFont val="Tahoma"/>
            <family val="2"/>
          </rPr>
          <t xml:space="preserve"> </t>
        </r>
        <r>
          <rPr>
            <u/>
            <sz val="10"/>
            <color indexed="81"/>
            <rFont val="돋움"/>
            <family val="3"/>
            <charset val="129"/>
          </rPr>
          <t>하자보증정보</t>
        </r>
        <r>
          <rPr>
            <u/>
            <sz val="10"/>
            <color indexed="81"/>
            <rFont val="Tahoma"/>
            <family val="2"/>
          </rPr>
          <t>(</t>
        </r>
        <r>
          <rPr>
            <u/>
            <sz val="10"/>
            <color indexed="81"/>
            <rFont val="돋움"/>
            <family val="3"/>
            <charset val="129"/>
          </rPr>
          <t>하자검사내역</t>
        </r>
        <r>
          <rPr>
            <u/>
            <sz val="10"/>
            <color indexed="81"/>
            <rFont val="Tahoma"/>
            <family val="2"/>
          </rPr>
          <t xml:space="preserve"> </t>
        </r>
        <r>
          <rPr>
            <u/>
            <sz val="10"/>
            <color indexed="81"/>
            <rFont val="돋움"/>
            <family val="3"/>
            <charset val="129"/>
          </rPr>
          <t>등록</t>
        </r>
        <r>
          <rPr>
            <u/>
            <sz val="10"/>
            <color indexed="81"/>
            <rFont val="Tahoma"/>
            <family val="2"/>
          </rPr>
          <t xml:space="preserve"> </t>
        </r>
        <r>
          <rPr>
            <u/>
            <sz val="10"/>
            <color indexed="81"/>
            <rFont val="돋움"/>
            <family val="3"/>
            <charset val="129"/>
          </rPr>
          <t>및</t>
        </r>
        <r>
          <rPr>
            <u/>
            <sz val="10"/>
            <color indexed="81"/>
            <rFont val="Tahoma"/>
            <family val="2"/>
          </rPr>
          <t xml:space="preserve"> </t>
        </r>
        <r>
          <rPr>
            <u/>
            <sz val="10"/>
            <color indexed="81"/>
            <rFont val="돋움"/>
            <family val="3"/>
            <charset val="129"/>
          </rPr>
          <t>관리</t>
        </r>
        <r>
          <rPr>
            <u/>
            <sz val="10"/>
            <color indexed="81"/>
            <rFont val="Tahoma"/>
            <family val="2"/>
          </rPr>
          <t>)</t>
        </r>
        <r>
          <rPr>
            <u/>
            <sz val="10"/>
            <color indexed="81"/>
            <rFont val="돋움"/>
            <family val="3"/>
            <charset val="129"/>
          </rPr>
          <t>를</t>
        </r>
        <r>
          <rPr>
            <u/>
            <sz val="10"/>
            <color indexed="81"/>
            <rFont val="Tahoma"/>
            <family val="2"/>
          </rPr>
          <t xml:space="preserve"> </t>
        </r>
        <r>
          <rPr>
            <u/>
            <sz val="10"/>
            <color indexed="81"/>
            <rFont val="돋움"/>
            <family val="3"/>
            <charset val="129"/>
          </rPr>
          <t>교육시설통합정보망</t>
        </r>
        <r>
          <rPr>
            <u/>
            <sz val="10"/>
            <color indexed="81"/>
            <rFont val="돋움"/>
            <family val="3"/>
            <charset val="129"/>
          </rPr>
          <t>에</t>
        </r>
        <r>
          <rPr>
            <u/>
            <sz val="10"/>
            <color indexed="81"/>
            <rFont val="Tahoma"/>
            <family val="2"/>
          </rPr>
          <t xml:space="preserve"> </t>
        </r>
        <r>
          <rPr>
            <u/>
            <sz val="10"/>
            <color indexed="81"/>
            <rFont val="돋움"/>
            <family val="3"/>
            <charset val="129"/>
          </rPr>
          <t>입력</t>
        </r>
        <r>
          <rPr>
            <sz val="10"/>
            <color indexed="81"/>
            <rFont val="돋움"/>
            <family val="3"/>
            <charset val="129"/>
          </rPr>
          <t>하여야</t>
        </r>
        <r>
          <rPr>
            <sz val="10"/>
            <color indexed="81"/>
            <rFont val="Tahoma"/>
            <family val="2"/>
          </rPr>
          <t xml:space="preserve"> </t>
        </r>
        <r>
          <rPr>
            <sz val="10"/>
            <color indexed="81"/>
            <rFont val="돋움"/>
            <family val="3"/>
            <charset val="129"/>
          </rPr>
          <t>함</t>
        </r>
        <r>
          <rPr>
            <sz val="10"/>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master</author>
    <author>Windows 사용자</author>
  </authors>
  <commentList>
    <comment ref="G12" authorId="0" shapeId="0" xr:uid="{00000000-0006-0000-1000-000001000000}">
      <text>
        <r>
          <rPr>
            <b/>
            <sz val="9"/>
            <color indexed="81"/>
            <rFont val="돋움"/>
            <family val="3"/>
            <charset val="129"/>
          </rPr>
          <t>자동입력 됨</t>
        </r>
      </text>
    </comment>
    <comment ref="G13" authorId="0" shapeId="0" xr:uid="{00000000-0006-0000-1000-000002000000}">
      <text>
        <r>
          <rPr>
            <b/>
            <sz val="9"/>
            <color indexed="81"/>
            <rFont val="돋움"/>
            <family val="3"/>
            <charset val="129"/>
          </rPr>
          <t>자동입력 됨</t>
        </r>
      </text>
    </comment>
    <comment ref="B14" authorId="0" shapeId="0" xr:uid="{00000000-0006-0000-1000-000003000000}">
      <text>
        <r>
          <rPr>
            <b/>
            <sz val="9"/>
            <color indexed="81"/>
            <rFont val="돋움"/>
            <family val="3"/>
            <charset val="129"/>
          </rPr>
          <t>공종</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G14" authorId="0" shapeId="0" xr:uid="{00000000-0006-0000-10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L27" authorId="0" shapeId="0" xr:uid="{00000000-0006-0000-1000-000005000000}">
      <text>
        <r>
          <rPr>
            <b/>
            <sz val="9"/>
            <color indexed="81"/>
            <rFont val="돋움"/>
            <family val="3"/>
            <charset val="129"/>
          </rPr>
          <t>직접</t>
        </r>
        <r>
          <rPr>
            <b/>
            <sz val="9"/>
            <color indexed="81"/>
            <rFont val="Tahoma"/>
            <family val="2"/>
          </rPr>
          <t xml:space="preserve"> </t>
        </r>
        <r>
          <rPr>
            <b/>
            <sz val="9"/>
            <color indexed="81"/>
            <rFont val="돋움"/>
            <family val="3"/>
            <charset val="129"/>
          </rPr>
          <t>기입</t>
        </r>
      </text>
    </comment>
    <comment ref="C28" authorId="0" shapeId="0" xr:uid="{00000000-0006-0000-1000-000006000000}">
      <text>
        <r>
          <rPr>
            <b/>
            <sz val="9"/>
            <color indexed="81"/>
            <rFont val="돋움"/>
            <family val="3"/>
            <charset val="129"/>
          </rPr>
          <t>직접</t>
        </r>
        <r>
          <rPr>
            <b/>
            <sz val="9"/>
            <color indexed="81"/>
            <rFont val="Tahoma"/>
            <family val="2"/>
          </rPr>
          <t xml:space="preserve"> </t>
        </r>
        <r>
          <rPr>
            <b/>
            <sz val="9"/>
            <color indexed="81"/>
            <rFont val="돋움"/>
            <family val="3"/>
            <charset val="129"/>
          </rPr>
          <t>기입</t>
        </r>
      </text>
    </comment>
    <comment ref="L28" authorId="1" shapeId="0" xr:uid="{00000000-0006-0000-1000-000007000000}">
      <text>
        <r>
          <rPr>
            <b/>
            <sz val="9"/>
            <color indexed="81"/>
            <rFont val="돋움"/>
            <family val="3"/>
            <charset val="129"/>
          </rPr>
          <t>직접</t>
        </r>
        <r>
          <rPr>
            <b/>
            <sz val="9"/>
            <color indexed="81"/>
            <rFont val="Tahoma"/>
            <family val="2"/>
          </rPr>
          <t xml:space="preserve"> </t>
        </r>
        <r>
          <rPr>
            <b/>
            <sz val="9"/>
            <color indexed="81"/>
            <rFont val="돋움"/>
            <family val="3"/>
            <charset val="129"/>
          </rPr>
          <t>기입</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F7" authorId="0" shapeId="0" xr:uid="{00000000-0006-0000-12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J12" authorId="0" shapeId="0" xr:uid="{00000000-0006-0000-12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K18" authorId="0" shapeId="0" xr:uid="{00000000-0006-0000-12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B27" authorId="0" shapeId="0" xr:uid="{00000000-0006-0000-12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30" authorId="0" shapeId="0" xr:uid="{00000000-0006-0000-12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I30" authorId="0" shapeId="0" xr:uid="{00000000-0006-0000-1200-000006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DJ</author>
  </authors>
  <commentList>
    <comment ref="C13" authorId="0" shapeId="0" xr:uid="{00000000-0006-0000-13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3" authorId="0" shapeId="0" xr:uid="{00000000-0006-0000-13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13" authorId="0" shapeId="0" xr:uid="{00000000-0006-0000-13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G13" authorId="0" shapeId="0" xr:uid="{00000000-0006-0000-13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H13" authorId="0" shapeId="0" xr:uid="{00000000-0006-0000-1300-000005000000}">
      <text>
        <r>
          <rPr>
            <b/>
            <sz val="9"/>
            <color indexed="81"/>
            <rFont val="돋움"/>
            <family val="3"/>
            <charset val="129"/>
          </rPr>
          <t>데이터</t>
        </r>
        <r>
          <rPr>
            <b/>
            <sz val="9"/>
            <color indexed="81"/>
            <rFont val="Tahoma"/>
            <family val="2"/>
          </rPr>
          <t xml:space="preserve"> </t>
        </r>
        <r>
          <rPr>
            <b/>
            <sz val="9"/>
            <color indexed="81"/>
            <rFont val="돋움"/>
            <family val="3"/>
            <charset val="129"/>
          </rPr>
          <t>입력시트와</t>
        </r>
        <r>
          <rPr>
            <b/>
            <sz val="9"/>
            <color indexed="81"/>
            <rFont val="Tahoma"/>
            <family val="2"/>
          </rPr>
          <t xml:space="preserve"> </t>
        </r>
        <r>
          <rPr>
            <b/>
            <sz val="9"/>
            <color indexed="81"/>
            <rFont val="돋움"/>
            <family val="3"/>
            <charset val="129"/>
          </rPr>
          <t>연동</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master</author>
  </authors>
  <commentList>
    <comment ref="C15" authorId="0" shapeId="0" xr:uid="{00000000-0006-0000-1400-000001000000}">
      <text>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C16" authorId="0" shapeId="0" xr:uid="{00000000-0006-0000-1400-000002000000}">
      <text>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B17" authorId="0" shapeId="0" xr:uid="{00000000-0006-0000-1400-000003000000}">
      <text>
        <r>
          <rPr>
            <b/>
            <sz val="9"/>
            <color indexed="81"/>
            <rFont val="돋움"/>
            <family val="3"/>
            <charset val="129"/>
          </rPr>
          <t>공종</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C13" authorId="0" shapeId="0" xr:uid="{00000000-0006-0000-1500-000002000000}">
      <text>
        <r>
          <rPr>
            <b/>
            <sz val="9"/>
            <color indexed="81"/>
            <rFont val="돋움"/>
            <family val="3"/>
            <charset val="129"/>
          </rPr>
          <t>직접</t>
        </r>
        <r>
          <rPr>
            <b/>
            <sz val="9"/>
            <color indexed="81"/>
            <rFont val="Tahoma"/>
            <family val="2"/>
          </rPr>
          <t xml:space="preserve"> </t>
        </r>
        <r>
          <rPr>
            <b/>
            <sz val="9"/>
            <color indexed="81"/>
            <rFont val="돋움"/>
            <family val="3"/>
            <charset val="129"/>
          </rPr>
          <t>체크</t>
        </r>
      </text>
    </comment>
    <comment ref="C14" authorId="0" shapeId="0" xr:uid="{00000000-0006-0000-1500-000003000000}">
      <text>
        <r>
          <rPr>
            <b/>
            <sz val="9"/>
            <color indexed="81"/>
            <rFont val="돋움"/>
            <family val="3"/>
            <charset val="129"/>
          </rPr>
          <t>직접체크</t>
        </r>
      </text>
    </comment>
    <comment ref="A21" authorId="0" shapeId="0" xr:uid="{00000000-0006-0000-1500-000006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I21" authorId="0" shapeId="0" xr:uid="{00000000-0006-0000-1500-000008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사용자</author>
  </authors>
  <commentList>
    <comment ref="E5" authorId="0" shapeId="0" xr:uid="{00000000-0006-0000-1700-000001000000}">
      <text>
        <r>
          <rPr>
            <b/>
            <sz val="9"/>
            <color indexed="81"/>
            <rFont val="돋움"/>
            <family val="3"/>
            <charset val="129"/>
          </rPr>
          <t>직접입력</t>
        </r>
      </text>
    </comment>
    <comment ref="E6" authorId="0" shapeId="0" xr:uid="{00000000-0006-0000-17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7" authorId="0" shapeId="0" xr:uid="{00000000-0006-0000-17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8" authorId="0" shapeId="0" xr:uid="{00000000-0006-0000-17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9" authorId="0" shapeId="0" xr:uid="{00000000-0006-0000-17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10" authorId="0" shapeId="0" xr:uid="{00000000-0006-0000-1700-000006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F11" authorId="0" shapeId="0" xr:uid="{00000000-0006-0000-1700-000007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숫자만</t>
        </r>
        <r>
          <rPr>
            <b/>
            <sz val="9"/>
            <color indexed="81"/>
            <rFont val="Tahoma"/>
            <family val="2"/>
          </rPr>
          <t xml:space="preserve"> </t>
        </r>
        <r>
          <rPr>
            <b/>
            <sz val="9"/>
            <color indexed="81"/>
            <rFont val="돋움"/>
            <family val="3"/>
            <charset val="129"/>
          </rPr>
          <t>입력</t>
        </r>
        <r>
          <rPr>
            <b/>
            <sz val="9"/>
            <color indexed="81"/>
            <rFont val="Tahoma"/>
            <family val="2"/>
          </rPr>
          <t>)</t>
        </r>
      </text>
    </comment>
    <comment ref="F12" authorId="0" shapeId="0" xr:uid="{00000000-0006-0000-1700-000008000000}">
      <text>
        <r>
          <rPr>
            <b/>
            <sz val="9"/>
            <color indexed="81"/>
            <rFont val="돋움"/>
            <family val="3"/>
            <charset val="129"/>
          </rPr>
          <t>직접 입력(숫자만 입력)</t>
        </r>
      </text>
    </comment>
    <comment ref="E14" authorId="0" shapeId="0" xr:uid="{00000000-0006-0000-1700-000009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B17" authorId="0" shapeId="0" xr:uid="{00000000-0006-0000-1700-00000A000000}">
      <text>
        <r>
          <rPr>
            <b/>
            <sz val="9"/>
            <color indexed="81"/>
            <rFont val="돋움"/>
            <family val="3"/>
            <charset val="129"/>
          </rPr>
          <t>숫자만</t>
        </r>
        <r>
          <rPr>
            <b/>
            <sz val="9"/>
            <color indexed="81"/>
            <rFont val="Tahoma"/>
            <family val="2"/>
          </rPr>
          <t xml:space="preserve"> </t>
        </r>
        <r>
          <rPr>
            <b/>
            <sz val="9"/>
            <color indexed="81"/>
            <rFont val="돋움"/>
            <family val="3"/>
            <charset val="129"/>
          </rPr>
          <t>입력</t>
        </r>
      </text>
    </comment>
    <comment ref="D17" authorId="0" shapeId="0" xr:uid="{00000000-0006-0000-1700-00000B000000}">
      <text>
        <r>
          <rPr>
            <b/>
            <sz val="9"/>
            <color indexed="81"/>
            <rFont val="돋움"/>
            <family val="3"/>
            <charset val="129"/>
          </rPr>
          <t>숫자만</t>
        </r>
        <r>
          <rPr>
            <b/>
            <sz val="9"/>
            <color indexed="81"/>
            <rFont val="Tahoma"/>
            <family val="2"/>
          </rPr>
          <t xml:space="preserve"> </t>
        </r>
        <r>
          <rPr>
            <b/>
            <sz val="9"/>
            <color indexed="81"/>
            <rFont val="돋움"/>
            <family val="3"/>
            <charset val="129"/>
          </rPr>
          <t>입력</t>
        </r>
      </text>
    </comment>
    <comment ref="E18" authorId="0" shapeId="0" xr:uid="{00000000-0006-0000-1700-00000C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F18" authorId="0" shapeId="0" xr:uid="{00000000-0006-0000-1700-00000D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사용자</author>
  </authors>
  <commentList>
    <comment ref="D7" authorId="0" shapeId="0" xr:uid="{00000000-0006-0000-18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8" authorId="0" shapeId="0" xr:uid="{00000000-0006-0000-18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9" authorId="0" shapeId="0" xr:uid="{00000000-0006-0000-18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0" authorId="0" shapeId="0" xr:uid="{00000000-0006-0000-18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1" authorId="0" shapeId="0" xr:uid="{00000000-0006-0000-18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2" authorId="0" shapeId="0" xr:uid="{00000000-0006-0000-1800-000006000000}">
      <text>
        <r>
          <rPr>
            <b/>
            <sz val="9"/>
            <color indexed="81"/>
            <rFont val="돋움"/>
            <family val="3"/>
            <charset val="129"/>
          </rPr>
          <t>제외</t>
        </r>
        <r>
          <rPr>
            <b/>
            <sz val="9"/>
            <color indexed="81"/>
            <rFont val="Tahoma"/>
            <family val="2"/>
          </rPr>
          <t xml:space="preserve"> </t>
        </r>
        <r>
          <rPr>
            <b/>
            <sz val="9"/>
            <color indexed="81"/>
            <rFont val="돋움"/>
            <family val="3"/>
            <charset val="129"/>
          </rPr>
          <t>사유</t>
        </r>
        <r>
          <rPr>
            <b/>
            <sz val="9"/>
            <color indexed="81"/>
            <rFont val="Tahoma"/>
            <family val="2"/>
          </rPr>
          <t xml:space="preserve"> </t>
        </r>
        <r>
          <rPr>
            <b/>
            <sz val="9"/>
            <color indexed="81"/>
            <rFont val="돋움"/>
            <family val="3"/>
            <charset val="129"/>
          </rPr>
          <t>선택</t>
        </r>
      </text>
    </comment>
    <comment ref="E23" authorId="0" shapeId="0" xr:uid="{00000000-0006-0000-1800-000007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24" authorId="0" shapeId="0" xr:uid="{00000000-0006-0000-1800-000008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25" authorId="0" shapeId="0" xr:uid="{00000000-0006-0000-1800-000009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Windows 사용자</author>
  </authors>
  <commentList>
    <comment ref="D7" authorId="0" shapeId="0" xr:uid="{00000000-0006-0000-19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8" authorId="0" shapeId="0" xr:uid="{00000000-0006-0000-19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9" authorId="0" shapeId="0" xr:uid="{00000000-0006-0000-19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0" authorId="0" shapeId="0" xr:uid="{00000000-0006-0000-19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1" authorId="0" shapeId="0" xr:uid="{00000000-0006-0000-19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2" authorId="0" shapeId="0" xr:uid="{00000000-0006-0000-1900-000006000000}">
      <text>
        <r>
          <rPr>
            <b/>
            <sz val="9"/>
            <color indexed="81"/>
            <rFont val="돋움"/>
            <family val="3"/>
            <charset val="129"/>
          </rPr>
          <t>제외</t>
        </r>
        <r>
          <rPr>
            <b/>
            <sz val="9"/>
            <color indexed="81"/>
            <rFont val="Tahoma"/>
            <family val="2"/>
          </rPr>
          <t xml:space="preserve"> </t>
        </r>
        <r>
          <rPr>
            <b/>
            <sz val="9"/>
            <color indexed="81"/>
            <rFont val="돋움"/>
            <family val="3"/>
            <charset val="129"/>
          </rPr>
          <t>사유</t>
        </r>
        <r>
          <rPr>
            <b/>
            <sz val="9"/>
            <color indexed="81"/>
            <rFont val="Tahoma"/>
            <family val="2"/>
          </rPr>
          <t xml:space="preserve"> </t>
        </r>
        <r>
          <rPr>
            <b/>
            <sz val="9"/>
            <color indexed="81"/>
            <rFont val="돋움"/>
            <family val="3"/>
            <charset val="129"/>
          </rPr>
          <t>선택</t>
        </r>
      </text>
    </comment>
    <comment ref="E23" authorId="0" shapeId="0" xr:uid="{00000000-0006-0000-1900-000007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24" authorId="0" shapeId="0" xr:uid="{00000000-0006-0000-1900-000008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25" authorId="0" shapeId="0" xr:uid="{00000000-0006-0000-1900-000009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Windows 사용자</author>
  </authors>
  <commentList>
    <comment ref="G1" authorId="0" shapeId="0" xr:uid="{00000000-0006-0000-1A00-000001000000}">
      <text>
        <r>
          <rPr>
            <b/>
            <sz val="9"/>
            <color indexed="81"/>
            <rFont val="돋움"/>
            <family val="3"/>
            <charset val="129"/>
          </rPr>
          <t>청구월</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선택</t>
        </r>
        <r>
          <rPr>
            <b/>
            <sz val="9"/>
            <color indexed="81"/>
            <rFont val="Tahoma"/>
            <family val="2"/>
          </rPr>
          <t>(</t>
        </r>
        <r>
          <rPr>
            <b/>
            <sz val="9"/>
            <color indexed="81"/>
            <rFont val="돋움"/>
            <family val="3"/>
            <charset val="129"/>
          </rPr>
          <t>드롭박스</t>
        </r>
        <r>
          <rPr>
            <b/>
            <sz val="9"/>
            <color indexed="81"/>
            <rFont val="Tahoma"/>
            <family val="2"/>
          </rPr>
          <t>)</t>
        </r>
      </text>
    </comment>
    <comment ref="C7" authorId="0" shapeId="0" xr:uid="{00000000-0006-0000-1A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숫자만</t>
        </r>
        <r>
          <rPr>
            <b/>
            <sz val="9"/>
            <color indexed="81"/>
            <rFont val="Tahoma"/>
            <family val="2"/>
          </rPr>
          <t xml:space="preserve"> </t>
        </r>
        <r>
          <rPr>
            <b/>
            <sz val="9"/>
            <color indexed="81"/>
            <rFont val="돋움"/>
            <family val="3"/>
            <charset val="129"/>
          </rPr>
          <t>입력</t>
        </r>
        <r>
          <rPr>
            <b/>
            <sz val="9"/>
            <color indexed="81"/>
            <rFont val="Tahoma"/>
            <family val="2"/>
          </rPr>
          <t>)</t>
        </r>
      </text>
    </comment>
    <comment ref="C8" authorId="0" shapeId="0" xr:uid="{00000000-0006-0000-1A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숫자만</t>
        </r>
        <r>
          <rPr>
            <b/>
            <sz val="9"/>
            <color indexed="81"/>
            <rFont val="Tahoma"/>
            <family val="2"/>
          </rPr>
          <t xml:space="preserve"> </t>
        </r>
        <r>
          <rPr>
            <b/>
            <sz val="9"/>
            <color indexed="81"/>
            <rFont val="돋움"/>
            <family val="3"/>
            <charset val="129"/>
          </rPr>
          <t>입력</t>
        </r>
        <r>
          <rPr>
            <b/>
            <sz val="9"/>
            <color indexed="81"/>
            <rFont val="Tahoma"/>
            <family val="2"/>
          </rPr>
          <t>)</t>
        </r>
      </text>
    </comment>
    <comment ref="C10" authorId="0" shapeId="0" xr:uid="{00000000-0006-0000-1A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숫자만</t>
        </r>
        <r>
          <rPr>
            <b/>
            <sz val="9"/>
            <color indexed="81"/>
            <rFont val="Tahoma"/>
            <family val="2"/>
          </rPr>
          <t xml:space="preserve"> </t>
        </r>
        <r>
          <rPr>
            <b/>
            <sz val="9"/>
            <color indexed="81"/>
            <rFont val="돋움"/>
            <family val="3"/>
            <charset val="129"/>
          </rPr>
          <t>입력</t>
        </r>
        <r>
          <rPr>
            <b/>
            <sz val="9"/>
            <color indexed="81"/>
            <rFont val="Tahoma"/>
            <family val="2"/>
          </rPr>
          <t>)</t>
        </r>
      </text>
    </comment>
    <comment ref="C11" authorId="0" shapeId="0" xr:uid="{00000000-0006-0000-1A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숫자만</t>
        </r>
        <r>
          <rPr>
            <b/>
            <sz val="9"/>
            <color indexed="81"/>
            <rFont val="Tahoma"/>
            <family val="2"/>
          </rPr>
          <t xml:space="preserve"> </t>
        </r>
        <r>
          <rPr>
            <b/>
            <sz val="9"/>
            <color indexed="81"/>
            <rFont val="돋움"/>
            <family val="3"/>
            <charset val="129"/>
          </rPr>
          <t>입력</t>
        </r>
        <r>
          <rPr>
            <b/>
            <sz val="9"/>
            <color indexed="81"/>
            <rFont val="Tahoma"/>
            <family val="2"/>
          </rPr>
          <t>)</t>
        </r>
      </text>
    </comment>
    <comment ref="C16" authorId="0" shapeId="0" xr:uid="{00000000-0006-0000-1A00-000006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6" authorId="0" shapeId="0" xr:uid="{00000000-0006-0000-1A00-000007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16" authorId="0" shapeId="0" xr:uid="{00000000-0006-0000-1A00-000008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B20" authorId="0" shapeId="0" xr:uid="{00000000-0006-0000-1A00-000009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 xml:space="preserve">
</t>
        </r>
        <r>
          <rPr>
            <b/>
            <sz val="9"/>
            <color indexed="81"/>
            <rFont val="돋움"/>
            <family val="3"/>
            <charset val="129"/>
          </rPr>
          <t>※</t>
        </r>
        <r>
          <rPr>
            <b/>
            <sz val="9"/>
            <color indexed="81"/>
            <rFont val="Tahoma"/>
            <family val="2"/>
          </rPr>
          <t xml:space="preserve"> 2000-00-00 </t>
        </r>
        <r>
          <rPr>
            <b/>
            <sz val="9"/>
            <color indexed="81"/>
            <rFont val="돋움"/>
            <family val="3"/>
            <charset val="129"/>
          </rPr>
          <t>혁식으로</t>
        </r>
        <r>
          <rPr>
            <b/>
            <sz val="9"/>
            <color indexed="81"/>
            <rFont val="Tahoma"/>
            <family val="2"/>
          </rPr>
          <t xml:space="preserve"> </t>
        </r>
        <r>
          <rPr>
            <b/>
            <sz val="9"/>
            <color indexed="81"/>
            <rFont val="돋움"/>
            <family val="3"/>
            <charset val="129"/>
          </rPr>
          <t>입력</t>
        </r>
      </text>
    </comment>
    <comment ref="G26" authorId="0" shapeId="0" xr:uid="{00000000-0006-0000-1A00-00000A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G27" authorId="0" shapeId="0" xr:uid="{00000000-0006-0000-1A00-00000B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G28" authorId="0" shapeId="0" xr:uid="{00000000-0006-0000-1A00-00000C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master</author>
  </authors>
  <commentList>
    <comment ref="H8" authorId="0" shapeId="0" xr:uid="{00000000-0006-0000-2100-000001000000}">
      <text>
        <r>
          <rPr>
            <b/>
            <sz val="9"/>
            <color indexed="81"/>
            <rFont val="돋움"/>
            <family val="3"/>
            <charset val="129"/>
          </rPr>
          <t>데이터시트 연동 자동 입력</t>
        </r>
      </text>
    </comment>
    <comment ref="M8" authorId="0" shapeId="0" xr:uid="{00000000-0006-0000-2100-000002000000}">
      <text>
        <r>
          <rPr>
            <b/>
            <sz val="9"/>
            <color indexed="81"/>
            <rFont val="돋움"/>
            <family val="3"/>
            <charset val="129"/>
          </rPr>
          <t>자동입력</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master</author>
    <author>DJ</author>
  </authors>
  <commentList>
    <comment ref="C10" authorId="0" shapeId="0" xr:uid="{00000000-0006-0000-2200-000001000000}">
      <text>
        <r>
          <rPr>
            <b/>
            <sz val="9"/>
            <color indexed="81"/>
            <rFont val="돋움"/>
            <family val="3"/>
            <charset val="129"/>
          </rPr>
          <t>공사대장에</t>
        </r>
        <r>
          <rPr>
            <b/>
            <sz val="9"/>
            <color indexed="81"/>
            <rFont val="Tahoma"/>
            <family val="2"/>
          </rPr>
          <t xml:space="preserve"> </t>
        </r>
        <r>
          <rPr>
            <b/>
            <sz val="9"/>
            <color indexed="81"/>
            <rFont val="돋움"/>
            <family val="3"/>
            <charset val="129"/>
          </rPr>
          <t>선금</t>
        </r>
        <r>
          <rPr>
            <b/>
            <sz val="9"/>
            <color indexed="81"/>
            <rFont val="Tahoma"/>
            <family val="2"/>
          </rPr>
          <t xml:space="preserve">, </t>
        </r>
        <r>
          <rPr>
            <b/>
            <sz val="9"/>
            <color indexed="81"/>
            <rFont val="돋움"/>
            <family val="3"/>
            <charset val="129"/>
          </rPr>
          <t>기성금</t>
        </r>
        <r>
          <rPr>
            <b/>
            <sz val="9"/>
            <color indexed="81"/>
            <rFont val="Tahoma"/>
            <family val="2"/>
          </rPr>
          <t xml:space="preserve"> </t>
        </r>
        <r>
          <rPr>
            <b/>
            <sz val="9"/>
            <color indexed="81"/>
            <rFont val="돋움"/>
            <family val="3"/>
            <charset val="129"/>
          </rPr>
          <t>입력시</t>
        </r>
        <r>
          <rPr>
            <b/>
            <sz val="9"/>
            <color indexed="81"/>
            <rFont val="Tahoma"/>
            <family val="2"/>
          </rPr>
          <t xml:space="preserve"> </t>
        </r>
        <r>
          <rPr>
            <b/>
            <sz val="9"/>
            <color indexed="81"/>
            <rFont val="돋움"/>
            <family val="3"/>
            <charset val="129"/>
          </rPr>
          <t>자동</t>
        </r>
        <r>
          <rPr>
            <b/>
            <sz val="9"/>
            <color indexed="81"/>
            <rFont val="Tahoma"/>
            <family val="2"/>
          </rPr>
          <t xml:space="preserve"> </t>
        </r>
        <r>
          <rPr>
            <b/>
            <sz val="9"/>
            <color indexed="81"/>
            <rFont val="돋움"/>
            <family val="3"/>
            <charset val="129"/>
          </rPr>
          <t>입력됨</t>
        </r>
      </text>
    </comment>
    <comment ref="C12" authorId="1" shapeId="0" xr:uid="{00000000-0006-0000-2200-000002000000}">
      <text>
        <r>
          <rPr>
            <b/>
            <sz val="9"/>
            <color indexed="81"/>
            <rFont val="Tahoma"/>
            <family val="2"/>
          </rPr>
          <t xml:space="preserve">* </t>
        </r>
        <r>
          <rPr>
            <b/>
            <sz val="9"/>
            <color indexed="81"/>
            <rFont val="돋움"/>
            <family val="3"/>
            <charset val="129"/>
          </rPr>
          <t>데이터시트에</t>
        </r>
        <r>
          <rPr>
            <b/>
            <sz val="9"/>
            <color indexed="81"/>
            <rFont val="Tahoma"/>
            <family val="2"/>
          </rPr>
          <t xml:space="preserve"> </t>
        </r>
        <r>
          <rPr>
            <b/>
            <sz val="9"/>
            <color indexed="81"/>
            <rFont val="돋움"/>
            <family val="3"/>
            <charset val="129"/>
          </rPr>
          <t>준공정산금액</t>
        </r>
        <r>
          <rPr>
            <b/>
            <sz val="9"/>
            <color indexed="81"/>
            <rFont val="Tahoma"/>
            <family val="2"/>
          </rPr>
          <t xml:space="preserve"> </t>
        </r>
        <r>
          <rPr>
            <b/>
            <sz val="9"/>
            <color indexed="81"/>
            <rFont val="돋움"/>
            <family val="3"/>
            <charset val="129"/>
          </rPr>
          <t>입력시</t>
        </r>
        <r>
          <rPr>
            <b/>
            <sz val="9"/>
            <color indexed="81"/>
            <rFont val="Tahoma"/>
            <family val="2"/>
          </rPr>
          <t xml:space="preserve"> </t>
        </r>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C14" authorId="1" shapeId="0" xr:uid="{00000000-0006-0000-2200-000003000000}">
      <text>
        <r>
          <rPr>
            <b/>
            <sz val="9"/>
            <color indexed="81"/>
            <rFont val="Tahoma"/>
            <family val="2"/>
          </rPr>
          <t>*</t>
        </r>
        <r>
          <rPr>
            <b/>
            <sz val="9"/>
            <color indexed="81"/>
            <rFont val="돋움"/>
            <family val="3"/>
            <charset val="129"/>
          </rPr>
          <t>데이터시트에</t>
        </r>
        <r>
          <rPr>
            <b/>
            <sz val="9"/>
            <color indexed="81"/>
            <rFont val="Tahoma"/>
            <family val="2"/>
          </rPr>
          <t xml:space="preserve"> </t>
        </r>
        <r>
          <rPr>
            <b/>
            <sz val="9"/>
            <color indexed="81"/>
            <rFont val="돋움"/>
            <family val="3"/>
            <charset val="129"/>
          </rPr>
          <t>준공정산금액</t>
        </r>
        <r>
          <rPr>
            <b/>
            <sz val="9"/>
            <color indexed="81"/>
            <rFont val="Tahoma"/>
            <family val="2"/>
          </rPr>
          <t xml:space="preserve"> </t>
        </r>
        <r>
          <rPr>
            <b/>
            <sz val="9"/>
            <color indexed="81"/>
            <rFont val="돋움"/>
            <family val="3"/>
            <charset val="129"/>
          </rPr>
          <t>입력시</t>
        </r>
        <r>
          <rPr>
            <b/>
            <sz val="9"/>
            <color indexed="81"/>
            <rFont val="Tahoma"/>
            <family val="2"/>
          </rPr>
          <t xml:space="preserve"> </t>
        </r>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D24" authorId="0" shapeId="0" xr:uid="{00000000-0006-0000-2200-000004000000}">
      <text>
        <r>
          <rPr>
            <b/>
            <sz val="9"/>
            <color indexed="81"/>
            <rFont val="돋움"/>
            <family val="3"/>
            <charset val="129"/>
          </rPr>
          <t>준공검사일</t>
        </r>
        <r>
          <rPr>
            <b/>
            <sz val="9"/>
            <color indexed="81"/>
            <rFont val="Tahoma"/>
            <family val="2"/>
          </rPr>
          <t xml:space="preserve"> </t>
        </r>
        <r>
          <rPr>
            <b/>
            <sz val="9"/>
            <color indexed="81"/>
            <rFont val="돋움"/>
            <family val="3"/>
            <charset val="129"/>
          </rPr>
          <t>기준</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J4" authorId="0" shapeId="0" xr:uid="{00000000-0006-0000-23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M4" authorId="0" shapeId="0" xr:uid="{00000000-0006-0000-2300-000002000000}">
      <text>
        <r>
          <rPr>
            <b/>
            <sz val="9"/>
            <color indexed="81"/>
            <rFont val="돋움"/>
            <family val="3"/>
            <charset val="129"/>
          </rPr>
          <t>년</t>
        </r>
        <r>
          <rPr>
            <b/>
            <sz val="9"/>
            <color indexed="81"/>
            <rFont val="Tahoma"/>
            <family val="2"/>
          </rPr>
          <t>-</t>
        </r>
        <r>
          <rPr>
            <b/>
            <sz val="9"/>
            <color indexed="81"/>
            <rFont val="돋움"/>
            <family val="3"/>
            <charset val="129"/>
          </rPr>
          <t>월</t>
        </r>
        <r>
          <rPr>
            <b/>
            <sz val="9"/>
            <color indexed="81"/>
            <rFont val="Tahoma"/>
            <family val="2"/>
          </rPr>
          <t>-</t>
        </r>
        <r>
          <rPr>
            <b/>
            <sz val="9"/>
            <color indexed="81"/>
            <rFont val="돋움"/>
            <family val="3"/>
            <charset val="129"/>
          </rPr>
          <t>일</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작성</t>
        </r>
      </text>
    </comment>
    <comment ref="F8" authorId="0" shapeId="0" xr:uid="{00000000-0006-0000-23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 xml:space="preserve">
</t>
        </r>
        <r>
          <rPr>
            <b/>
            <sz val="9"/>
            <color indexed="81"/>
            <rFont val="Tahoma"/>
            <family val="2"/>
          </rPr>
          <t>(</t>
        </r>
        <r>
          <rPr>
            <b/>
            <sz val="9"/>
            <color indexed="81"/>
            <rFont val="돋움"/>
            <family val="3"/>
            <charset val="129"/>
          </rPr>
          <t>예</t>
        </r>
        <r>
          <rPr>
            <b/>
            <sz val="9"/>
            <color indexed="81"/>
            <rFont val="Tahoma"/>
            <family val="2"/>
          </rPr>
          <t xml:space="preserve">. </t>
        </r>
        <r>
          <rPr>
            <b/>
            <sz val="9"/>
            <color indexed="81"/>
            <rFont val="돋움"/>
            <family val="3"/>
            <charset val="129"/>
          </rPr>
          <t>추정가격에</t>
        </r>
        <r>
          <rPr>
            <b/>
            <sz val="9"/>
            <color indexed="81"/>
            <rFont val="Tahoma"/>
            <family val="2"/>
          </rPr>
          <t xml:space="preserve"> </t>
        </r>
        <r>
          <rPr>
            <b/>
            <sz val="9"/>
            <color indexed="81"/>
            <rFont val="돋움"/>
            <family val="3"/>
            <charset val="129"/>
          </rPr>
          <t>따른</t>
        </r>
        <r>
          <rPr>
            <b/>
            <sz val="9"/>
            <color indexed="81"/>
            <rFont val="Tahoma"/>
            <family val="2"/>
          </rPr>
          <t xml:space="preserve"> </t>
        </r>
        <r>
          <rPr>
            <b/>
            <sz val="9"/>
            <color indexed="81"/>
            <rFont val="돋움"/>
            <family val="3"/>
            <charset val="129"/>
          </rPr>
          <t>계약금액</t>
        </r>
        <r>
          <rPr>
            <b/>
            <sz val="9"/>
            <color indexed="81"/>
            <rFont val="Tahoma"/>
            <family val="2"/>
          </rPr>
          <t xml:space="preserve"> </t>
        </r>
        <r>
          <rPr>
            <b/>
            <sz val="9"/>
            <color indexed="81"/>
            <rFont val="돋움"/>
            <family val="3"/>
            <charset val="129"/>
          </rPr>
          <t>작성</t>
        </r>
        <r>
          <rPr>
            <b/>
            <sz val="9"/>
            <color indexed="81"/>
            <rFont val="Tahoma"/>
            <family val="2"/>
          </rPr>
          <t xml:space="preserve">. </t>
        </r>
        <r>
          <rPr>
            <b/>
            <sz val="9"/>
            <color indexed="81"/>
            <rFont val="돋움"/>
            <family val="3"/>
            <charset val="129"/>
          </rPr>
          <t>건설공사</t>
        </r>
        <r>
          <rPr>
            <b/>
            <sz val="9"/>
            <color indexed="81"/>
            <rFont val="Tahoma"/>
            <family val="2"/>
          </rPr>
          <t xml:space="preserve"> 2</t>
        </r>
        <r>
          <rPr>
            <b/>
            <sz val="9"/>
            <color indexed="81"/>
            <rFont val="돋움"/>
            <family val="3"/>
            <charset val="129"/>
          </rPr>
          <t>억원</t>
        </r>
        <r>
          <rPr>
            <b/>
            <sz val="9"/>
            <color indexed="81"/>
            <rFont val="Tahoma"/>
            <family val="2"/>
          </rPr>
          <t xml:space="preserve"> </t>
        </r>
        <r>
          <rPr>
            <b/>
            <sz val="9"/>
            <color indexed="81"/>
            <rFont val="돋움"/>
            <family val="3"/>
            <charset val="129"/>
          </rPr>
          <t>또는</t>
        </r>
        <r>
          <rPr>
            <b/>
            <sz val="9"/>
            <color indexed="81"/>
            <rFont val="Tahoma"/>
            <family val="2"/>
          </rPr>
          <t xml:space="preserve"> </t>
        </r>
        <r>
          <rPr>
            <b/>
            <sz val="9"/>
            <color indexed="81"/>
            <rFont val="돋움"/>
            <family val="3"/>
            <charset val="129"/>
          </rPr>
          <t>기타공사</t>
        </r>
        <r>
          <rPr>
            <b/>
            <sz val="9"/>
            <color indexed="81"/>
            <rFont val="Tahoma"/>
            <family val="2"/>
          </rPr>
          <t xml:space="preserve"> 8</t>
        </r>
        <r>
          <rPr>
            <b/>
            <sz val="9"/>
            <color indexed="81"/>
            <rFont val="돋움"/>
            <family val="3"/>
            <charset val="129"/>
          </rPr>
          <t>천만원</t>
        </r>
        <r>
          <rPr>
            <b/>
            <sz val="9"/>
            <color indexed="81"/>
            <rFont val="Tahoma"/>
            <family val="2"/>
          </rPr>
          <t xml:space="preserve"> </t>
        </r>
        <r>
          <rPr>
            <b/>
            <sz val="9"/>
            <color indexed="81"/>
            <rFont val="돋움"/>
            <family val="3"/>
            <charset val="129"/>
          </rPr>
          <t>미만인</t>
        </r>
        <r>
          <rPr>
            <b/>
            <sz val="9"/>
            <color indexed="81"/>
            <rFont val="Tahoma"/>
            <family val="2"/>
          </rPr>
          <t xml:space="preserve"> </t>
        </r>
        <r>
          <rPr>
            <b/>
            <sz val="9"/>
            <color indexed="81"/>
            <rFont val="돋움"/>
            <family val="3"/>
            <charset val="129"/>
          </rPr>
          <t>공사</t>
        </r>
        <r>
          <rPr>
            <b/>
            <sz val="9"/>
            <color indexed="81"/>
            <rFont val="Tahoma"/>
            <family val="2"/>
          </rPr>
          <t>)</t>
        </r>
      </text>
    </comment>
    <comment ref="L29" authorId="0" shapeId="0" xr:uid="{00000000-0006-0000-2300-000004000000}">
      <text>
        <r>
          <rPr>
            <b/>
            <sz val="9"/>
            <color indexed="81"/>
            <rFont val="돋움"/>
            <family val="3"/>
            <charset val="129"/>
          </rPr>
          <t>날짜</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35" authorId="0" shapeId="0" xr:uid="{00000000-0006-0000-24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DJ</author>
    <author>master</author>
  </authors>
  <commentList>
    <comment ref="F17" authorId="0" shapeId="0" xr:uid="{00000000-0006-0000-2500-000001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선택</t>
        </r>
      </text>
    </comment>
    <comment ref="L17" authorId="0" shapeId="0" xr:uid="{00000000-0006-0000-2500-000002000000}">
      <text>
        <r>
          <rPr>
            <b/>
            <sz val="9"/>
            <color indexed="81"/>
            <rFont val="돋움"/>
            <family val="3"/>
            <charset val="129"/>
          </rPr>
          <t>드롭다운메뉴</t>
        </r>
        <r>
          <rPr>
            <b/>
            <sz val="9"/>
            <color indexed="81"/>
            <rFont val="Tahoma"/>
            <family val="2"/>
          </rPr>
          <t xml:space="preserve"> </t>
        </r>
        <r>
          <rPr>
            <b/>
            <sz val="9"/>
            <color indexed="81"/>
            <rFont val="돋움"/>
            <family val="3"/>
            <charset val="129"/>
          </rPr>
          <t>선택</t>
        </r>
      </text>
    </comment>
    <comment ref="R17" authorId="0" shapeId="0" xr:uid="{00000000-0006-0000-2500-000003000000}">
      <text>
        <r>
          <rPr>
            <b/>
            <sz val="9"/>
            <color indexed="81"/>
            <rFont val="돋움"/>
            <family val="3"/>
            <charset val="129"/>
          </rPr>
          <t>데이터시트에서</t>
        </r>
        <r>
          <rPr>
            <b/>
            <sz val="9"/>
            <color indexed="81"/>
            <rFont val="Tahoma"/>
            <family val="2"/>
          </rPr>
          <t xml:space="preserve"> </t>
        </r>
        <r>
          <rPr>
            <b/>
            <sz val="9"/>
            <color indexed="81"/>
            <rFont val="돋움"/>
            <family val="3"/>
            <charset val="129"/>
          </rPr>
          <t>선택</t>
        </r>
      </text>
    </comment>
    <comment ref="F18" authorId="0" shapeId="0" xr:uid="{00000000-0006-0000-2500-000004000000}">
      <text>
        <r>
          <rPr>
            <b/>
            <sz val="9"/>
            <color indexed="81"/>
            <rFont val="돋움"/>
            <family val="3"/>
            <charset val="129"/>
          </rPr>
          <t>데이터시트</t>
        </r>
        <r>
          <rPr>
            <b/>
            <sz val="9"/>
            <color indexed="81"/>
            <rFont val="Tahoma"/>
            <family val="2"/>
          </rPr>
          <t xml:space="preserve"> </t>
        </r>
        <r>
          <rPr>
            <b/>
            <sz val="9"/>
            <color indexed="81"/>
            <rFont val="돋움"/>
            <family val="3"/>
            <charset val="129"/>
          </rPr>
          <t>자동입력</t>
        </r>
      </text>
    </comment>
    <comment ref="L18" authorId="1" shapeId="0" xr:uid="{00000000-0006-0000-25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R18" authorId="1" shapeId="0" xr:uid="{00000000-0006-0000-2500-000006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master</author>
    <author>Windows 사용자</author>
  </authors>
  <commentList>
    <comment ref="D15" authorId="0" shapeId="0" xr:uid="{00000000-0006-0000-2700-000001000000}">
      <text>
        <r>
          <rPr>
            <b/>
            <sz val="9"/>
            <color indexed="81"/>
            <rFont val="돋움"/>
            <family val="3"/>
            <charset val="129"/>
          </rPr>
          <t>날자</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C18" authorId="1" shapeId="0" xr:uid="{00000000-0006-0000-2700-000002000000}">
      <text>
        <r>
          <rPr>
            <b/>
            <sz val="9"/>
            <color indexed="81"/>
            <rFont val="돋움"/>
            <family val="3"/>
            <charset val="129"/>
          </rPr>
          <t>직접기입</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Windows 사용자</author>
  </authors>
  <commentList>
    <comment ref="J12" authorId="0" shapeId="0" xr:uid="{00000000-0006-0000-2800-000001000000}">
      <text>
        <r>
          <rPr>
            <b/>
            <sz val="9"/>
            <color indexed="81"/>
            <rFont val="돋움"/>
            <family val="3"/>
            <charset val="129"/>
          </rPr>
          <t>기관별</t>
        </r>
        <r>
          <rPr>
            <b/>
            <sz val="9"/>
            <color indexed="81"/>
            <rFont val="Tahoma"/>
            <family val="2"/>
          </rPr>
          <t xml:space="preserve"> </t>
        </r>
        <r>
          <rPr>
            <b/>
            <sz val="9"/>
            <color indexed="81"/>
            <rFont val="돋움"/>
            <family val="3"/>
            <charset val="129"/>
          </rPr>
          <t>선택</t>
        </r>
      </text>
    </comment>
    <comment ref="N12" authorId="0" shapeId="0" xr:uid="{00000000-0006-0000-2800-000002000000}">
      <text>
        <r>
          <rPr>
            <b/>
            <sz val="9"/>
            <color indexed="81"/>
            <rFont val="돋움"/>
            <family val="3"/>
            <charset val="129"/>
          </rPr>
          <t>기관별</t>
        </r>
        <r>
          <rPr>
            <b/>
            <sz val="9"/>
            <color indexed="81"/>
            <rFont val="Tahoma"/>
            <family val="2"/>
          </rPr>
          <t xml:space="preserve"> </t>
        </r>
        <r>
          <rPr>
            <b/>
            <sz val="9"/>
            <color indexed="81"/>
            <rFont val="돋움"/>
            <family val="3"/>
            <charset val="129"/>
          </rPr>
          <t>선택</t>
        </r>
      </text>
    </comment>
  </commentList>
</comments>
</file>

<file path=xl/sharedStrings.xml><?xml version="1.0" encoding="utf-8"?>
<sst xmlns="http://schemas.openxmlformats.org/spreadsheetml/2006/main" count="1933" uniqueCount="1349">
  <si>
    <t>주소 :</t>
    <phoneticPr fontId="2" type="noConversion"/>
  </si>
  <si>
    <t>대표자 :</t>
    <phoneticPr fontId="2" type="noConversion"/>
  </si>
  <si>
    <t>2. 계약금액 :</t>
    <phoneticPr fontId="2" type="noConversion"/>
  </si>
  <si>
    <t>4. 착공일자 :</t>
    <phoneticPr fontId="2" type="noConversion"/>
  </si>
  <si>
    <t>사업자등록번호 :</t>
    <phoneticPr fontId="2" type="noConversion"/>
  </si>
  <si>
    <t>승 낙 사 항 (공 사 집 행)</t>
    <phoneticPr fontId="2" type="noConversion"/>
  </si>
  <si>
    <t>3. 계약일자 :</t>
    <phoneticPr fontId="2" type="noConversion"/>
  </si>
  <si>
    <t>5. 준공예정일 :</t>
    <phoneticPr fontId="2" type="noConversion"/>
  </si>
  <si>
    <t xml:space="preserve">상기공사를 준공하였기에 준공계를 제출합니다. </t>
    <phoneticPr fontId="2" type="noConversion"/>
  </si>
  <si>
    <t xml:space="preserve">하자가 발견될 시는 하자담보기간 전후를 막론하고 실액변상 또는 재시공할 것을 </t>
    <phoneticPr fontId="2" type="noConversion"/>
  </si>
  <si>
    <t xml:space="preserve">서약하고 이에 준공검사원을 제출합니다. </t>
    <phoneticPr fontId="2" type="noConversion"/>
  </si>
  <si>
    <t>6. 준공일자 :</t>
    <phoneticPr fontId="2" type="noConversion"/>
  </si>
  <si>
    <t>5. 준공기한 :</t>
    <phoneticPr fontId="2" type="noConversion"/>
  </si>
  <si>
    <t>계약금액</t>
    <phoneticPr fontId="2" type="noConversion"/>
  </si>
  <si>
    <t>계약일자</t>
    <phoneticPr fontId="2" type="noConversion"/>
  </si>
  <si>
    <t>준공일자</t>
    <phoneticPr fontId="2" type="noConversion"/>
  </si>
  <si>
    <t>하자보증금율</t>
    <phoneticPr fontId="2" type="noConversion"/>
  </si>
  <si>
    <t>하자보증금액</t>
    <phoneticPr fontId="2" type="noConversion"/>
  </si>
  <si>
    <t>(인)</t>
    <phoneticPr fontId="2" type="noConversion"/>
  </si>
  <si>
    <t>서약자 :</t>
    <phoneticPr fontId="2" type="noConversion"/>
  </si>
  <si>
    <t>공 사 명</t>
    <phoneticPr fontId="2" type="noConversion"/>
  </si>
  <si>
    <t>대표</t>
    <phoneticPr fontId="2" type="noConversion"/>
  </si>
  <si>
    <t>하자보증기간</t>
    <phoneticPr fontId="2" type="noConversion"/>
  </si>
  <si>
    <t>~</t>
    <phoneticPr fontId="2" type="noConversion"/>
  </si>
  <si>
    <t>계약보증금 :</t>
    <phoneticPr fontId="2" type="noConversion"/>
  </si>
  <si>
    <t>사업자등록번호 :</t>
    <phoneticPr fontId="2" type="noConversion"/>
  </si>
  <si>
    <t>연대보증인</t>
    <phoneticPr fontId="2" type="noConversion"/>
  </si>
  <si>
    <t>공사명</t>
    <phoneticPr fontId="2" type="noConversion"/>
  </si>
  <si>
    <t>총공사부기금액</t>
    <phoneticPr fontId="2" type="noConversion"/>
  </si>
  <si>
    <t>지체상금률</t>
    <phoneticPr fontId="2" type="noConversion"/>
  </si>
  <si>
    <t>착공연월일</t>
    <phoneticPr fontId="2" type="noConversion"/>
  </si>
  <si>
    <t>준공연월일</t>
    <phoneticPr fontId="2" type="noConversion"/>
  </si>
  <si>
    <t>기타사항</t>
    <phoneticPr fontId="2" type="noConversion"/>
  </si>
  <si>
    <t>하자담보책임(복합공종의 경우 공종별 구분 기재)</t>
    <phoneticPr fontId="2" type="noConversion"/>
  </si>
  <si>
    <t>공종별 계약금액</t>
    <phoneticPr fontId="2" type="noConversion"/>
  </si>
  <si>
    <t>하자보수보증금율(%) 및 금액</t>
    <phoneticPr fontId="2" type="noConversion"/>
  </si>
  <si>
    <t>상호 또는 법인명칭 :</t>
    <phoneticPr fontId="2" type="noConversion"/>
  </si>
  <si>
    <t>전화번호 :</t>
    <phoneticPr fontId="2" type="noConversion"/>
  </si>
  <si>
    <t>계약상대자</t>
    <phoneticPr fontId="2" type="noConversion"/>
  </si>
  <si>
    <t>계
약
내
용</t>
    <phoneticPr fontId="2" type="noConversion"/>
  </si>
  <si>
    <t>붙임서류</t>
    <phoneticPr fontId="2" type="noConversion"/>
  </si>
  <si>
    <t>1.</t>
    <phoneticPr fontId="2" type="noConversion"/>
  </si>
  <si>
    <t>2.</t>
  </si>
  <si>
    <t>3.</t>
  </si>
  <si>
    <t>4.</t>
  </si>
  <si>
    <t>5.</t>
  </si>
  <si>
    <t>공사입찰유의서 1부</t>
    <phoneticPr fontId="2" type="noConversion"/>
  </si>
  <si>
    <t>공사계약일반조건 1부</t>
    <phoneticPr fontId="2" type="noConversion"/>
  </si>
  <si>
    <t>공사계약특수조건 1부</t>
    <phoneticPr fontId="2" type="noConversion"/>
  </si>
  <si>
    <t>설계서 1부</t>
    <phoneticPr fontId="2" type="noConversion"/>
  </si>
  <si>
    <t>산출내역서 1부</t>
    <phoneticPr fontId="2" type="noConversion"/>
  </si>
  <si>
    <t>물가변동계약금액조정방법</t>
    <phoneticPr fontId="2" type="noConversion"/>
  </si>
  <si>
    <t>○ 공 사 명 :</t>
    <phoneticPr fontId="12" type="noConversion"/>
  </si>
  <si>
    <t>○ 계 약 자 :</t>
    <phoneticPr fontId="12" type="noConversion"/>
  </si>
  <si>
    <t>○ 공사금액 :</t>
    <phoneticPr fontId="12" type="noConversion"/>
  </si>
  <si>
    <t>○ 공사기간 :</t>
    <phoneticPr fontId="12" type="noConversion"/>
  </si>
  <si>
    <t>~</t>
    <phoneticPr fontId="12" type="noConversion"/>
  </si>
  <si>
    <t xml:space="preserve">계약자 </t>
    <phoneticPr fontId="12" type="noConversion"/>
  </si>
  <si>
    <t>현장대리인 :</t>
    <phoneticPr fontId="12" type="noConversion"/>
  </si>
  <si>
    <t>(단위: %)</t>
    <phoneticPr fontId="12" type="noConversion"/>
  </si>
  <si>
    <t>구분</t>
    <phoneticPr fontId="12" type="noConversion"/>
  </si>
  <si>
    <t>공사종류별</t>
    <phoneticPr fontId="12" type="noConversion"/>
  </si>
  <si>
    <t>공사기간별</t>
    <phoneticPr fontId="12" type="noConversion"/>
  </si>
  <si>
    <t>공사규모별</t>
    <phoneticPr fontId="12" type="noConversion"/>
  </si>
  <si>
    <t>건축</t>
    <phoneticPr fontId="12" type="noConversion"/>
  </si>
  <si>
    <t>토목</t>
    <phoneticPr fontId="12" type="noConversion"/>
  </si>
  <si>
    <t>산업설비</t>
    <phoneticPr fontId="12" type="noConversion"/>
  </si>
  <si>
    <t>조경</t>
    <phoneticPr fontId="12" type="noConversion"/>
  </si>
  <si>
    <t>공  사  대  장</t>
    <phoneticPr fontId="2" type="noConversion"/>
  </si>
  <si>
    <t>공사명</t>
    <phoneticPr fontId="2" type="noConversion"/>
  </si>
  <si>
    <t>도급자</t>
    <phoneticPr fontId="2" type="noConversion"/>
  </si>
  <si>
    <t>공사감독
성      명</t>
    <phoneticPr fontId="2" type="noConversion"/>
  </si>
  <si>
    <t>계약
금액</t>
    <phoneticPr fontId="2" type="noConversion"/>
  </si>
  <si>
    <t>계약
방법</t>
    <phoneticPr fontId="2" type="noConversion"/>
  </si>
  <si>
    <t>년 월 일</t>
    <phoneticPr fontId="2" type="noConversion"/>
  </si>
  <si>
    <t>증감액</t>
    <phoneticPr fontId="2" type="noConversion"/>
  </si>
  <si>
    <t>변경금액</t>
    <phoneticPr fontId="2" type="noConversion"/>
  </si>
  <si>
    <t>지
출
과
목</t>
    <phoneticPr fontId="2" type="noConversion"/>
  </si>
  <si>
    <t>재원</t>
    <phoneticPr fontId="2" type="noConversion"/>
  </si>
  <si>
    <t>계약내용</t>
    <phoneticPr fontId="2" type="noConversion"/>
  </si>
  <si>
    <t>계약보증금</t>
    <phoneticPr fontId="2" type="noConversion"/>
  </si>
  <si>
    <t>지
급
내
역</t>
    <phoneticPr fontId="2" type="noConversion"/>
  </si>
  <si>
    <t>회수</t>
    <phoneticPr fontId="2" type="noConversion"/>
  </si>
  <si>
    <t>년월일</t>
    <phoneticPr fontId="2" type="noConversion"/>
  </si>
  <si>
    <t>잔액</t>
    <phoneticPr fontId="2" type="noConversion"/>
  </si>
  <si>
    <t>공             정</t>
    <phoneticPr fontId="2" type="noConversion"/>
  </si>
  <si>
    <t>선급금</t>
    <phoneticPr fontId="2" type="noConversion"/>
  </si>
  <si>
    <t>구분</t>
    <phoneticPr fontId="2" type="noConversion"/>
  </si>
  <si>
    <t>계약상년월일</t>
    <phoneticPr fontId="2" type="noConversion"/>
  </si>
  <si>
    <t>실제년월일</t>
    <phoneticPr fontId="2" type="noConversion"/>
  </si>
  <si>
    <t>제1회</t>
    <phoneticPr fontId="2" type="noConversion"/>
  </si>
  <si>
    <t>착공</t>
    <phoneticPr fontId="2" type="noConversion"/>
  </si>
  <si>
    <t>제2회</t>
  </si>
  <si>
    <t>준공</t>
    <phoneticPr fontId="2" type="noConversion"/>
  </si>
  <si>
    <t>제3회</t>
  </si>
  <si>
    <t>변경준공</t>
    <phoneticPr fontId="2" type="noConversion"/>
  </si>
  <si>
    <t>검
사
내
역</t>
    <phoneticPr fontId="2" type="noConversion"/>
  </si>
  <si>
    <t>전액</t>
    <phoneticPr fontId="2" type="noConversion"/>
  </si>
  <si>
    <t>공정</t>
    <phoneticPr fontId="2" type="noConversion"/>
  </si>
  <si>
    <t>검사자</t>
    <phoneticPr fontId="2" type="noConversion"/>
  </si>
  <si>
    <t>입회자</t>
    <phoneticPr fontId="2" type="noConversion"/>
  </si>
  <si>
    <t>하자담보</t>
    <phoneticPr fontId="2" type="noConversion"/>
  </si>
  <si>
    <t>보증금</t>
    <phoneticPr fontId="2" type="noConversion"/>
  </si>
  <si>
    <t>하 자 검 사 대 장</t>
    <phoneticPr fontId="2" type="noConversion"/>
  </si>
  <si>
    <t xml:space="preserve"> 1. 공사내역</t>
    <phoneticPr fontId="2" type="noConversion"/>
  </si>
  <si>
    <t>하자보증금</t>
    <phoneticPr fontId="2" type="noConversion"/>
  </si>
  <si>
    <t>설계자</t>
    <phoneticPr fontId="2" type="noConversion"/>
  </si>
  <si>
    <t>계약년월일</t>
    <phoneticPr fontId="2" type="noConversion"/>
  </si>
  <si>
    <t>준공기한</t>
    <phoneticPr fontId="2" type="noConversion"/>
  </si>
  <si>
    <t>착공년월일</t>
    <phoneticPr fontId="2" type="noConversion"/>
  </si>
  <si>
    <t>준공년월일</t>
    <phoneticPr fontId="2" type="noConversion"/>
  </si>
  <si>
    <t>감독관</t>
    <phoneticPr fontId="2" type="noConversion"/>
  </si>
  <si>
    <t>준공검사일</t>
    <phoneticPr fontId="2" type="noConversion"/>
  </si>
  <si>
    <t xml:space="preserve"> 2. 정기 하자검사 내역</t>
    <phoneticPr fontId="2" type="noConversion"/>
  </si>
  <si>
    <t>하자검사
년 월 일</t>
    <phoneticPr fontId="2" type="noConversion"/>
  </si>
  <si>
    <t>하자검사 내용 및 조치사항</t>
    <phoneticPr fontId="2" type="noConversion"/>
  </si>
  <si>
    <t>하자검사자</t>
    <phoneticPr fontId="2" type="noConversion"/>
  </si>
  <si>
    <t>계</t>
    <phoneticPr fontId="2" type="noConversion"/>
  </si>
  <si>
    <t>결  재</t>
    <phoneticPr fontId="2" type="noConversion"/>
  </si>
  <si>
    <t>성 명</t>
    <phoneticPr fontId="2" type="noConversion"/>
  </si>
  <si>
    <t>관련 회계예규 적용</t>
    <phoneticPr fontId="2" type="noConversion"/>
  </si>
  <si>
    <t>도 급 자</t>
    <phoneticPr fontId="2" type="noConversion"/>
  </si>
  <si>
    <t>계약금액</t>
    <phoneticPr fontId="2" type="noConversion"/>
  </si>
  <si>
    <t>위와 같이 준공검사를 필하였음</t>
    <phoneticPr fontId="2" type="noConversion"/>
  </si>
  <si>
    <t xml:space="preserve">            일정
 공정</t>
    <phoneticPr fontId="2" type="noConversion"/>
  </si>
  <si>
    <t>학교회계</t>
  </si>
  <si>
    <t>대표자</t>
    <phoneticPr fontId="2" type="noConversion"/>
  </si>
  <si>
    <t>6이하</t>
  </si>
  <si>
    <t>정책사업</t>
  </si>
  <si>
    <t>단위사업</t>
  </si>
  <si>
    <t>세부사업</t>
  </si>
  <si>
    <t>계약자</t>
    <phoneticPr fontId="2" type="noConversion"/>
  </si>
  <si>
    <t>주소</t>
    <phoneticPr fontId="2" type="noConversion"/>
  </si>
  <si>
    <t>하자담보책임기간</t>
    <phoneticPr fontId="2" type="noConversion"/>
  </si>
  <si>
    <t>○ 지방자치단체를 당사자로 하는 계약에 관한 법률 시행령</t>
    <phoneticPr fontId="2" type="noConversion"/>
  </si>
  <si>
    <t>○ 지방자치단체를 당사자로 하는 계약에 관한 법률 시행규칙</t>
    <phoneticPr fontId="2" type="noConversion"/>
  </si>
  <si>
    <t>6개월이하</t>
    <phoneticPr fontId="12" type="noConversion"/>
  </si>
  <si>
    <t>+</t>
    <phoneticPr fontId="12" type="noConversion"/>
  </si>
  <si>
    <t>) × ( (</t>
    <phoneticPr fontId="12" type="noConversion"/>
  </si>
  <si>
    <t>) / 3 )</t>
    <phoneticPr fontId="12" type="noConversion"/>
  </si>
  <si>
    <t>=</t>
    <phoneticPr fontId="12" type="noConversion"/>
  </si>
  <si>
    <t>원</t>
    <phoneticPr fontId="12" type="noConversion"/>
  </si>
  <si>
    <t>○○○</t>
    <phoneticPr fontId="2" type="noConversion"/>
  </si>
  <si>
    <t>공     정     표</t>
    <phoneticPr fontId="2" type="noConversion"/>
  </si>
  <si>
    <t>서울시 00구 00로 00길 000</t>
    <phoneticPr fontId="2" type="noConversion"/>
  </si>
  <si>
    <t>공 사 도 급 표 준 계 약 서</t>
    <phoneticPr fontId="2" type="noConversion"/>
  </si>
  <si>
    <t>발  주  처</t>
    <phoneticPr fontId="2" type="noConversion"/>
  </si>
  <si>
    <t>공  사  명</t>
    <phoneticPr fontId="2" type="noConversion"/>
  </si>
  <si>
    <t>계 약 금 액</t>
    <phoneticPr fontId="2" type="noConversion"/>
  </si>
  <si>
    <t>현      장</t>
    <phoneticPr fontId="2" type="noConversion"/>
  </si>
  <si>
    <t>계약보증금</t>
    <phoneticPr fontId="2" type="noConversion"/>
  </si>
  <si>
    <t>계
약
자</t>
    <phoneticPr fontId="2" type="noConversion"/>
  </si>
  <si>
    <t>공        종</t>
    <phoneticPr fontId="2" type="noConversion"/>
  </si>
  <si>
    <t>계약명</t>
    <phoneticPr fontId="2" type="noConversion"/>
  </si>
  <si>
    <t>:</t>
    <phoneticPr fontId="2" type="noConversion"/>
  </si>
  <si>
    <t>사업자등록번호</t>
    <phoneticPr fontId="2" type="noConversion"/>
  </si>
  <si>
    <t>주소</t>
    <phoneticPr fontId="2" type="noConversion"/>
  </si>
  <si>
    <t>대표자</t>
    <phoneticPr fontId="2" type="noConversion"/>
  </si>
  <si>
    <t>:</t>
    <phoneticPr fontId="2" type="noConversion"/>
  </si>
  <si>
    <t>기관명</t>
    <phoneticPr fontId="2" type="noConversion"/>
  </si>
  <si>
    <t>상호</t>
    <phoneticPr fontId="2" type="noConversion"/>
  </si>
  <si>
    <t>주 소 :</t>
    <phoneticPr fontId="2" type="noConversion"/>
  </si>
  <si>
    <t>계약명</t>
    <phoneticPr fontId="2" type="noConversion"/>
  </si>
  <si>
    <t>사업자등록번호</t>
    <phoneticPr fontId="2" type="noConversion"/>
  </si>
  <si>
    <t>업체명</t>
    <phoneticPr fontId="2" type="noConversion"/>
  </si>
  <si>
    <t>사업자등록번호</t>
    <phoneticPr fontId="2" type="noConversion"/>
  </si>
  <si>
    <t>대  표 :</t>
    <phoneticPr fontId="2" type="noConversion"/>
  </si>
  <si>
    <t>계 약 건 명 :</t>
    <phoneticPr fontId="2" type="noConversion"/>
  </si>
  <si>
    <t>계 약 금 액 :</t>
    <phoneticPr fontId="2" type="noConversion"/>
  </si>
  <si>
    <t>1. 공 사 명 :</t>
    <phoneticPr fontId="2" type="noConversion"/>
  </si>
  <si>
    <t>대   표   자 :</t>
    <phoneticPr fontId="2" type="noConversion"/>
  </si>
  <si>
    <t>업    체    명 :</t>
    <phoneticPr fontId="2" type="noConversion"/>
  </si>
  <si>
    <t>주          소 :</t>
    <phoneticPr fontId="2" type="noConversion"/>
  </si>
  <si>
    <t>대    표    자 :</t>
    <phoneticPr fontId="2" type="noConversion"/>
  </si>
  <si>
    <t>업  체  명 :</t>
    <phoneticPr fontId="12" type="noConversion"/>
  </si>
  <si>
    <t>대  표  자 :</t>
    <phoneticPr fontId="12" type="noConversion"/>
  </si>
  <si>
    <t>1. 발주기관 자료</t>
    <phoneticPr fontId="2" type="noConversion"/>
  </si>
  <si>
    <t>공사감독</t>
    <phoneticPr fontId="2" type="noConversion"/>
  </si>
  <si>
    <t>행정실장 ○○○</t>
    <phoneticPr fontId="2" type="noConversion"/>
  </si>
  <si>
    <t>○○○</t>
    <phoneticPr fontId="2" type="noConversion"/>
  </si>
  <si>
    <t>예산구분</t>
    <phoneticPr fontId="2" type="noConversion"/>
  </si>
  <si>
    <t>정책사업</t>
    <phoneticPr fontId="2" type="noConversion"/>
  </si>
  <si>
    <t>단위사업</t>
    <phoneticPr fontId="2" type="noConversion"/>
  </si>
  <si>
    <t>세부사업</t>
    <phoneticPr fontId="2" type="noConversion"/>
  </si>
  <si>
    <t>학교교육여건개선시설</t>
    <phoneticPr fontId="2" type="noConversion"/>
  </si>
  <si>
    <t>교육환경개선시설</t>
    <phoneticPr fontId="2" type="noConversion"/>
  </si>
  <si>
    <t>학교시설교육환경개선</t>
    <phoneticPr fontId="2" type="noConversion"/>
  </si>
  <si>
    <t>학교회계전출금</t>
    <phoneticPr fontId="2" type="noConversion"/>
  </si>
  <si>
    <t>시설비</t>
    <phoneticPr fontId="2" type="noConversion"/>
  </si>
  <si>
    <t>2. 계약업체 자료</t>
    <phoneticPr fontId="2" type="noConversion"/>
  </si>
  <si>
    <t>전화번호</t>
    <phoneticPr fontId="2" type="noConversion"/>
  </si>
  <si>
    <t>사업자등록번호</t>
    <phoneticPr fontId="2" type="noConversion"/>
  </si>
  <si>
    <t>3. 공사 기초 자료</t>
    <phoneticPr fontId="2" type="noConversion"/>
  </si>
  <si>
    <t>현장대리인</t>
  </si>
  <si>
    <t>현장대리인</t>
    <phoneticPr fontId="2" type="noConversion"/>
  </si>
  <si>
    <t>계약금액</t>
    <phoneticPr fontId="2" type="noConversion"/>
  </si>
  <si>
    <t>착공예정일</t>
    <phoneticPr fontId="2" type="noConversion"/>
  </si>
  <si>
    <t>계약이행보증금액</t>
    <phoneticPr fontId="2" type="noConversion"/>
  </si>
  <si>
    <t>계약보증금율</t>
    <phoneticPr fontId="2" type="noConversion"/>
  </si>
  <si>
    <t>준공기한</t>
    <phoneticPr fontId="2" type="noConversion"/>
  </si>
  <si>
    <t>실제준공일</t>
    <phoneticPr fontId="2" type="noConversion"/>
  </si>
  <si>
    <t>준공검사일</t>
    <phoneticPr fontId="2" type="noConversion"/>
  </si>
  <si>
    <t>하자보증시작일</t>
    <phoneticPr fontId="2" type="noConversion"/>
  </si>
  <si>
    <t>하자보증종료일</t>
    <phoneticPr fontId="2" type="noConversion"/>
  </si>
  <si>
    <t>하자담보기간</t>
    <phoneticPr fontId="2" type="noConversion"/>
  </si>
  <si>
    <t>하자보증금액</t>
    <phoneticPr fontId="2" type="noConversion"/>
  </si>
  <si>
    <t>학교시설 사용</t>
    <phoneticPr fontId="2" type="noConversion"/>
  </si>
  <si>
    <t>계약방법</t>
    <phoneticPr fontId="2" type="noConversion"/>
  </si>
  <si>
    <t>계 약 일</t>
    <phoneticPr fontId="2" type="noConversion"/>
  </si>
  <si>
    <t>착 공 일</t>
    <phoneticPr fontId="2" type="noConversion"/>
  </si>
  <si>
    <t>지 출 일</t>
    <phoneticPr fontId="2" type="noConversion"/>
  </si>
  <si>
    <t>업 체 명</t>
    <phoneticPr fontId="2" type="noConversion"/>
  </si>
  <si>
    <t>공      종</t>
    <phoneticPr fontId="2" type="noConversion"/>
  </si>
  <si>
    <t>대 표 자</t>
    <phoneticPr fontId="2" type="noConversion"/>
  </si>
  <si>
    <t>주      소</t>
    <phoneticPr fontId="2" type="noConversion"/>
  </si>
  <si>
    <t>업      종</t>
    <phoneticPr fontId="2" type="noConversion"/>
  </si>
  <si>
    <t>공 사 명</t>
    <phoneticPr fontId="2" type="noConversion"/>
  </si>
  <si>
    <t>기 관 명</t>
    <phoneticPr fontId="2" type="noConversion"/>
  </si>
  <si>
    <t>▶ 아래의 노란색 셀을 채우면 파일내 서식 시트 자동 생성</t>
    <phoneticPr fontId="2" type="noConversion"/>
  </si>
  <si>
    <t>기 관 주 소</t>
    <phoneticPr fontId="2" type="noConversion"/>
  </si>
  <si>
    <t>:</t>
    <phoneticPr fontId="2" type="noConversion"/>
  </si>
  <si>
    <t>:</t>
    <phoneticPr fontId="2" type="noConversion"/>
  </si>
  <si>
    <t>업  체  명</t>
    <phoneticPr fontId="2" type="noConversion"/>
  </si>
  <si>
    <t>사업자등록번호</t>
    <phoneticPr fontId="2" type="noConversion"/>
  </si>
  <si>
    <t>주소</t>
    <phoneticPr fontId="2" type="noConversion"/>
  </si>
  <si>
    <t>대표자</t>
    <phoneticPr fontId="2" type="noConversion"/>
  </si>
  <si>
    <t>종 별</t>
  </si>
  <si>
    <t>성 명</t>
  </si>
  <si>
    <t>착공신고서, 공사예정공정표, 현장대리인계</t>
    <phoneticPr fontId="2" type="noConversion"/>
  </si>
  <si>
    <t>○ 착공신고서</t>
    <phoneticPr fontId="2" type="noConversion"/>
  </si>
  <si>
    <t>:</t>
    <phoneticPr fontId="2" type="noConversion"/>
  </si>
  <si>
    <t>1. 공 사 명</t>
    <phoneticPr fontId="2" type="noConversion"/>
  </si>
  <si>
    <t>2. 계약금액</t>
    <phoneticPr fontId="2" type="noConversion"/>
  </si>
  <si>
    <t>3. 계약일자</t>
    <phoneticPr fontId="2" type="noConversion"/>
  </si>
  <si>
    <t>4. 착공일자</t>
    <phoneticPr fontId="2" type="noConversion"/>
  </si>
  <si>
    <t>○ 공사예정공정표</t>
    <phoneticPr fontId="2" type="noConversion"/>
  </si>
  <si>
    <t>○ 현장대리인계</t>
    <phoneticPr fontId="2" type="noConversion"/>
  </si>
  <si>
    <t>·기술면허종별</t>
    <phoneticPr fontId="2" type="noConversion"/>
  </si>
  <si>
    <t xml:space="preserve">            일정
 공정</t>
    <phoneticPr fontId="2" type="noConversion"/>
  </si>
  <si>
    <t>·주   소</t>
    <phoneticPr fontId="2" type="noConversion"/>
  </si>
  <si>
    <t>·성   명</t>
    <phoneticPr fontId="2" type="noConversion"/>
  </si>
  <si>
    <t>위와 같이 (착공, 공사예정공정표, 현장대리인)을 신고합니다.</t>
    <phoneticPr fontId="2" type="noConversion"/>
  </si>
  <si>
    <t>지장물 철거</t>
    <phoneticPr fontId="2" type="noConversion"/>
  </si>
  <si>
    <t>터파기</t>
    <phoneticPr fontId="2" type="noConversion"/>
  </si>
  <si>
    <t>콘크리트 타설</t>
    <phoneticPr fontId="2" type="noConversion"/>
  </si>
  <si>
    <t>콘크리트양생</t>
    <phoneticPr fontId="2" type="noConversion"/>
  </si>
  <si>
    <t>뒷정리</t>
    <phoneticPr fontId="2" type="noConversion"/>
  </si>
  <si>
    <t>====</t>
    <phoneticPr fontId="2" type="noConversion"/>
  </si>
  <si>
    <t>====</t>
    <phoneticPr fontId="2" type="noConversion"/>
  </si>
  <si>
    <t xml:space="preserve">상기와 같이 공사를 착공하였기에 착공계를 제출합니다. </t>
    <phoneticPr fontId="2" type="noConversion"/>
  </si>
  <si>
    <t xml:space="preserve">   붙    임 :</t>
    <phoneticPr fontId="2" type="noConversion"/>
  </si>
  <si>
    <t>1. 현장대리인계(재직증명서, 건설기술경력증수첩 사본)</t>
    <phoneticPr fontId="2" type="noConversion"/>
  </si>
  <si>
    <t>2. 공사예정공정표</t>
    <phoneticPr fontId="2" type="noConversion"/>
  </si>
  <si>
    <t>3. 공사도급내역서</t>
    <phoneticPr fontId="2" type="noConversion"/>
  </si>
  <si>
    <t>현 장 대 리 인 계</t>
  </si>
  <si>
    <t>구 분</t>
  </si>
  <si>
    <t>기술경력</t>
  </si>
  <si>
    <t>면허번호</t>
  </si>
  <si>
    <t>생년월일</t>
  </si>
  <si>
    <t>비 고</t>
  </si>
  <si>
    <t>(등급)</t>
  </si>
  <si>
    <t>붙 임 : 건설기술자수첩 사본 1부</t>
  </si>
  <si>
    <t xml:space="preserve">대표자 : </t>
    <phoneticPr fontId="2" type="noConversion"/>
  </si>
  <si>
    <t xml:space="preserve">□ 공   사   명 : </t>
    <phoneticPr fontId="2" type="noConversion"/>
  </si>
  <si>
    <t xml:space="preserve">□ 공 사  기 간 : </t>
    <phoneticPr fontId="2" type="noConversion"/>
  </si>
  <si>
    <t>~</t>
    <phoneticPr fontId="2" type="noConversion"/>
  </si>
  <si>
    <t>6개월초과
~
12개월이하</t>
    <phoneticPr fontId="12" type="noConversion"/>
  </si>
  <si>
    <t>12개월초과
~
36개월이하</t>
    <phoneticPr fontId="12" type="noConversion"/>
  </si>
  <si>
    <t>36개월초과</t>
    <phoneticPr fontId="12" type="noConversion"/>
  </si>
  <si>
    <t>5억미만</t>
    <phoneticPr fontId="12" type="noConversion"/>
  </si>
  <si>
    <t>5~30억
미만</t>
    <phoneticPr fontId="12" type="noConversion"/>
  </si>
  <si>
    <t>30~50억
미만</t>
    <phoneticPr fontId="12" type="noConversion"/>
  </si>
  <si>
    <t>50~300
억미만</t>
    <phoneticPr fontId="12" type="noConversion"/>
  </si>
  <si>
    <t>300~1,000억미만</t>
    <phoneticPr fontId="12" type="noConversion"/>
  </si>
  <si>
    <t>※ 공사종류에서 전기,통신,소방,전문공사는 건축요율 적용</t>
    <phoneticPr fontId="12" type="noConversion"/>
  </si>
  <si>
    <t>ㅇ 공사내용 기입 :</t>
    <phoneticPr fontId="12" type="noConversion"/>
  </si>
  <si>
    <t>공사종류</t>
    <phoneticPr fontId="12" type="noConversion"/>
  </si>
  <si>
    <t>공사,</t>
    <phoneticPr fontId="12" type="noConversion"/>
  </si>
  <si>
    <t>공사기간</t>
    <phoneticPr fontId="12" type="noConversion"/>
  </si>
  <si>
    <t>개월,</t>
    <phoneticPr fontId="12" type="noConversion"/>
  </si>
  <si>
    <t>계약금액</t>
    <phoneticPr fontId="12" type="noConversion"/>
  </si>
  <si>
    <t>천원,</t>
    <phoneticPr fontId="12" type="noConversion"/>
  </si>
  <si>
    <t>직접재료비</t>
    <phoneticPr fontId="12" type="noConversion"/>
  </si>
  <si>
    <t>직접노무비</t>
    <phoneticPr fontId="12" type="noConversion"/>
  </si>
  <si>
    <t>천원</t>
    <phoneticPr fontId="12" type="noConversion"/>
  </si>
  <si>
    <t>직,재</t>
    <phoneticPr fontId="12" type="noConversion"/>
  </si>
  <si>
    <t>+</t>
    <phoneticPr fontId="12" type="noConversion"/>
  </si>
  <si>
    <t>직,노</t>
    <phoneticPr fontId="12" type="noConversion"/>
  </si>
  <si>
    <t>) × ( (</t>
    <phoneticPr fontId="12" type="noConversion"/>
  </si>
  <si>
    <t>공사규모</t>
    <phoneticPr fontId="12" type="noConversion"/>
  </si>
  <si>
    <t>) / 3 )</t>
    <phoneticPr fontId="12" type="noConversion"/>
  </si>
  <si>
    <t>= (</t>
    <phoneticPr fontId="12" type="noConversion"/>
  </si>
  <si>
    <t>====</t>
    <phoneticPr fontId="2" type="noConversion"/>
  </si>
  <si>
    <t>공사표준계약서</t>
    <phoneticPr fontId="2" type="noConversion"/>
  </si>
  <si>
    <t>승낙사항</t>
    <phoneticPr fontId="2" type="noConversion"/>
  </si>
  <si>
    <t>관련회계예규적용</t>
    <phoneticPr fontId="2" type="noConversion"/>
  </si>
  <si>
    <t>착공계,공정표(간이)</t>
    <phoneticPr fontId="2" type="noConversion"/>
  </si>
  <si>
    <t>착공계</t>
    <phoneticPr fontId="2" type="noConversion"/>
  </si>
  <si>
    <t>현장대리인계</t>
    <phoneticPr fontId="2" type="noConversion"/>
  </si>
  <si>
    <t>직접시공계획서</t>
    <phoneticPr fontId="2" type="noConversion"/>
  </si>
  <si>
    <t>준공계</t>
    <phoneticPr fontId="2" type="noConversion"/>
  </si>
  <si>
    <t>준공검사원</t>
    <phoneticPr fontId="2" type="noConversion"/>
  </si>
  <si>
    <t>1. 업체용</t>
    <phoneticPr fontId="2" type="noConversion"/>
  </si>
  <si>
    <t>수도전기료납부각서</t>
    <phoneticPr fontId="2" type="noConversion"/>
  </si>
  <si>
    <t>2. 기관용</t>
    <phoneticPr fontId="2" type="noConversion"/>
  </si>
  <si>
    <t>준공검사조서</t>
    <phoneticPr fontId="2" type="noConversion"/>
  </si>
  <si>
    <t>공사대장</t>
    <phoneticPr fontId="2" type="noConversion"/>
  </si>
  <si>
    <t>하자대장</t>
    <phoneticPr fontId="2" type="noConversion"/>
  </si>
  <si>
    <t>3. 관련법령</t>
    <phoneticPr fontId="2" type="noConversion"/>
  </si>
  <si>
    <t>수도전기료계산식</t>
    <phoneticPr fontId="2" type="noConversion"/>
  </si>
  <si>
    <t>관련법령</t>
    <phoneticPr fontId="2" type="noConversion"/>
  </si>
  <si>
    <t>◎ 특   징</t>
    <phoneticPr fontId="2" type="noConversion"/>
  </si>
  <si>
    <t xml:space="preserve">   ▶ 업체용 서식, 기관용 서식, 관련 법령으로 구분</t>
    <phoneticPr fontId="2" type="noConversion"/>
  </si>
  <si>
    <t>◎ 사용법</t>
    <phoneticPr fontId="2" type="noConversion"/>
  </si>
  <si>
    <t xml:space="preserve">      - 공사 자료명(청색) 클릭 시 관련법령으로 바로 이동 함</t>
    <phoneticPr fontId="2" type="noConversion"/>
  </si>
  <si>
    <t xml:space="preserve">  ▶ 데이터입력 탭 우측 서식바로가기 메뉴 활용</t>
    <phoneticPr fontId="2" type="noConversion"/>
  </si>
  <si>
    <t xml:space="preserve">      - 업체용, 기관용, 관련법령으로 구분되어 있음</t>
    <phoneticPr fontId="2" type="noConversion"/>
  </si>
  <si>
    <t xml:space="preserve">      - '서식바로가기' 하부 서식명 클릭 시 해당 서식 시트로 바로 이동 함</t>
    <phoneticPr fontId="2" type="noConversion"/>
  </si>
  <si>
    <t xml:space="preserve">      - 메모 팝업으로 안내되어 있음</t>
    <phoneticPr fontId="2" type="noConversion"/>
  </si>
  <si>
    <t>시설물유지관리</t>
  </si>
  <si>
    <t>지연배상금율</t>
    <phoneticPr fontId="2" type="noConversion"/>
  </si>
  <si>
    <t>상호</t>
    <phoneticPr fontId="2" type="noConversion"/>
  </si>
  <si>
    <t>사 용 인 감 계</t>
  </si>
  <si>
    <t>사 용 인 감</t>
  </si>
  <si>
    <t>사용인감계</t>
    <phoneticPr fontId="2" type="noConversion"/>
  </si>
  <si>
    <t>데이터입력시트로</t>
    <phoneticPr fontId="2" type="noConversion"/>
  </si>
  <si>
    <t xml:space="preserve">      - 서식 시트 우측</t>
    <phoneticPr fontId="2" type="noConversion"/>
  </si>
  <si>
    <t>:</t>
    <phoneticPr fontId="2" type="noConversion"/>
  </si>
  <si>
    <t xml:space="preserve">·생년월일 : </t>
    <phoneticPr fontId="2" type="noConversion"/>
  </si>
  <si>
    <t>대표자 성명</t>
    <phoneticPr fontId="2" type="noConversion"/>
  </si>
  <si>
    <t>검사자 직,성명</t>
    <phoneticPr fontId="2" type="noConversion"/>
  </si>
  <si>
    <t>교장 ○○○</t>
    <phoneticPr fontId="2" type="noConversion"/>
  </si>
  <si>
    <t>하자보증금납부</t>
    <phoneticPr fontId="2" type="noConversion"/>
  </si>
  <si>
    <t>지급각서</t>
  </si>
  <si>
    <t>물가변동방법</t>
    <phoneticPr fontId="2" type="noConversion"/>
  </si>
  <si>
    <t>지수조정율</t>
  </si>
  <si>
    <t>3. 계약연월일 :</t>
    <phoneticPr fontId="2" type="noConversion"/>
  </si>
  <si>
    <t>4. 착공연월일 :</t>
    <phoneticPr fontId="2" type="noConversion"/>
  </si>
  <si>
    <t>2. 계 약 금 액 :</t>
    <phoneticPr fontId="2" type="noConversion"/>
  </si>
  <si>
    <t>1. 공  사  명 :</t>
    <phoneticPr fontId="2" type="noConversion"/>
  </si>
  <si>
    <t>회   사   명 :</t>
    <phoneticPr fontId="2" type="noConversion"/>
  </si>
  <si>
    <t>착  공  신  고  서</t>
    <phoneticPr fontId="2" type="noConversion"/>
  </si>
  <si>
    <t>약정대로 어김없이 준공되었음을 확인하오며, 만약 공사시공, 감독 및 검사에 관하여</t>
    <phoneticPr fontId="2" type="noConversion"/>
  </si>
  <si>
    <t xml:space="preserve"> 위 공사의 도급시행에 있어서 공사전반에 걸쳐 공사설계도서, 품질관리기준 및 기타</t>
    <phoneticPr fontId="2" type="noConversion"/>
  </si>
  <si>
    <t>계  약  일</t>
    <phoneticPr fontId="2" type="noConversion"/>
  </si>
  <si>
    <t>착  공  일</t>
    <phoneticPr fontId="2" type="noConversion"/>
  </si>
  <si>
    <t>준  공  일</t>
    <phoneticPr fontId="2" type="noConversion"/>
  </si>
  <si>
    <t>준공검사일</t>
    <phoneticPr fontId="2" type="noConversion"/>
  </si>
  <si>
    <t>준 공 기 한</t>
    <phoneticPr fontId="2" type="noConversion"/>
  </si>
  <si>
    <t>참    고</t>
    <phoneticPr fontId="2" type="noConversion"/>
  </si>
  <si>
    <t>별    첨</t>
    <phoneticPr fontId="2" type="noConversion"/>
  </si>
  <si>
    <t>준공정산서 1부</t>
    <phoneticPr fontId="2" type="noConversion"/>
  </si>
  <si>
    <t>대금청구서</t>
    <phoneticPr fontId="2" type="noConversion"/>
  </si>
  <si>
    <t>계약이행각서여부</t>
    <phoneticPr fontId="2" type="noConversion"/>
  </si>
  <si>
    <t>:</t>
    <phoneticPr fontId="2" type="noConversion"/>
  </si>
  <si>
    <t>:</t>
    <phoneticPr fontId="2" type="noConversion"/>
  </si>
  <si>
    <t>업   체   명</t>
    <phoneticPr fontId="2" type="noConversion"/>
  </si>
  <si>
    <t>사업자등록번호</t>
    <phoneticPr fontId="2" type="noConversion"/>
  </si>
  <si>
    <t>주        소</t>
    <phoneticPr fontId="2" type="noConversion"/>
  </si>
  <si>
    <t>대   표   자</t>
    <phoneticPr fontId="2" type="noConversion"/>
  </si>
  <si>
    <t>계좌번호</t>
    <phoneticPr fontId="2" type="noConversion"/>
  </si>
  <si>
    <t>은 행 명</t>
    <phoneticPr fontId="2" type="noConversion"/>
  </si>
  <si>
    <t>00은행</t>
    <phoneticPr fontId="2" type="noConversion"/>
  </si>
  <si>
    <t>000-000000-00-000</t>
    <phoneticPr fontId="2" type="noConversion"/>
  </si>
  <si>
    <t>대  금  청  구  서</t>
    <phoneticPr fontId="2" type="noConversion"/>
  </si>
  <si>
    <t>1. 계 약 건 명 :</t>
    <phoneticPr fontId="2" type="noConversion"/>
  </si>
  <si>
    <t>3. 준 공 금 액 :</t>
    <phoneticPr fontId="2" type="noConversion"/>
  </si>
  <si>
    <t>4. 기 지 급 액 :</t>
    <phoneticPr fontId="2" type="noConversion"/>
  </si>
  <si>
    <t>5. 청 구 금 액 :</t>
    <phoneticPr fontId="2" type="noConversion"/>
  </si>
  <si>
    <t>6. 공 제 금 액 :</t>
    <phoneticPr fontId="2" type="noConversion"/>
  </si>
  <si>
    <t xml:space="preserve">     위와 같이 청구하오니 아래 계좌에 입금하여 주시기 바랍니다.</t>
    <phoneticPr fontId="2" type="noConversion"/>
  </si>
  <si>
    <t>□ 지정계좌현황</t>
    <phoneticPr fontId="2" type="noConversion"/>
  </si>
  <si>
    <t>은   행   명</t>
    <phoneticPr fontId="2" type="noConversion"/>
  </si>
  <si>
    <t>계 좌 번 호</t>
    <phoneticPr fontId="2" type="noConversion"/>
  </si>
  <si>
    <t>예 금 주 명</t>
    <phoneticPr fontId="2" type="noConversion"/>
  </si>
  <si>
    <t>2. 도급금액이 3억원 이상 10억원 미만인 경우: 100분의 30</t>
  </si>
  <si>
    <t>3. 도급금액이 10억원 이상 30억원 미만인 경우: 100분의 20</t>
  </si>
  <si>
    <t>1. 1건 공사의 도급금액이 4천만원 미만일 것</t>
  </si>
  <si>
    <t>2. 공사기간이 30일 이내일 것</t>
  </si>
  <si>
    <t>○ 건설산업기본법 시행령</t>
    <phoneticPr fontId="2" type="noConversion"/>
  </si>
  <si>
    <t>예  정  공  정  표</t>
    <phoneticPr fontId="2" type="noConversion"/>
  </si>
  <si>
    <t>예정공정표</t>
    <phoneticPr fontId="2" type="noConversion"/>
  </si>
  <si>
    <t>설계
변경
증감</t>
    <phoneticPr fontId="2" type="noConversion"/>
  </si>
  <si>
    <t>공
사
내
용</t>
    <phoneticPr fontId="2" type="noConversion"/>
  </si>
  <si>
    <t>청렴서약서</t>
    <phoneticPr fontId="2" type="noConversion"/>
  </si>
  <si>
    <t>회   사   명 :</t>
    <phoneticPr fontId="2" type="noConversion"/>
  </si>
  <si>
    <t>대   표   자 :</t>
    <phoneticPr fontId="2" type="noConversion"/>
  </si>
  <si>
    <t>주        소 :</t>
    <phoneticPr fontId="2" type="noConversion"/>
  </si>
  <si>
    <t>증 명 인 감</t>
    <phoneticPr fontId="2" type="noConversion"/>
  </si>
  <si>
    <t>지장물 철거</t>
    <phoneticPr fontId="2" type="noConversion"/>
  </si>
  <si>
    <t>터파기</t>
    <phoneticPr fontId="2" type="noConversion"/>
  </si>
  <si>
    <t>콘크리트 타설</t>
    <phoneticPr fontId="2" type="noConversion"/>
  </si>
  <si>
    <t>콘크리트 양생</t>
    <phoneticPr fontId="2" type="noConversion"/>
  </si>
  <si>
    <t>뒷정리</t>
    <phoneticPr fontId="2" type="noConversion"/>
  </si>
  <si>
    <t>====</t>
    <phoneticPr fontId="2" type="noConversion"/>
  </si>
  <si>
    <t>각       서</t>
    <phoneticPr fontId="12" type="noConversion"/>
  </si>
  <si>
    <t>준   공   계</t>
    <phoneticPr fontId="2" type="noConversion"/>
  </si>
  <si>
    <t>준  공  검  사  원</t>
    <phoneticPr fontId="2" type="noConversion"/>
  </si>
  <si>
    <t>준 공 검 사 조 서</t>
    <phoneticPr fontId="2" type="noConversion"/>
  </si>
  <si>
    <t>준공정산금액</t>
    <phoneticPr fontId="2" type="noConversion"/>
  </si>
  <si>
    <t xml:space="preserve">준공정산금액 : </t>
    <phoneticPr fontId="2" type="noConversion"/>
  </si>
  <si>
    <t>대표</t>
    <phoneticPr fontId="2" type="noConversion"/>
  </si>
  <si>
    <t>준 공 정 산 동 의 서</t>
    <phoneticPr fontId="2" type="noConversion"/>
  </si>
  <si>
    <t>준공정산금</t>
    <phoneticPr fontId="2" type="noConversion"/>
  </si>
  <si>
    <t>지급금액</t>
    <phoneticPr fontId="2" type="noConversion"/>
  </si>
  <si>
    <t>설계자</t>
    <phoneticPr fontId="2" type="noConversion"/>
  </si>
  <si>
    <t>○○설계사무소</t>
    <phoneticPr fontId="2" type="noConversion"/>
  </si>
  <si>
    <r>
      <t xml:space="preserve">  ▶ </t>
    </r>
    <r>
      <rPr>
        <sz val="12"/>
        <color rgb="FFFF0000"/>
        <rFont val="맑은 고딕"/>
        <family val="3"/>
        <charset val="129"/>
        <scheme val="minor"/>
      </rPr>
      <t>공정표, 현장대리인계, 직접시공계획서</t>
    </r>
    <r>
      <rPr>
        <sz val="12"/>
        <color theme="1"/>
        <rFont val="맑은 고딕"/>
        <family val="2"/>
        <charset val="129"/>
        <scheme val="minor"/>
      </rPr>
      <t xml:space="preserve"> 입력 시 주의사항</t>
    </r>
    <phoneticPr fontId="2" type="noConversion"/>
  </si>
  <si>
    <r>
      <t xml:space="preserve">   ▶ 본 파일에는 매크로가 포함되어 있으므로 </t>
    </r>
    <r>
      <rPr>
        <sz val="12"/>
        <color rgb="FFFF0000"/>
        <rFont val="맑은 고딕"/>
        <family val="3"/>
        <charset val="129"/>
        <scheme val="minor"/>
      </rPr>
      <t>최초 사용시 상단의 "컨텐츠 사용" 클릭</t>
    </r>
    <r>
      <rPr>
        <sz val="12"/>
        <color theme="1"/>
        <rFont val="맑은 고딕"/>
        <family val="2"/>
        <charset val="129"/>
        <scheme val="minor"/>
      </rPr>
      <t xml:space="preserve">하여 </t>
    </r>
    <phoneticPr fontId="2" type="noConversion"/>
  </si>
  <si>
    <r>
      <t xml:space="preserve">      - </t>
    </r>
    <r>
      <rPr>
        <sz val="12"/>
        <color rgb="FFFF0000"/>
        <rFont val="맑은 고딕"/>
        <family val="3"/>
        <charset val="129"/>
        <scheme val="minor"/>
      </rPr>
      <t>노란색 셀 부분만 입력</t>
    </r>
    <r>
      <rPr>
        <sz val="12"/>
        <color theme="1"/>
        <rFont val="맑은 고딕"/>
        <family val="2"/>
        <charset val="129"/>
        <scheme val="minor"/>
      </rPr>
      <t>하면 하부 서식 시트에 자동 입력 됨</t>
    </r>
    <phoneticPr fontId="2" type="noConversion"/>
  </si>
  <si>
    <r>
      <t xml:space="preserve">      - 셀 우측 상단 빨간삼각형 메모 표시 : 마우스 이동하면 </t>
    </r>
    <r>
      <rPr>
        <sz val="12"/>
        <color rgb="FFFF0000"/>
        <rFont val="맑은 고딕"/>
        <family val="3"/>
        <charset val="129"/>
        <scheme val="minor"/>
      </rPr>
      <t>부가 설명 팝업</t>
    </r>
    <r>
      <rPr>
        <sz val="12"/>
        <color theme="1"/>
        <rFont val="맑은 고딕"/>
        <family val="2"/>
        <charset val="129"/>
        <scheme val="minor"/>
      </rPr>
      <t xml:space="preserve">  </t>
    </r>
    <phoneticPr fontId="2" type="noConversion"/>
  </si>
  <si>
    <r>
      <t xml:space="preserve">      - '서식바로가기' 하부메뉴 중</t>
    </r>
    <r>
      <rPr>
        <sz val="12"/>
        <color rgb="FFFF0000"/>
        <rFont val="맑은 고딕"/>
        <family val="3"/>
        <charset val="129"/>
        <scheme val="minor"/>
      </rPr>
      <t xml:space="preserve"> '출력'버튼 클릭시 자동 출력</t>
    </r>
    <phoneticPr fontId="2" type="noConversion"/>
  </si>
  <si>
    <r>
      <t xml:space="preserve">   ▶ </t>
    </r>
    <r>
      <rPr>
        <sz val="12"/>
        <color rgb="FFFF0000"/>
        <rFont val="맑은 고딕"/>
        <family val="3"/>
        <charset val="129"/>
        <scheme val="minor"/>
      </rPr>
      <t>데이터입력 시트</t>
    </r>
    <r>
      <rPr>
        <sz val="12"/>
        <color theme="1"/>
        <rFont val="맑은 고딕"/>
        <family val="2"/>
        <charset val="129"/>
        <scheme val="minor"/>
      </rPr>
      <t>에서 발주기관 자료, 계약업체 자료, 공사자료 입력</t>
    </r>
    <phoneticPr fontId="2" type="noConversion"/>
  </si>
  <si>
    <t>준공정산동의서</t>
    <phoneticPr fontId="2" type="noConversion"/>
  </si>
  <si>
    <r>
      <t xml:space="preserve">      - </t>
    </r>
    <r>
      <rPr>
        <sz val="12"/>
        <color rgb="FFFF0000"/>
        <rFont val="맑은 고딕"/>
        <family val="3"/>
        <charset val="129"/>
        <scheme val="minor"/>
      </rPr>
      <t>세부 공종, 기간표시, 개인정보</t>
    </r>
    <r>
      <rPr>
        <sz val="12"/>
        <color theme="1"/>
        <rFont val="맑은 고딕"/>
        <family val="2"/>
        <charset val="129"/>
        <scheme val="minor"/>
      </rPr>
      <t xml:space="preserve">는 해당 시트에서 </t>
    </r>
    <r>
      <rPr>
        <sz val="12"/>
        <color rgb="FFFF0000"/>
        <rFont val="맑은 고딕"/>
        <family val="3"/>
        <charset val="129"/>
        <scheme val="minor"/>
      </rPr>
      <t>직접 입력</t>
    </r>
    <r>
      <rPr>
        <sz val="12"/>
        <color theme="1"/>
        <rFont val="맑은 고딕"/>
        <family val="2"/>
        <charset val="129"/>
        <scheme val="minor"/>
      </rPr>
      <t>하여야 함</t>
    </r>
    <phoneticPr fontId="2" type="noConversion"/>
  </si>
  <si>
    <t>공   사   명</t>
  </si>
  <si>
    <t>도   급   자</t>
  </si>
  <si>
    <t>도 급  금 액</t>
  </si>
  <si>
    <t>공 사  기 간</t>
  </si>
  <si>
    <t>~</t>
  </si>
  <si>
    <t>하자만료일</t>
  </si>
  <si>
    <t>하자발생내용</t>
  </si>
  <si>
    <t>처 리  사 항</t>
  </si>
  <si>
    <t>기타참고사항</t>
  </si>
  <si>
    <t xml:space="preserve">하  자  검  사  조  서 </t>
  </si>
  <si>
    <t>  위와같이 하자(만료)검사를 필하였음.</t>
  </si>
  <si>
    <t>회 사 명</t>
    <phoneticPr fontId="2" type="noConversion"/>
  </si>
  <si>
    <t>대     표</t>
    <phoneticPr fontId="2" type="noConversion"/>
  </si>
  <si>
    <t>준 공 일</t>
    <phoneticPr fontId="2" type="noConversion"/>
  </si>
  <si>
    <t>검 사 자 :</t>
    <phoneticPr fontId="2" type="noConversion"/>
  </si>
  <si>
    <t>입 회 자 :</t>
    <phoneticPr fontId="2" type="noConversion"/>
  </si>
  <si>
    <t>공   종</t>
    <phoneticPr fontId="2" type="noConversion"/>
  </si>
  <si>
    <t>하자검사조서</t>
    <phoneticPr fontId="2" type="noConversion"/>
  </si>
  <si>
    <t>·기술면허의 번호</t>
    <phoneticPr fontId="2" type="noConversion"/>
  </si>
  <si>
    <t>제   호</t>
    <phoneticPr fontId="2" type="noConversion"/>
  </si>
  <si>
    <t>공/사립 구분</t>
    <phoneticPr fontId="2" type="noConversion"/>
  </si>
  <si>
    <t>※공사위치, 재료, 물량 표시된 배치도,
  평면도 및 공사개요 첨부</t>
    <phoneticPr fontId="2" type="noConversion"/>
  </si>
  <si>
    <t>건축공사</t>
  </si>
  <si>
    <t>이행보증증권</t>
  </si>
  <si>
    <t>하자보수보증금납부서</t>
    <phoneticPr fontId="2" type="noConversion"/>
  </si>
  <si>
    <t>하 자 보 수 보 증 금  납 부 서</t>
    <phoneticPr fontId="2" type="noConversion"/>
  </si>
  <si>
    <t>보증금납부방법</t>
    <phoneticPr fontId="2" type="noConversion"/>
  </si>
  <si>
    <t>위의 금액을 하자보수보증금으로 납부합니다.</t>
    <phoneticPr fontId="2" type="noConversion"/>
  </si>
  <si>
    <t>하자담보책임기간</t>
    <phoneticPr fontId="2" type="noConversion"/>
  </si>
  <si>
    <t>[공사명]</t>
    <phoneticPr fontId="12" type="noConversion"/>
  </si>
  <si>
    <t>업 체 명 :</t>
    <phoneticPr fontId="2" type="noConversion"/>
  </si>
  <si>
    <t>대 표 자 :</t>
    <phoneticPr fontId="2" type="noConversion"/>
  </si>
  <si>
    <t>◎ 관련법령</t>
    <phoneticPr fontId="2" type="noConversion"/>
  </si>
  <si>
    <t xml:space="preserve">   ▶ 건설산업기본법 </t>
    <phoneticPr fontId="2" type="noConversion"/>
  </si>
  <si>
    <t>◎ 참고자료</t>
    <phoneticPr fontId="2" type="noConversion"/>
  </si>
  <si>
    <t xml:space="preserve">   ▶ 국가를 당사자로 하는 계약에 관한 법률, 시행령, 시행규칙</t>
    <phoneticPr fontId="2" type="noConversion"/>
  </si>
  <si>
    <t xml:space="preserve">   ▶ 지방자치단체를 당사자로 하는 계약에 관한 법률, 시행령, 시행규칙</t>
    <phoneticPr fontId="2" type="noConversion"/>
  </si>
  <si>
    <t xml:space="preserve">   ▶ 공사계약 일반조건</t>
    <phoneticPr fontId="2" type="noConversion"/>
  </si>
  <si>
    <t xml:space="preserve">   ▶ 공사계약 특수조건</t>
    <phoneticPr fontId="2" type="noConversion"/>
  </si>
  <si>
    <t xml:space="preserve">   ▶ 사립학교법</t>
    <phoneticPr fontId="2" type="noConversion"/>
  </si>
  <si>
    <t xml:space="preserve">   ▶ 청렴계약서(서약서) 시행(조달청, 2013)</t>
    <phoneticPr fontId="2" type="noConversion"/>
  </si>
  <si>
    <t xml:space="preserve">   ▶ 지방계약법 개정에 따른 청렴서약제 시행(서울특별시교육청 교육재정과, 2014)</t>
    <phoneticPr fontId="2" type="noConversion"/>
  </si>
  <si>
    <t xml:space="preserve">   ▶ 2015 학교계약 실무표준교재(서울특별시교육연수원, 2015)</t>
    <phoneticPr fontId="2" type="noConversion"/>
  </si>
  <si>
    <t xml:space="preserve">   ▶ 전기, 정보통신, 소방시설공사 감독자 업무지침</t>
    <phoneticPr fontId="2" type="noConversion"/>
  </si>
  <si>
    <t xml:space="preserve">   ▶ 전기·수도료 계산식(서울특별시교육청 교육시설안전과, 2015)</t>
    <phoneticPr fontId="2" type="noConversion"/>
  </si>
  <si>
    <t xml:space="preserve">   ▶ 계약서류(공사) 목록안내(서울특별시교육청 교육재정과)</t>
    <phoneticPr fontId="2" type="noConversion"/>
  </si>
  <si>
    <t xml:space="preserve">   ▶ 계약서~청구서 서식.xls(밀양시 회계과) </t>
    <phoneticPr fontId="2" type="noConversion"/>
  </si>
  <si>
    <t xml:space="preserve">   ▶ 공사서류-엑셀.xls(교육행정전문사이트 UPOW.ORG, 그리하라) </t>
    <phoneticPr fontId="2" type="noConversion"/>
  </si>
  <si>
    <t xml:space="preserve">   ▶ 착공 준공 공사 관련 자료.xls(대구광역시교육청)</t>
    <phoneticPr fontId="2" type="noConversion"/>
  </si>
  <si>
    <t xml:space="preserve">   ▶ 공사관련제서식자동생성.xls(교육행정지원시스템, 월정초 이재우) </t>
    <phoneticPr fontId="2" type="noConversion"/>
  </si>
  <si>
    <t>계약일</t>
    <phoneticPr fontId="2" type="noConversion"/>
  </si>
  <si>
    <t>6. 준공일자 :</t>
    <phoneticPr fontId="2" type="noConversion"/>
  </si>
  <si>
    <t>5. 준 공 기 한 :</t>
    <phoneticPr fontId="2" type="noConversion"/>
  </si>
  <si>
    <t>수의(2인이상)</t>
  </si>
  <si>
    <t>시작일 :</t>
    <phoneticPr fontId="2" type="noConversion"/>
  </si>
  <si>
    <t>종료일 :</t>
    <phoneticPr fontId="2" type="noConversion"/>
  </si>
  <si>
    <t>세부항목</t>
    <phoneticPr fontId="2" type="noConversion"/>
  </si>
  <si>
    <t>원가통계비목</t>
    <phoneticPr fontId="2" type="noConversion"/>
  </si>
  <si>
    <t>준공검사입회자</t>
    <phoneticPr fontId="2" type="noConversion"/>
  </si>
  <si>
    <t>행정실장 ○○○</t>
    <phoneticPr fontId="2" type="noConversion"/>
  </si>
  <si>
    <t>세부항목</t>
    <phoneticPr fontId="2" type="noConversion"/>
  </si>
  <si>
    <t>원가통계목</t>
    <phoneticPr fontId="2" type="noConversion"/>
  </si>
  <si>
    <t>산출내역</t>
    <phoneticPr fontId="2" type="noConversion"/>
  </si>
  <si>
    <t>계약번호 :</t>
    <phoneticPr fontId="2" type="noConversion"/>
  </si>
  <si>
    <t>계약번호 제</t>
    <phoneticPr fontId="2" type="noConversion"/>
  </si>
  <si>
    <t>호</t>
    <phoneticPr fontId="2" type="noConversion"/>
  </si>
  <si>
    <t>공고번호 제</t>
    <phoneticPr fontId="2" type="noConversion"/>
  </si>
  <si>
    <t>계약번호</t>
    <phoneticPr fontId="2" type="noConversion"/>
  </si>
  <si>
    <t>계 약 보 증 금  납 부 서</t>
    <phoneticPr fontId="2" type="noConversion"/>
  </si>
  <si>
    <t>제</t>
    <phoneticPr fontId="2" type="noConversion"/>
  </si>
  <si>
    <t xml:space="preserve"> 호</t>
    <phoneticPr fontId="2" type="noConversion"/>
  </si>
  <si>
    <t>계 약 건 명</t>
    <phoneticPr fontId="2" type="noConversion"/>
  </si>
  <si>
    <t>계 약 번 호</t>
    <phoneticPr fontId="2" type="noConversion"/>
  </si>
  <si>
    <t>계약(예정)연월일</t>
    <phoneticPr fontId="2" type="noConversion"/>
  </si>
  <si>
    <t>계약보증금액</t>
    <phoneticPr fontId="2" type="noConversion"/>
  </si>
  <si>
    <t>계약이행기간</t>
    <phoneticPr fontId="2" type="noConversion"/>
  </si>
  <si>
    <t>위의 금액을 계약보증금으로 납부합니다.</t>
    <phoneticPr fontId="2" type="noConversion"/>
  </si>
  <si>
    <t>사업자등록번호 :</t>
    <phoneticPr fontId="2" type="noConversion"/>
  </si>
  <si>
    <t>공 사 감 독 조 서</t>
    <phoneticPr fontId="2" type="noConversion"/>
  </si>
  <si>
    <t>공  사  명</t>
    <phoneticPr fontId="2" type="noConversion"/>
  </si>
  <si>
    <t>도  급  자</t>
    <phoneticPr fontId="2" type="noConversion"/>
  </si>
  <si>
    <t>대표</t>
    <phoneticPr fontId="2" type="noConversion"/>
  </si>
  <si>
    <t>계 약 금 액</t>
    <phoneticPr fontId="2" type="noConversion"/>
  </si>
  <si>
    <t>계  약  일</t>
    <phoneticPr fontId="2" type="noConversion"/>
  </si>
  <si>
    <t>착  공  일</t>
    <phoneticPr fontId="2" type="noConversion"/>
  </si>
  <si>
    <t>준 공 기 한</t>
    <phoneticPr fontId="2" type="noConversion"/>
  </si>
  <si>
    <t>실제준공일</t>
    <phoneticPr fontId="2" type="noConversion"/>
  </si>
  <si>
    <t>비    고</t>
    <phoneticPr fontId="2" type="noConversion"/>
  </si>
  <si>
    <t xml:space="preserve">위 공사의 감독자로 </t>
    <phoneticPr fontId="2" type="noConversion"/>
  </si>
  <si>
    <t>~</t>
    <phoneticPr fontId="2" type="noConversion"/>
  </si>
  <si>
    <t>까지</t>
    <phoneticPr fontId="2" type="noConversion"/>
  </si>
  <si>
    <t>공사감독원</t>
    <phoneticPr fontId="2" type="noConversion"/>
  </si>
  <si>
    <t>공사감독조서</t>
    <phoneticPr fontId="2" type="noConversion"/>
  </si>
  <si>
    <t>20   .    .    .</t>
    <phoneticPr fontId="2" type="noConversion"/>
  </si>
  <si>
    <t>○○건설㈜</t>
    <phoneticPr fontId="2" type="noConversion"/>
  </si>
  <si>
    <t>입회자</t>
    <phoneticPr fontId="2" type="noConversion"/>
  </si>
  <si>
    <t>② 지방자치단체의 장 또는 계약담당자는 계약목적물에 대하여 제64조제1항에 따른 검사를 완료한 때부터 계약의 대금을 지급하기 전까지 제1항에 따른 하자보수보증금을 내게 하고 이를 제69조에 따른 담보책임의 존속기간 동안 보관하여야 한다.</t>
    <phoneticPr fontId="2" type="noConversion"/>
  </si>
  <si>
    <t xml:space="preserve">  1. 제25조제1항제7호나목에 따른 계약을 체결한 경우</t>
    <phoneticPr fontId="2" type="noConversion"/>
  </si>
  <si>
    <t xml:space="preserve">  2. 제37조제3항제1호부터 제5호까지에 규정된 자와 계약을 체결한 경우</t>
    <phoneticPr fontId="2" type="noConversion"/>
  </si>
  <si>
    <t>③ 장기계속계약의 경우에는 연차계약별로 대금을 지급하기 전까지 제1항 및 제2항에 따라 하자보수보증금을 내게 하여야 한다. 다만, 연차계약별로 하자담보책임을 구분할 수 없는 경우에는 전체 목적물에 대하여 제64조제1항에 따른 검사를 완료하고 나서 하자보수보증금을 내게 하여야 한다.</t>
    <phoneticPr fontId="2" type="noConversion"/>
  </si>
  <si>
    <t>⑤ 하자보수보증금의 납부 및 지방자치단체 세입조치의 경우에는 제37조제2항·제4항 및 제38조를 준용한다.</t>
    <phoneticPr fontId="2" type="noConversion"/>
  </si>
  <si>
    <t>0.5/1000</t>
  </si>
  <si>
    <t xml:space="preserve">  ◎ 여러분의 신고가 맑은 서울교육, 아름다운 미래를 만듭니다.</t>
    <phoneticPr fontId="2" type="noConversion"/>
  </si>
  <si>
    <t xml:space="preserve">  ※ 모든 제보자의 개인정보에 대한 비밀이 절대 보장됩니다.</t>
    <phoneticPr fontId="2" type="noConversion"/>
  </si>
  <si>
    <t xml:space="preserve">                  서울시교육청 공익제보센터</t>
    <phoneticPr fontId="2" type="noConversion"/>
  </si>
  <si>
    <t>계약담당자와 계약상대자는 상호 대등한 입장에서 붙임의 계약문서에 의하여 위 공사에 대한 도급계약을 체결하고 신의에 따라 성실히 계약상의 의무를 이행할 것을 확약하며, 연대보증인은 계약자와 연대하여 계약상의 의무를 이행할 것을 확약한다. 이 계약의 증거로서 계약서를 작성하여 당사자가 기명날인한 후 각각 1통씩 보관한다.</t>
    <phoneticPr fontId="2" type="noConversion"/>
  </si>
  <si>
    <t>1)</t>
    <phoneticPr fontId="2" type="noConversion"/>
  </si>
  <si>
    <t>2)</t>
    <phoneticPr fontId="2" type="noConversion"/>
  </si>
  <si>
    <t>설계의 변경에 의하여 계약금액에 증감이 생긴 때에는 명세서상의 단가로 증감하고 그 단가에 의하기 어려운 때에는 설계변경 당시의 단가에 의한다.</t>
    <phoneticPr fontId="2" type="noConversion"/>
  </si>
  <si>
    <t>3)</t>
    <phoneticPr fontId="2" type="noConversion"/>
  </si>
  <si>
    <t>4)</t>
    <phoneticPr fontId="2" type="noConversion"/>
  </si>
  <si>
    <t>5)</t>
    <phoneticPr fontId="2" type="noConversion"/>
  </si>
  <si>
    <t xml:space="preserve">  위 인감은 본인이 사용하는 인감으로서 아래 공사의 계약관련 등에 사용하겠으며, 위 인감사용으로 인한 법률상의 모든 책임은 본인(폐사)이 질 것을 확약하고 이에 사용인감계를 제출합니다.</t>
    <phoneticPr fontId="2" type="noConversion"/>
  </si>
  <si>
    <t>1.</t>
    <phoneticPr fontId="2" type="noConversion"/>
  </si>
  <si>
    <t>3.</t>
    <phoneticPr fontId="2" type="noConversion"/>
  </si>
  <si>
    <t>①</t>
    <phoneticPr fontId="2" type="noConversion"/>
  </si>
  <si>
    <t>②</t>
    <phoneticPr fontId="2" type="noConversion"/>
  </si>
  <si>
    <t>③</t>
    <phoneticPr fontId="2" type="noConversion"/>
  </si>
  <si>
    <t>④</t>
    <phoneticPr fontId="2" type="noConversion"/>
  </si>
  <si>
    <t>⑤</t>
    <phoneticPr fontId="2" type="noConversion"/>
  </si>
  <si>
    <t>⑥</t>
    <phoneticPr fontId="2" type="noConversion"/>
  </si>
  <si>
    <t>⑦</t>
    <phoneticPr fontId="2" type="noConversion"/>
  </si>
  <si>
    <t>2.</t>
    <phoneticPr fontId="2" type="noConversion"/>
  </si>
  <si>
    <t>4.</t>
    <phoneticPr fontId="2" type="noConversion"/>
  </si>
  <si>
    <t>5.</t>
    <phoneticPr fontId="2" type="noConversion"/>
  </si>
  <si>
    <t>⑧</t>
    <phoneticPr fontId="2" type="noConversion"/>
  </si>
  <si>
    <t>⑨</t>
    <phoneticPr fontId="2" type="noConversion"/>
  </si>
  <si>
    <t>⑩</t>
    <phoneticPr fontId="2" type="noConversion"/>
  </si>
  <si>
    <t>2.</t>
    <phoneticPr fontId="2" type="noConversion"/>
  </si>
  <si>
    <t>3.</t>
    <phoneticPr fontId="2" type="noConversion"/>
  </si>
  <si>
    <t>4.</t>
    <phoneticPr fontId="2" type="noConversion"/>
  </si>
  <si>
    <t>시설사용</t>
    <phoneticPr fontId="12" type="noConversion"/>
  </si>
  <si>
    <t>공 사 명</t>
    <phoneticPr fontId="2" type="noConversion"/>
  </si>
  <si>
    <t>공사현장</t>
    <phoneticPr fontId="2" type="noConversion"/>
  </si>
  <si>
    <t>◈ 동의 사항</t>
    <phoneticPr fontId="2" type="noConversion"/>
  </si>
  <si>
    <t>1. 계 약 금 액</t>
    <phoneticPr fontId="2" type="noConversion"/>
  </si>
  <si>
    <t>구  분</t>
    <phoneticPr fontId="2" type="noConversion"/>
  </si>
  <si>
    <t>당   초</t>
    <phoneticPr fontId="2" type="noConversion"/>
  </si>
  <si>
    <t>준   공</t>
    <phoneticPr fontId="2" type="noConversion"/>
  </si>
  <si>
    <t>감   액</t>
    <phoneticPr fontId="2" type="noConversion"/>
  </si>
  <si>
    <t>비 고</t>
    <phoneticPr fontId="2" type="noConversion"/>
  </si>
  <si>
    <t>계약금액</t>
    <phoneticPr fontId="2" type="noConversion"/>
  </si>
  <si>
    <t>2. 준공감액 사유</t>
    <phoneticPr fontId="2" type="noConversion"/>
  </si>
  <si>
    <t>업    체    명 :</t>
    <phoneticPr fontId="2" type="noConversion"/>
  </si>
  <si>
    <t>대    표    자 :</t>
    <phoneticPr fontId="2" type="noConversion"/>
  </si>
  <si>
    <t xml:space="preserve"> 상기자를 공사의 현장대리인으로 정하여 종사하겠기에 현장대리인계를 제출합니다.</t>
    <phoneticPr fontId="2" type="noConversion"/>
  </si>
  <si>
    <t>합 계 :</t>
    <phoneticPr fontId="2" type="noConversion"/>
  </si>
  <si>
    <t>원</t>
    <phoneticPr fontId="2" type="noConversion"/>
  </si>
  <si>
    <t>02-1234-5678</t>
    <phoneticPr fontId="2" type="noConversion"/>
  </si>
  <si>
    <t>1. 「공공기관의 운영에 관한 법률」 제5조에 따른 공기업 및 준정부기관</t>
    <phoneticPr fontId="2" type="noConversion"/>
  </si>
  <si>
    <t>2. 「지방공기업법」 제49조 및 제76조에 따른 지방공사 및 지방공단</t>
    <phoneticPr fontId="2" type="noConversion"/>
  </si>
  <si>
    <t>③ 제1항과 제2항에 따라 계약보증금을 지방자치단체에 세입조치할 때 그 계약보증금은 기성(旣成) 부분에 대한 미지급액과 상계(相計) 처리해서는 아니 된다. 다만, 제53조에 따라 계약보증금이 면제되는 경우에는 그러하지 아니하다.</t>
    <phoneticPr fontId="2" type="noConversion"/>
  </si>
  <si>
    <t>[전문개정 2010.7.26.]</t>
    <phoneticPr fontId="2" type="noConversion"/>
  </si>
  <si>
    <t>1. 「건설산업기본법」에 따른 건설공사(제2호의 공사는 제외한다): 「건설산업기본법 시행령」 제30조 및 별표 4에 따른 기간</t>
    <phoneticPr fontId="2" type="noConversion"/>
  </si>
  <si>
    <t>2. 「건설산업기본법」에 따른 건설공사 중 자갈도상 철도공사(궤도공사 부분으로 한정한다): 1년</t>
    <phoneticPr fontId="2" type="noConversion"/>
  </si>
  <si>
    <t>3. 「공동주택관리법」에 따른 공동주택공사: 「공동주택관리법 시행령」 제36조제1항 및 별표 4에 따른 기간</t>
    <phoneticPr fontId="2" type="noConversion"/>
  </si>
  <si>
    <t>4. 「전기공사업법」에 따른 전기공사: 「전기공사업법 시행령」 제11조의2 및 별표 3의2에 따른 기간</t>
    <phoneticPr fontId="2" type="noConversion"/>
  </si>
  <si>
    <t>5. 「정보통신공사업법」에 따른 정보통신공사: 「정보통신공사업법 시행령」 제37조에 따른 기간</t>
    <phoneticPr fontId="2" type="noConversion"/>
  </si>
  <si>
    <t>6. 「소방시설공사업법」에 따른 소방시설공사: 「소방시설공사업법 시행령」 제6조에 따른 기간</t>
    <phoneticPr fontId="2" type="noConversion"/>
  </si>
  <si>
    <t>7. 「문화재수리 등에 관한 법률」에 따른 문화재 수리공사: 「문화재수리 등에 관한 법률 시행령」 제19조 및 별표 9에 따른 기간</t>
    <phoneticPr fontId="2" type="noConversion"/>
  </si>
  <si>
    <t>8. 「지하수법」에 따른 지하수개발ㆍ이용시설공사나 그 밖의 공사와 관련한 법령에 따른 공사: 1년</t>
    <phoneticPr fontId="2" type="noConversion"/>
  </si>
  <si>
    <t>1. 철도, 댐, 터널, 철강교설치, 발전설비, 교량, 상하수도구조물 등 중요 구조물공사 및 조경공사: 100분의 5</t>
  </si>
  <si>
    <t>2. 공항, 항만, 삭도설치, 방파제, 사방, 간척 등 공사: 100분의 4</t>
  </si>
  <si>
    <t>3. 관개수로, 도로(포장공사를 포함한다), 매립, 상하수도관로, 하천, 일반건축 등 공사: 100분의 3</t>
  </si>
  <si>
    <t>4. 제1호부터 제3호까지의 공사 외의 공사: 100분의 2</t>
  </si>
  <si>
    <t>5. 물품의 제조: 100분의 3</t>
  </si>
  <si>
    <t>6. 수리, 가공, 구매, 용역: 100분의 2</t>
    <phoneticPr fontId="2" type="noConversion"/>
  </si>
  <si>
    <t>1. 공사: 1000분의 0.5</t>
    <phoneticPr fontId="2" type="noConversion"/>
  </si>
  <si>
    <t>(앞쪽)</t>
  </si>
  <si>
    <t>②계약일</t>
  </si>
  <si>
    <t>④준공예정일</t>
  </si>
  <si>
    <t>※ 직접시공계획 통보(기재) 대상자</t>
  </si>
  <si>
    <t>∙ 단독도급일 경우에는 수급인이 기재하고 공동도급일 경우에는 공동수급체대표자가 기재합니다.</t>
  </si>
  <si>
    <t>공종</t>
    <phoneticPr fontId="2" type="noConversion"/>
  </si>
  <si>
    <t>2. 수도광열비 = (</t>
    <phoneticPr fontId="12" type="noConversion"/>
  </si>
  <si>
    <t>1. 전력비      = (</t>
    <phoneticPr fontId="12" type="noConversion"/>
  </si>
  <si>
    <t>전력비</t>
    <phoneticPr fontId="12" type="noConversion"/>
  </si>
  <si>
    <t>수도광열비</t>
    <phoneticPr fontId="12" type="noConversion"/>
  </si>
  <si>
    <t>하 자 보 수 보 증 금  지 급 각 서</t>
    <phoneticPr fontId="2" type="noConversion"/>
  </si>
  <si>
    <t>□ 전력비,수도광열비 계산식</t>
    <phoneticPr fontId="12" type="noConversion"/>
  </si>
  <si>
    <t>수도광열비·전력비</t>
  </si>
  <si>
    <t>「지방세기본법」제102조에 따른 지방세 포탈세액이나 환급ㆍ공제 세액이 5억원 이상인 자</t>
    <phoneticPr fontId="2" type="noConversion"/>
  </si>
  <si>
    <t>「조세범 처벌법」제3조에 따른 조세 포탈세액이나 환급ㆍ공제받은 세액이 5억원 이상인 자</t>
    <phoneticPr fontId="2" type="noConversion"/>
  </si>
  <si>
    <t>「관세법」제270조에 따른 부정한 방법으로 관세를 면탈하거나 감면 또는 환급받은 세액이 5억원 이상인 자</t>
    <phoneticPr fontId="2" type="noConversion"/>
  </si>
  <si>
    <t>10</t>
    <phoneticPr fontId="2" type="noConversion"/>
  </si>
  <si>
    <t>+</t>
  </si>
  <si>
    <r>
      <t xml:space="preserve">      - 업체용 서식 : </t>
    </r>
    <r>
      <rPr>
        <sz val="12"/>
        <color rgb="FF0000FF"/>
        <rFont val="맑은 고딕"/>
        <family val="3"/>
        <charset val="129"/>
        <scheme val="minor"/>
      </rPr>
      <t>파란색</t>
    </r>
    <r>
      <rPr>
        <sz val="12"/>
        <color theme="1"/>
        <rFont val="맑은 고딕"/>
        <family val="2"/>
        <charset val="129"/>
        <scheme val="minor"/>
      </rPr>
      <t xml:space="preserve"> 탭, 기관용 서식 : </t>
    </r>
    <r>
      <rPr>
        <sz val="12"/>
        <color rgb="FFFFC000"/>
        <rFont val="맑은 고딕"/>
        <family val="3"/>
        <charset val="129"/>
        <scheme val="minor"/>
      </rPr>
      <t>황토색</t>
    </r>
    <r>
      <rPr>
        <sz val="12"/>
        <color theme="1"/>
        <rFont val="맑은 고딕"/>
        <family val="2"/>
        <charset val="129"/>
        <scheme val="minor"/>
      </rPr>
      <t xml:space="preserve"> 탭, 관련법령 : </t>
    </r>
    <r>
      <rPr>
        <sz val="12"/>
        <color rgb="FF660066"/>
        <rFont val="맑은 고딕"/>
        <family val="3"/>
        <charset val="129"/>
        <scheme val="minor"/>
      </rPr>
      <t>보라색</t>
    </r>
    <r>
      <rPr>
        <sz val="12"/>
        <color theme="1"/>
        <rFont val="맑은 고딕"/>
        <family val="2"/>
        <charset val="129"/>
        <scheme val="minor"/>
      </rPr>
      <t xml:space="preserve"> 탭</t>
    </r>
    <phoneticPr fontId="2" type="noConversion"/>
  </si>
  <si>
    <t xml:space="preserve">   ▶ 학교에서 발주하는 공사에 대해, 1회 자료 입력으로 관련 서식 자동생성 </t>
    <phoneticPr fontId="2" type="noConversion"/>
  </si>
  <si>
    <t xml:space="preserve">      매크로의 사용을 허용하여 주시기 바랍니다.</t>
    <phoneticPr fontId="2" type="noConversion"/>
  </si>
  <si>
    <t xml:space="preserve">      - 데이터 셀 클릭 시 드롭다운 버튼이 활성화 되는 경우에는, 클릭하여 데이터 선택 입력</t>
    <phoneticPr fontId="2" type="noConversion"/>
  </si>
  <si>
    <t>버튼 클릭시 데이터입력 시트로 복귀함</t>
    <phoneticPr fontId="2" type="noConversion"/>
  </si>
  <si>
    <t>2. 계약보증금을 내지 아니하고 공사이행보증서[해당 공사의 계약상 의무를 이행할 것을 보증한 기관이 계약상대자를 대신하여 계약상의 의무를 이행하지 아니하는 경우에는 계약금액의 100분의 40(예정가격의 100분의 70 미만으로 낙찰된 공사계약의 경우에는 계약금액의 100분의 50을 말한다) 이상을 낼 것을 보증하는 것이어야 한다]를 제출하는 방법. 다만, 「재난 및 안전관리 기본법」 제3조제1호에 따른 재난이나 경기침체, 대량실업 등으로 인한 국가 또는 해당 지역의 경제위기를 극복하기 위해 행정안전부장관이 기간을 정하여 고시한 경우에는 100분의 20(예정가격의 100분의 70 미만으로 낙찰된 공사계약의 경우에는 계약금액의 100분의 30) 이상을 낼 것을 보증하는 공사이행보증서를 제출하는 방법을 말한다.</t>
    <phoneticPr fontId="2" type="noConversion"/>
  </si>
  <si>
    <t>①법 제28조의2제1항 본문에서 "대통령령으로 정하는 금액 미만인 건설공사"란 도급금액이 70억원 미만인 건설공사를 말한다.  &lt;개정 2011. 11. 1., 2019. 3. 26.&gt;</t>
    <phoneticPr fontId="2" type="noConversion"/>
  </si>
  <si>
    <t>② 법 제28조의2제1항 본문에서 "대통령령으로 정하는 비율"이란 다음 각 호의 구분에 따른 비율을 말한다.  &lt;개정 2011. 11. 1., 2019. 3. 26.&gt;</t>
    <phoneticPr fontId="2" type="noConversion"/>
  </si>
  <si>
    <t>4. 도급금액이 30억원 이상 70억원 미만인 경우: 100분의 10</t>
    <phoneticPr fontId="2" type="noConversion"/>
  </si>
  <si>
    <t>③법 제28조의2제1항 단서에서 "대통령령으로 정하는 경우"란 다음 각 호의 어느 하나에 해당하는 경우를 말한다.  &lt;개정 2011. 11. 1., 2012. 6. 21., 2020. 2. 18.&gt;</t>
    <phoneticPr fontId="2" type="noConversion"/>
  </si>
  <si>
    <t xml:space="preserve">⑥ 법 제28조의2제4항 본문에서 "대통령령으로 정하는 공공기관"이란 다음 각 호의 공공기관을 말한다.  &lt;신설 2017. 9. 19., 2019. 6. 18.&gt; </t>
    <phoneticPr fontId="2" type="noConversion"/>
  </si>
  <si>
    <t>[본조신설 2005. 6. 30.]</t>
    <phoneticPr fontId="2" type="noConversion"/>
  </si>
  <si>
    <t>제30조의2(건설공사의 직접시공)</t>
    <phoneticPr fontId="2" type="noConversion"/>
  </si>
  <si>
    <t>② 지방자치단체의 장 또는 계약담당자는 제1항 본문에 따라 계약이행을 보증한 경우로서 계약상대자가 계약이행보증방법의 변경을 요청하는 경우에는 한 차례만 변경하게 할 수 있다. 다만, 제54조에 따라 지방자치단체에 계약보증금을 세입조치하여야 할 것으로 예상되는 경우에는 그 계약의 이행보증방법을 변경하게 하여서는 아니 된다. &lt;개정 2010. 7. 26., 2016. 9. 13.&gt;</t>
    <phoneticPr fontId="2" type="noConversion"/>
  </si>
  <si>
    <t>④ 행정안전부장관은 제1항제2호에 따른 공사이행보증서의 제출 등에 필요한 사항을 정할 수 있다. &lt;개정 2010. 7. 26., 2013. 3. 23., 2014. 11. 19., 2017. 7. 26.&gt;</t>
    <phoneticPr fontId="2" type="noConversion"/>
  </si>
  <si>
    <t>⑤ 지방자치단체의 장 또는 계약담당자는 공사를 제외한 물품ㆍ용역 등의 계약을 체결하는 경우에는 계약보증금으로 계약금액의 100분의 10 이상을 내게 해야 한다. 다만, 「재난 및 안전관리 기본법」 제3조제1호에 따른 재난이나 경기침체, 대량실업 등으로 인한 국가 또는 해당 지역의 경제위기를 극복하기 위해 행정안전부장관이 기간을 정하여 고시한 경우에는 계약금액의 100분의 5 이상을 내게 해야 한다. &lt;개정 2010. 7. 26., 2020. 7. 14.&gt;</t>
    <phoneticPr fontId="2" type="noConversion"/>
  </si>
  <si>
    <t>⑥ 지방자치단체의 장 또는 계약담당자는 제5항 본문에도 불구하고 계약상대자와 합의가 이루어진 경우에는 제1항제2호를 준용할 수 있다. &lt;신설 2020. 7. 14.&gt;</t>
    <phoneticPr fontId="2" type="noConversion"/>
  </si>
  <si>
    <t>⑦ 단가계약에 의하는 경우로서 여러 차례로 분할하여 계약을 이행하게 할 때에는 제5항 및 제6항에도 불구하고 매회별 이행예정량 중 최대량에 계약단가를 곱한 금액의 100분의 10 이상을 계약보증금으로 내게 하여야 한다. &lt;개정 2010. 7. 26., 2020. 7. 14.&gt;</t>
    <phoneticPr fontId="2" type="noConversion"/>
  </si>
  <si>
    <t>⑧ 장기계속계약의 경우에는 제1차 계약체결 시 덧붙여 적은 총공사 또는 총제조 등의 금액을 기준으로 하여 제1항 또는 제5항에 따라 계약이행을 보증하게 하여야 한다. 이 경우 해당 계약보증금은 총공사 또는 총제조 등의 계약보증금으로 보며, 연차별 계약이 완료되었을 때에는 원래의 계약보증금에서 이행이 끝난 연차별 계약금액의 100분의 10(제1항제1호ㆍ제2호 및 제5항 단서에 해당하는 경우에는 해당 조항에서 정한 비율을 말한다)을 반환하여야 한다. &lt;개정 2010. 7. 26., 2020. 7. 14.&gt;</t>
    <phoneticPr fontId="2" type="noConversion"/>
  </si>
  <si>
    <r>
      <rPr>
        <b/>
        <sz val="12"/>
        <rFont val="맑은 고딕"/>
        <family val="3"/>
        <charset val="129"/>
        <scheme val="minor"/>
      </rPr>
      <t>제53조(계약보증금 면제)</t>
    </r>
    <r>
      <rPr>
        <sz val="12"/>
        <rFont val="맑은 고딕"/>
        <family val="3"/>
        <charset val="129"/>
        <scheme val="minor"/>
      </rPr>
      <t xml:space="preserve"> ① 법 제15조제1항 단서에 따라 계약보증금을 면제할 수 있는 경우는 다음 각 호와 같다. &lt;개정 2011. 9. 15., 2021. 1. 5.&gt;</t>
    </r>
    <phoneticPr fontId="2" type="noConversion"/>
  </si>
  <si>
    <t>4. 이미 도입된 외국자본시설ㆍ기계ㆍ장비의 부분품을 구매하는 경우로서 해당 공급자가 아니면 그 부분품의 구입이 곤란한 경우</t>
    <phoneticPr fontId="2" type="noConversion"/>
  </si>
  <si>
    <t>② 지방자치단체의 장 또는 계약담당자는 제1항에 따라 계약보증금의 납부를 면제받은 자에게 법 제15조제3항에 따른 계약보증금의 세입조치 사유가 발생한 경우 계약보증금에 해당하는 금액을 낼 것을 보장하기 위하여 그 지급을 확약하는 내용의 문서(이하 이 조에서 “확약서”라 한다)를 제출하게 하여야 한다. 다만, 제1항제3호에 해당하는 경우에는 확약서 제출을 생략하게 할 수 있다.</t>
    <phoneticPr fontId="2" type="noConversion"/>
  </si>
  <si>
    <t>② 장기계속계약에서 계약상대자가 제78조제2항 후단과 같은 조 제3항에 따른 2차 이후의 공사 또는 제조 등의 계약을 체결하지 아니한 경우에는 제1항을 준용한다.</t>
    <phoneticPr fontId="2" type="noConversion"/>
  </si>
  <si>
    <t>④ 계약보증금을 세입조치할 경우에는 제38조를 준용한다.</t>
    <phoneticPr fontId="2" type="noConversion"/>
  </si>
  <si>
    <r>
      <t>제71조(하자보수보증금)</t>
    </r>
    <r>
      <rPr>
        <sz val="12.1"/>
        <rFont val="맑은 고딕"/>
        <family val="3"/>
        <charset val="129"/>
        <scheme val="minor"/>
      </rPr>
      <t xml:space="preserve"> ① 법 제21조에 따른 하자보수보증금은 행정안전부령으로 정하는 바에 따라 계약금액의 100분의 2 이상 100분의 10 이하로 하여야 한다. 다만, 계약의 성질상 하자보수가 필요하지 아니한 경우로서 행정안전부령으로 정하는 경우에는 하자보수보증금을 내지 아니하게 할 수 있다. &lt;개정 2013. 3. 23., 2014. 11. 19., 2017. 7. 26.&gt;</t>
    </r>
    <phoneticPr fontId="2" type="noConversion"/>
  </si>
  <si>
    <t>④ 법 제21조제1항 단서에 따라 하자보수보증금의 납부를 면제할 수 있는 경우는 다음 각 호와 같다.</t>
    <phoneticPr fontId="2" type="noConversion"/>
  </si>
  <si>
    <r>
      <rPr>
        <b/>
        <sz val="12"/>
        <rFont val="맑은 고딕"/>
        <family val="3"/>
        <charset val="129"/>
        <scheme val="minor"/>
      </rPr>
      <t xml:space="preserve">제75조(지연배상금률) </t>
    </r>
    <r>
      <rPr>
        <sz val="12"/>
        <rFont val="맑은 고딕"/>
        <family val="3"/>
        <charset val="129"/>
        <scheme val="minor"/>
      </rPr>
      <t>영 제90조제1항에 따른 지연배상금률은 다음 각 호와 같다. &lt;개정 2016. 11. 29.&gt;</t>
    </r>
    <phoneticPr fontId="2" type="noConversion"/>
  </si>
  <si>
    <t>2. 물품의 제조ㆍ구매(영 제16조제3항에 따라 소프트웨어사업 시 물품과 용역을 한꺼번에 입찰에 부치는 경우를 포함한다): 1000분의 0.8. 다만, 계약 이후 설계와 제조가 일괄하여 이루어지고, 그 설계에 대하여 발주한 지방자치단체의 장의 승인이 필요한 물품의 제조ㆍ구매의 경우에는 1000분의 0.5로 한다.</t>
    <phoneticPr fontId="2" type="noConversion"/>
  </si>
  <si>
    <t>③ 삭제  &lt;2010.7.26&gt;</t>
    <phoneticPr fontId="2" type="noConversion"/>
  </si>
  <si>
    <t>1. 제37조제3항제1호부터 제5호까지 및 제6호의2에 규정된 자와 계약을 체결하는 경우</t>
    <phoneticPr fontId="2" type="noConversion"/>
  </si>
  <si>
    <t>2. 계약금액이 5천만원 이하인 계약을 체결하는 경우</t>
    <phoneticPr fontId="2" type="noConversion"/>
  </si>
  <si>
    <t>3. 일반적으로 공정·타당하다고 인정되는 계약의 관습에 따라 계약보증금 징수가 적합하지 아니한 경우</t>
    <phoneticPr fontId="2" type="noConversion"/>
  </si>
  <si>
    <t>[전문개정 2010.7.26.]</t>
    <phoneticPr fontId="2" type="noConversion"/>
  </si>
  <si>
    <t xml:space="preserve">  [전문개정 2010. 7. 26.]</t>
    <phoneticPr fontId="2" type="noConversion"/>
  </si>
  <si>
    <t>1. 도급금액이 3억원 미만인 경우: 100분의 50</t>
    <phoneticPr fontId="2" type="noConversion"/>
  </si>
  <si>
    <t>1. 발주자가 공사의 품질이나 시공상 능률을 높이기 위하여 필요하다고 인정하여 서면으로 승낙한 경우</t>
    <phoneticPr fontId="2" type="noConversion"/>
  </si>
  <si>
    <t>2. 수급인이 도급받은 건설공사 중 특허 또는 신기술이 사용되는 부분을 그 특허 또는 신기술을 사용할 수 있는 건설업자에게 하도급하는 경우</t>
    <phoneticPr fontId="2" type="noConversion"/>
  </si>
  <si>
    <t>④법 제28조의2제2항에 따른 직접시공계획의 통보는 국토교통부령으로 정하는 바에 따라 도급계약을 체결한 날부터 30일 이내에 하여야 한다. 다만, 법 제28조의2제1항에 따라 직접 시공하는 건설공사가 다음 각 호의 요건을 모두 갖춘 경우에는 해당 공사의 직접시공계획을 통보하지 아니할 수 있다.  &lt;개정 2007.12.28, 2008.2.29, 2011.11.1, 2013.3.23&gt;</t>
    <phoneticPr fontId="2" type="noConversion"/>
  </si>
  <si>
    <t>⑤감리자가 있는 건설공사로서 도급계약을 체결한 자가 제4항의 규정에 의한 기한내에 감리자에게 직접시공계획을 통보한 경우에는 이를 발주자에게 통보한 것으로 본다.</t>
    <phoneticPr fontId="2" type="noConversion"/>
  </si>
  <si>
    <r>
      <rPr>
        <b/>
        <sz val="12"/>
        <rFont val="맑은 고딕"/>
        <family val="3"/>
        <charset val="129"/>
        <scheme val="minor"/>
      </rPr>
      <t xml:space="preserve">제68조(담보책임의 존속기간) </t>
    </r>
    <r>
      <rPr>
        <sz val="12"/>
        <rFont val="맑은 고딕"/>
        <family val="3"/>
        <charset val="129"/>
        <scheme val="minor"/>
      </rPr>
      <t>①지방자치단체의 장 또는 계약담당자는 영 제69조제1항 본문에 따라 공사계약을 체결할 때에는 다음 각 호에 따른 공사의 종류별 구분에 따라 담보책임의 존속기간을 정하여야 한다. 다만, 제 7호를 제외한 각 공사의 종류 간의 하자책임을 구분할 수 없는 복합공사인 경우에는 주된 공사의 종류를 기준으로 하여 담보책임의 존속기간을 정하여야 한다. &lt;개정 2018. 7. 3.&gt;</t>
    </r>
    <phoneticPr fontId="2" type="noConversion"/>
  </si>
  <si>
    <r>
      <t xml:space="preserve">② </t>
    </r>
    <r>
      <rPr>
        <u/>
        <sz val="12"/>
        <rFont val="맑은 고딕"/>
        <family val="3"/>
        <charset val="129"/>
        <scheme val="minor"/>
      </rPr>
      <t>영</t>
    </r>
    <r>
      <rPr>
        <sz val="12"/>
        <rFont val="맑은 고딕"/>
        <family val="3"/>
        <charset val="129"/>
        <scheme val="minor"/>
      </rPr>
      <t xml:space="preserve"> </t>
    </r>
    <r>
      <rPr>
        <u/>
        <sz val="12"/>
        <rFont val="맑은 고딕"/>
        <family val="3"/>
        <charset val="129"/>
        <scheme val="minor"/>
      </rPr>
      <t>제69조제1항</t>
    </r>
    <r>
      <rPr>
        <sz val="12"/>
        <rFont val="맑은 고딕"/>
        <family val="3"/>
        <charset val="129"/>
        <scheme val="minor"/>
      </rPr>
      <t xml:space="preserve"> 단서에 따라 담보책임의 존속기간을 정하지 아니하는 경우는 </t>
    </r>
    <r>
      <rPr>
        <u/>
        <sz val="12"/>
        <rFont val="맑은 고딕"/>
        <family val="3"/>
        <charset val="129"/>
        <scheme val="minor"/>
      </rPr>
      <t>제70조제2항</t>
    </r>
    <r>
      <rPr>
        <sz val="12"/>
        <rFont val="맑은 고딕"/>
        <family val="3"/>
        <charset val="129"/>
        <scheme val="minor"/>
      </rPr>
      <t xml:space="preserve"> 각 호에 규정된 공사로 한다. </t>
    </r>
    <phoneticPr fontId="2" type="noConversion"/>
  </si>
  <si>
    <t xml:space="preserve">  [전문개정 2010. 11. 5.]</t>
    <phoneticPr fontId="2" type="noConversion"/>
  </si>
  <si>
    <r>
      <t xml:space="preserve">② </t>
    </r>
    <r>
      <rPr>
        <u/>
        <sz val="12"/>
        <rFont val="맑은 고딕"/>
        <family val="3"/>
        <charset val="129"/>
        <scheme val="minor"/>
      </rPr>
      <t>영</t>
    </r>
    <r>
      <rPr>
        <sz val="12"/>
        <rFont val="맑은 고딕"/>
        <family val="3"/>
        <charset val="129"/>
        <scheme val="minor"/>
      </rPr>
      <t xml:space="preserve"> </t>
    </r>
    <r>
      <rPr>
        <u/>
        <sz val="12"/>
        <rFont val="맑은 고딕"/>
        <family val="3"/>
        <charset val="129"/>
        <scheme val="minor"/>
      </rPr>
      <t>제71조제1항</t>
    </r>
    <r>
      <rPr>
        <sz val="12"/>
        <rFont val="맑은 고딕"/>
        <family val="3"/>
        <charset val="129"/>
        <scheme val="minor"/>
      </rPr>
      <t xml:space="preserve"> 단서에 따라 하자보수보증금을 납부하지 아니하게 할 수 있는 경우는 다음 각 호의 어느 하나에 해당하는 공사로 한다. &lt;개정 2014. 2. 7., 2021. 1. 7.&gt;</t>
    </r>
    <phoneticPr fontId="2" type="noConversion"/>
  </si>
  <si>
    <t>3. 계약금액이 3천만원을 초과하지 아니하는 공사(조경공사는 제외한다)</t>
    <phoneticPr fontId="2" type="noConversion"/>
  </si>
  <si>
    <t>4. 운송ㆍ보관 및 양곡가공: 1000분의 2.5</t>
    <phoneticPr fontId="2" type="noConversion"/>
  </si>
  <si>
    <t xml:space="preserve">   [전문개정 2010. 11. 5.]</t>
    <phoneticPr fontId="2" type="noConversion"/>
  </si>
  <si>
    <t>3. 물품의 수리ㆍ가공ㆍ대여, 용역(영 제16조제3항에 따라 소프트웨어사업 시 물품과 용역을 한꺼번에 입찰에 부치는 경우 그 용역은 제외한다), 그 밖의 계약: 1000분의 1.3</t>
    <phoneticPr fontId="2" type="noConversion"/>
  </si>
  <si>
    <r>
      <rPr>
        <b/>
        <sz val="12"/>
        <rFont val="맑은 고딕"/>
        <family val="3"/>
        <charset val="129"/>
        <scheme val="minor"/>
      </rPr>
      <t xml:space="preserve">제70조(하자보수보증금률) </t>
    </r>
    <r>
      <rPr>
        <sz val="12"/>
        <rFont val="맑은 고딕"/>
        <family val="3"/>
        <charset val="129"/>
        <scheme val="minor"/>
      </rPr>
      <t>① 지방자치단체의 장 또는 계약담당자는 계약을 체결할 때 영 제71조제1항 본문에 따라 다음 각 호 구분에 따른 계약금액에 대한 하자보수보증금률을 정하여야 한다. 이 경우 각 공종 간의 하자책임을 구분할 수 없는 복합공사인 경우에는 주된 공종을 기준으로 한다.</t>
    </r>
    <phoneticPr fontId="2" type="noConversion"/>
  </si>
  <si>
    <t>1. 「건설산업기본법 시행령」 별표 1에 따른 건설업종의 업무내용 중 구조물 등을 해체하는 공사</t>
    <phoneticPr fontId="2" type="noConversion"/>
  </si>
  <si>
    <t>2. 단순암반자르기공사, 모래ㆍ자갈채취공사 등 그 공사의 성질상 하자보수가 필요하지 아니하다고 지방자치단체의 장 또는 계약담당자가 인정하는 공사</t>
    <phoneticPr fontId="2" type="noConversion"/>
  </si>
  <si>
    <t>준공금</t>
    <phoneticPr fontId="2" type="noConversion"/>
  </si>
  <si>
    <t>입찰, 낙찰, 계약체결 또는 계약이행과 관련하여 관계공무원에게 금품, 향응 등(친인척 등에 대한 부정한 취업 제공 포함)을 제공한 사실이 드러날 경우에는 계약체결 이전의 경우에는 낙찰자 결정 취소, 계약이행 전에는 계약취소, 계약이행 이후에는 해당 계약의 전부 또는 일부계약을 해제 또는 해지하여도 감수하겠습니다.</t>
    <phoneticPr fontId="2" type="noConversion"/>
  </si>
  <si>
    <t>:</t>
    <phoneticPr fontId="2" type="noConversion"/>
  </si>
  <si>
    <t>행정실장</t>
  </si>
  <si>
    <t>교 장</t>
  </si>
  <si>
    <r>
      <rPr>
        <b/>
        <sz val="12"/>
        <rFont val="맑은 고딕"/>
        <family val="3"/>
        <charset val="129"/>
        <scheme val="minor"/>
      </rPr>
      <t xml:space="preserve">제51조(계약의 이행보증) </t>
    </r>
    <r>
      <rPr>
        <sz val="12"/>
        <rFont val="맑은 고딕"/>
        <family val="3"/>
        <charset val="129"/>
        <scheme val="minor"/>
      </rPr>
      <t>① 지방자치단체의 장 또는 계약담당자는 공사계약을 체결하려는 경우 계약상대자에게 다음 각 호의 방법 중 어느 하나를 선택하여 계약의 이행을 보증하게 하여야 한다. 다만, 지방자치단체의 장 또는 계약담당자는 공사계약의 특성상 필요하다고 인정되는 경우에는 제2호에 따른 방법으로 한정할 수 있으며, 제42조제1항제1호, 제6장 및 제9장에 따른 공사계약인 경우에는 반드시 제2호에 따른 방법으로 계약의 이행을 보증하게 하여야 한다. &lt;개정 2010. 7. 26., 2020. 7. 14., 2023. 3. 7.&gt;</t>
    </r>
    <phoneticPr fontId="2" type="noConversion"/>
  </si>
  <si>
    <t>1. 계약보증금을 계약금액의 100분의 10 이상 내는 방법. 다만, 「재난 및 안전관리 기본법」 제3조제1호에 따른 재난이나 경기침체, 대량실업 등으로 인한 국가 또는 해당 지역의 경제위기를 극복하기 위해 행정안전부장관이 기간을 정하여 고시한 경우에는 100분의 5 이상 내는 방법을 말한다.</t>
    <phoneticPr fontId="2" type="noConversion"/>
  </si>
  <si>
    <r>
      <rPr>
        <b/>
        <sz val="12.1"/>
        <rFont val="맑은 고딕"/>
        <family val="3"/>
        <charset val="129"/>
        <scheme val="minor"/>
      </rPr>
      <t xml:space="preserve">제54조(계약보증금의 세입조치) </t>
    </r>
    <r>
      <rPr>
        <sz val="12.1"/>
        <rFont val="맑은 고딕"/>
        <family val="3"/>
        <charset val="129"/>
        <scheme val="minor"/>
      </rPr>
      <t>① 지방자치단체의 장 또는 계약담당자는 계약상대자가 정당한 이유 없이 계약상의 의무를 이행하지 아니하면 제51조에 따른 계약보증금을 법 제15조제3항에 따라 지방자치단체에 세입조치하여야 한다. 다만, 다음 각 호의 어느 하나에 해당하는 경우에는 해당 호에서 정하는 금액을 제외한 금액을 세입조치 해야 한다. &lt;개정 2023. 3. 7.&gt;</t>
    </r>
    <phoneticPr fontId="2" type="noConversion"/>
  </si>
  <si>
    <t>⑤ 삭제 &lt;2023. 3. 7.&gt;</t>
    <phoneticPr fontId="2" type="noConversion"/>
  </si>
  <si>
    <t>1. 성질상 분할할 수 있는 공사ㆍ물품 또는 용역 등에 관한 계약(법 제25조에 따른 단가계약은 제외한다)으로서 기성 부분 또는 기납 부분에 대한 검사를 거쳐 인수하거나 관리ㆍ사용하고 있는 경우: 당초의 계약보증금 중 기성 부분 또는 기납 부분에 해당하는 금액</t>
    <phoneticPr fontId="2" type="noConversion"/>
  </si>
  <si>
    <t>2. 법 제25조에 따른 단가계약으로서 여러 차례 분할하여 계약을 이행하는 경우: 당초의 계약보증금 중 이행이 완료된 부분에 해당하는 금액</t>
    <phoneticPr fontId="2" type="noConversion"/>
  </si>
  <si>
    <t xml:space="preserve">   ▶ 지방자치단체 계약 일반조건(행정안전부 예규)</t>
    <phoneticPr fontId="2" type="noConversion"/>
  </si>
  <si>
    <t>계약보증금 지급각서</t>
    <phoneticPr fontId="2" type="noConversion"/>
  </si>
  <si>
    <t xml:space="preserve">   ▶ 사학기관 재무·회계 규칙(교육부령, 2022)</t>
    <phoneticPr fontId="2" type="noConversion"/>
  </si>
  <si>
    <t>안전·보건체크리스트</t>
    <phoneticPr fontId="2" type="noConversion"/>
  </si>
  <si>
    <t>■ 학교(기관)명:</t>
    <phoneticPr fontId="2" type="noConversion"/>
  </si>
  <si>
    <t>번호</t>
    <phoneticPr fontId="2" type="noConversion"/>
  </si>
  <si>
    <t>점검결과</t>
    <phoneticPr fontId="2" type="noConversion"/>
  </si>
  <si>
    <t>예</t>
    <phoneticPr fontId="2" type="noConversion"/>
  </si>
  <si>
    <t>점  검  내  용</t>
    <phoneticPr fontId="2" type="noConversion"/>
  </si>
  <si>
    <t>■ 점 검  일 자:</t>
    <phoneticPr fontId="2" type="noConversion"/>
  </si>
  <si>
    <t>■ 점 검   일 자:</t>
    <phoneticPr fontId="2" type="noConversion"/>
  </si>
  <si>
    <t>■ 점    검   자:</t>
    <phoneticPr fontId="2" type="noConversion"/>
  </si>
  <si>
    <t>■ 점    검    자:</t>
    <phoneticPr fontId="2" type="noConversion"/>
  </si>
  <si>
    <t>※ A/S 등 1회성 작업인 경우에도 반드시 체크리스트 징구</t>
    <phoneticPr fontId="2" type="noConversion"/>
  </si>
  <si>
    <t>(인)</t>
    <phoneticPr fontId="2" type="noConversion"/>
  </si>
  <si>
    <t xml:space="preserve">      공사업체 책임자:</t>
    <phoneticPr fontId="2" type="noConversion"/>
  </si>
  <si>
    <t xml:space="preserve">      소속(회사)       :</t>
    <phoneticPr fontId="2" type="noConversion"/>
  </si>
  <si>
    <t>(서명)</t>
    <phoneticPr fontId="2" type="noConversion"/>
  </si>
  <si>
    <t>추락재해 예방 체크리스트</t>
    <phoneticPr fontId="2" type="noConversion"/>
  </si>
  <si>
    <t>[추락위험이 있는 작업을 할 경우 공사업체에서 작성하여 제출]</t>
    <phoneticPr fontId="2" type="noConversion"/>
  </si>
  <si>
    <t>추락위험이 있는 장소의 작업일 경우 2인 1조로 작업을 실시하겠습니다.</t>
    <phoneticPr fontId="2" type="noConversion"/>
  </si>
  <si>
    <t>■ 공사 업체명:</t>
    <phoneticPr fontId="2" type="noConversion"/>
  </si>
  <si>
    <t>안전보건 점검사항 및 조치사항(예시)</t>
    <phoneticPr fontId="2" type="noConversion"/>
  </si>
  <si>
    <t>추락예방 체크리스트</t>
    <phoneticPr fontId="2" type="noConversion"/>
  </si>
  <si>
    <t>상호 및 대표자</t>
    <phoneticPr fontId="2" type="noConversion"/>
  </si>
  <si>
    <t>하수급인</t>
    <phoneticPr fontId="2" type="noConversion"/>
  </si>
  <si>
    <t>영업소 소재지</t>
    <phoneticPr fontId="2" type="noConversion"/>
  </si>
  <si>
    <t>하도급내용</t>
    <phoneticPr fontId="2" type="noConversion"/>
  </si>
  <si>
    <t>하도급비율:</t>
    <phoneticPr fontId="2" type="noConversion"/>
  </si>
  <si>
    <t>하도급계약상의
직접 노무비 또는 노무비</t>
    <phoneticPr fontId="2" type="noConversion"/>
  </si>
  <si>
    <t>청구일</t>
    <phoneticPr fontId="2" type="noConversion"/>
  </si>
  <si>
    <t>지급기일</t>
    <phoneticPr fontId="2" type="noConversion"/>
  </si>
  <si>
    <t>은행명</t>
    <phoneticPr fontId="2" type="noConversion"/>
  </si>
  <si>
    <t>비고</t>
    <phoneticPr fontId="2" type="noConversion"/>
  </si>
  <si>
    <t>하 도 급 액:</t>
    <phoneticPr fontId="2" type="noConversion"/>
  </si>
  <si>
    <t>도   급   액:</t>
    <phoneticPr fontId="2" type="noConversion"/>
  </si>
  <si>
    <t>「노무비 구분관리 및 지급확인제」 합의서</t>
    <phoneticPr fontId="2" type="noConversion"/>
  </si>
  <si>
    <t>수급인</t>
    <phoneticPr fontId="2" type="noConversion"/>
  </si>
  <si>
    <t>기업</t>
    <phoneticPr fontId="2" type="noConversion"/>
  </si>
  <si>
    <r>
      <t xml:space="preserve">위 시설공사의 하도급계약에 대하여 </t>
    </r>
    <r>
      <rPr>
        <sz val="11"/>
        <color theme="1"/>
        <rFont val="함초롬바탕"/>
        <family val="1"/>
        <charset val="129"/>
      </rPr>
      <t>｢</t>
    </r>
    <r>
      <rPr>
        <sz val="11"/>
        <color theme="1"/>
        <rFont val="HY신명조"/>
        <family val="1"/>
        <charset val="129"/>
      </rPr>
      <t>노무비 구분관리 및 지급확인제</t>
    </r>
    <r>
      <rPr>
        <sz val="11"/>
        <color theme="1"/>
        <rFont val="함초롬바탕"/>
        <family val="1"/>
        <charset val="129"/>
      </rPr>
      <t>｣</t>
    </r>
    <r>
      <rPr>
        <sz val="11"/>
        <color theme="1"/>
        <rFont val="HY신명조"/>
        <family val="1"/>
        <charset val="129"/>
      </rPr>
      <t xml:space="preserve"> 운영을 위하여 계약상대자와 하수급인은 다음 사항에 대하여 합의하고, 합의사항을 성실히 이행할 것을 확약합니다.</t>
    </r>
    <phoneticPr fontId="2" type="noConversion"/>
  </si>
  <si>
    <r>
      <rPr>
        <b/>
        <sz val="11"/>
        <color theme="1"/>
        <rFont val="HY신명조"/>
        <family val="1"/>
        <charset val="129"/>
      </rPr>
      <t>제2조(정의)</t>
    </r>
    <r>
      <rPr>
        <sz val="11"/>
        <color theme="1"/>
        <rFont val="HY신명조"/>
        <family val="1"/>
        <charset val="129"/>
      </rPr>
      <t xml:space="preserve"> ‘노무비 구분관리제’란 발주기관, 계약상대자 및 하수급인이 노무비를 노무비 이외의 대가와 구분하여, 발주기관이 계약상대자에게 또는 계약상대자가 하수급인에게 노무비를 매월 지급하고 근로자에게 대금이 지급되었는지 여부를 확인하는 제도를 말합니다.</t>
    </r>
    <phoneticPr fontId="2" type="noConversion"/>
  </si>
  <si>
    <r>
      <rPr>
        <b/>
        <sz val="11"/>
        <color theme="1"/>
        <rFont val="HY신명조"/>
        <family val="1"/>
        <charset val="129"/>
      </rPr>
      <t>제3조(대상공사 및 지급범위)</t>
    </r>
    <r>
      <rPr>
        <sz val="11"/>
        <color theme="1"/>
        <rFont val="HY신명조"/>
        <family val="1"/>
        <charset val="129"/>
      </rPr>
      <t xml:space="preserve"> 2012년 4월 2일 이후 입찰공고된 공사(수의계약 포함)의 공사현장에서 근무하는 모든 근로자(직접 노무비 대상, 하도급인의 근로자 포함, 자재․장비 대금 제외)에게 지급합니다.</t>
    </r>
    <phoneticPr fontId="2" type="noConversion"/>
  </si>
  <si>
    <r>
      <rPr>
        <b/>
        <sz val="11"/>
        <color theme="1"/>
        <rFont val="HY신명조"/>
        <family val="1"/>
        <charset val="129"/>
      </rPr>
      <t>제4조(업무처리절차)</t>
    </r>
    <r>
      <rPr>
        <sz val="11"/>
        <color theme="1"/>
        <rFont val="HY신명조"/>
        <family val="1"/>
        <charset val="129"/>
      </rPr>
      <t xml:space="preserve"> 지방계약예규 및 발주처 세부계획에 따르며, 이 외 규정되어 있지 않은 사항은 지방계약법 등에 따라 양 당사자간의 합의에 따라 정합니다.</t>
    </r>
    <phoneticPr fontId="2" type="noConversion"/>
  </si>
  <si>
    <r>
      <rPr>
        <b/>
        <sz val="11"/>
        <color theme="1"/>
        <rFont val="HY신명조"/>
        <family val="1"/>
        <charset val="129"/>
      </rPr>
      <t>제5조(노무비 전용통장)</t>
    </r>
    <r>
      <rPr>
        <sz val="11"/>
        <color theme="1"/>
        <rFont val="HY신명조"/>
        <family val="1"/>
        <charset val="129"/>
      </rPr>
      <t xml:space="preserve"> 하수급인은 노무비 전용통장을 하수급인 명의로 개설하고 전용통장의 변경시 계약상대자의 승인을 득하여야 합니다.</t>
    </r>
    <phoneticPr fontId="2" type="noConversion"/>
  </si>
  <si>
    <r>
      <rPr>
        <b/>
        <sz val="11"/>
        <color theme="1"/>
        <rFont val="HY신명조"/>
        <family val="1"/>
        <charset val="129"/>
      </rPr>
      <t>제6조(선금지급)</t>
    </r>
    <r>
      <rPr>
        <sz val="11"/>
        <color theme="1"/>
        <rFont val="HY신명조"/>
        <family val="1"/>
        <charset val="129"/>
      </rPr>
      <t xml:space="preserve"> 선급금에서 노무비는 제외되므로 선급금 신청금액은 계약상대자와 협의하여 신청하도록 합니다.</t>
    </r>
    <phoneticPr fontId="2" type="noConversion"/>
  </si>
  <si>
    <r>
      <rPr>
        <b/>
        <sz val="11"/>
        <color theme="1"/>
        <rFont val="HY신명조"/>
        <family val="1"/>
        <charset val="129"/>
      </rPr>
      <t>제7조(지급상한)</t>
    </r>
    <r>
      <rPr>
        <sz val="11"/>
        <color theme="1"/>
        <rFont val="HY신명조"/>
        <family val="1"/>
        <charset val="129"/>
      </rPr>
      <t xml:space="preserve"> 노무비 청구액은 잔여 기성액을 초과하여 청구할 수 없으며, 하도급계약액을 초과한 노무비에 대해서는 하도급인이 지급하여야 합니다.</t>
    </r>
    <phoneticPr fontId="2" type="noConversion"/>
  </si>
  <si>
    <r>
      <rPr>
        <b/>
        <sz val="11"/>
        <color theme="1"/>
        <rFont val="HY신명조"/>
        <family val="1"/>
        <charset val="129"/>
      </rPr>
      <t>제8조(지급방법의 예외)</t>
    </r>
    <r>
      <rPr>
        <sz val="11"/>
        <color theme="1"/>
        <rFont val="HY신명조"/>
        <family val="1"/>
        <charset val="129"/>
      </rPr>
      <t xml:space="preserve"> 근로자가 계좌를 개설할 수 없거나 다른 방식으로 지급을 원하는 경우는 하수급인은 이에 따라야 합니다. 하수급인의 경영상태 악화 등의 사유로 노임 구분관리제 실시가 어렵다고 판단될 경우 하수급인의 요청(동의)시에 계약상대자가 하수급인의 근로자에게 노무비를 직접 지급할 수 있습니다.</t>
    </r>
    <phoneticPr fontId="2" type="noConversion"/>
  </si>
  <si>
    <t>등록번호</t>
    <phoneticPr fontId="2" type="noConversion"/>
  </si>
  <si>
    <t>업종</t>
    <phoneticPr fontId="2" type="noConversion"/>
  </si>
  <si>
    <r>
      <rPr>
        <b/>
        <sz val="11"/>
        <color theme="1"/>
        <rFont val="HY신명조"/>
        <family val="1"/>
        <charset val="129"/>
      </rPr>
      <t>제9조(성실의무)</t>
    </r>
    <r>
      <rPr>
        <sz val="11"/>
        <color theme="1"/>
        <rFont val="HY신명조"/>
        <family val="1"/>
        <charset val="129"/>
      </rPr>
      <t xml:space="preserve"> 하수급인은 노무비 청구내역의 누락 등이 발생하지 않도록 노무비 구분관리제를 성실하게 수행해야 합니다. 노무비 체불, 허위 청구 및 유용의 사례가 확인될 경우 발주기관은 처분청 통보 및 형사고발 등의 행정조치를 할 수 있으며, 이에 대해 하수급인은 이의를 제기할 수 없습니다.</t>
    </r>
    <phoneticPr fontId="2" type="noConversion"/>
  </si>
  <si>
    <r>
      <rPr>
        <b/>
        <sz val="11"/>
        <color theme="1"/>
        <rFont val="HY신명조"/>
        <family val="1"/>
        <charset val="129"/>
      </rPr>
      <t>제10조</t>
    </r>
    <r>
      <rPr>
        <sz val="11"/>
        <color theme="1"/>
        <rFont val="HY신명조"/>
        <family val="1"/>
        <charset val="129"/>
      </rPr>
      <t xml:space="preserve"> 이 합의서에서 정하지 아니한 사항에 대하여는 계약상대자와 하수급인이 협의하여 정할 수 있습니다.</t>
    </r>
    <phoneticPr fontId="2" type="noConversion"/>
  </si>
  <si>
    <t>발 주 기 관:</t>
    <phoneticPr fontId="2" type="noConversion"/>
  </si>
  <si>
    <t>계약상대자:</t>
  </si>
  <si>
    <t>하 수 급 인:</t>
    <phoneticPr fontId="2" type="noConversion"/>
  </si>
  <si>
    <t>(인)</t>
    <phoneticPr fontId="2" type="noConversion"/>
  </si>
  <si>
    <t>업체명:</t>
    <phoneticPr fontId="2" type="noConversion"/>
  </si>
  <si>
    <t>대표자:</t>
    <phoneticPr fontId="2" type="noConversion"/>
  </si>
  <si>
    <t>주   소:</t>
    <phoneticPr fontId="2" type="noConversion"/>
  </si>
  <si>
    <t>노무비총액</t>
    <phoneticPr fontId="2" type="noConversion"/>
  </si>
  <si>
    <t>금회청구액</t>
    <phoneticPr fontId="2" type="noConversion"/>
  </si>
  <si>
    <t>(계약상대자)</t>
    <phoneticPr fontId="2" type="noConversion"/>
  </si>
  <si>
    <t>(하도급인)</t>
    <phoneticPr fontId="2" type="noConversion"/>
  </si>
  <si>
    <t>기 지 급 액</t>
    <phoneticPr fontId="2" type="noConversion"/>
  </si>
  <si>
    <t>잔 여 금 액</t>
    <phoneticPr fontId="2" type="noConversion"/>
  </si>
  <si>
    <t>준   공   일</t>
    <phoneticPr fontId="2" type="noConversion"/>
  </si>
  <si>
    <t>착   공   일</t>
    <phoneticPr fontId="2" type="noConversion"/>
  </si>
  <si>
    <t>공   사   명</t>
    <phoneticPr fontId="2" type="noConversion"/>
  </si>
  <si>
    <t>계   약   일</t>
    <phoneticPr fontId="2" type="noConversion"/>
  </si>
  <si>
    <t>공사근로자 노무비 청구서(</t>
    <phoneticPr fontId="2" type="noConversion"/>
  </si>
  <si>
    <t>)</t>
    <phoneticPr fontId="2" type="noConversion"/>
  </si>
  <si>
    <t>12월</t>
  </si>
  <si>
    <t>구분</t>
    <phoneticPr fontId="2" type="noConversion"/>
  </si>
  <si>
    <t>업체명</t>
    <phoneticPr fontId="2" type="noConversion"/>
  </si>
  <si>
    <t>은행명</t>
    <phoneticPr fontId="2" type="noConversion"/>
  </si>
  <si>
    <t>계좌번호</t>
    <phoneticPr fontId="2" type="noConversion"/>
  </si>
  <si>
    <t>청구액</t>
    <phoneticPr fontId="2" type="noConversion"/>
  </si>
  <si>
    <t>계약상대자</t>
    <phoneticPr fontId="2" type="noConversion"/>
  </si>
  <si>
    <t>하수급인</t>
    <phoneticPr fontId="2" type="noConversion"/>
  </si>
  <si>
    <t>붙임</t>
    <phoneticPr fontId="2" type="noConversion"/>
  </si>
  <si>
    <t>현장인명부 및 당월 개인 노무비 청구(지급)내역 각 1부.</t>
    <phoneticPr fontId="2" type="noConversion"/>
  </si>
  <si>
    <t>(인)</t>
    <phoneticPr fontId="2" type="noConversion"/>
  </si>
  <si>
    <t>업체명:</t>
    <phoneticPr fontId="2" type="noConversion"/>
  </si>
  <si>
    <t>대표자:</t>
    <phoneticPr fontId="2" type="noConversion"/>
  </si>
  <si>
    <t>주   소:</t>
    <phoneticPr fontId="2" type="noConversion"/>
  </si>
  <si>
    <t>(</t>
    <phoneticPr fontId="2" type="noConversion"/>
  </si>
  <si>
    <t>「노무비 구분관리 및 지급확인제」 적용 제외 확인서</t>
    <phoneticPr fontId="2" type="noConversion"/>
  </si>
  <si>
    <t>상호 및 대표자</t>
    <phoneticPr fontId="2" type="noConversion"/>
  </si>
  <si>
    <t>사업자등록번호</t>
    <phoneticPr fontId="2" type="noConversion"/>
  </si>
  <si>
    <t>영업소 소재지</t>
    <phoneticPr fontId="2" type="noConversion"/>
  </si>
  <si>
    <t>전화번호</t>
    <phoneticPr fontId="2" type="noConversion"/>
  </si>
  <si>
    <t>하수급인</t>
    <phoneticPr fontId="2" type="noConversion"/>
  </si>
  <si>
    <t>직접노무비 지급대상 전원이 계약상대자의 상용근로자만으로 구성된 공사</t>
  </si>
  <si>
    <t>제외 사유</t>
    <phoneticPr fontId="2" type="noConversion"/>
  </si>
  <si>
    <t>붙임  1. 현장인 명부 및 상용근로자 증명서류(상용근로자만으로 구성된 공사 해당)
            ※ 해당 공사 근로자 4대보험 가입증명원 등
        2. 기타 필요 증빙 서류(필요시)</t>
    <phoneticPr fontId="2" type="noConversion"/>
  </si>
  <si>
    <t>「노무비 구분관리제」 적용 제외 확인서</t>
    <phoneticPr fontId="2" type="noConversion"/>
  </si>
  <si>
    <t>하도급 공종</t>
    <phoneticPr fontId="2" type="noConversion"/>
  </si>
  <si>
    <t>하도급 공종</t>
    <phoneticPr fontId="2" type="noConversion"/>
  </si>
  <si>
    <t>계약기간이 1개월 미만인 공사</t>
  </si>
  <si>
    <t>※ 기성금 청구 시 노무비 지급 증명서 일체 제출</t>
    <phoneticPr fontId="2" type="noConversion"/>
  </si>
  <si>
    <t>계약길잡이</t>
    <phoneticPr fontId="2" type="noConversion"/>
  </si>
  <si>
    <t>교육시설통합정보망</t>
    <phoneticPr fontId="2" type="noConversion"/>
  </si>
  <si>
    <t>건축</t>
  </si>
  <si>
    <t>공사(용역) 안전·보건 체크리스트(공통)</t>
    <phoneticPr fontId="2" type="noConversion"/>
  </si>
  <si>
    <t>[ 기관(학교)에서 점검하고, 업체에서 확인하여 자체 보관 ]</t>
    <phoneticPr fontId="2" type="noConversion"/>
  </si>
  <si>
    <r>
      <t xml:space="preserve">학교(기관)는 과업지시서 또는 계약서에 '안전관리 및 예방조치 후 작업'
실시 내용을 포함하였습니까?
</t>
    </r>
    <r>
      <rPr>
        <b/>
        <sz val="10"/>
        <color theme="1"/>
        <rFont val="맑은 고딕"/>
        <family val="3"/>
        <charset val="129"/>
        <scheme val="minor"/>
      </rPr>
      <t>* 계약서가 없는 경우 본 체크리스트로 갈음</t>
    </r>
    <phoneticPr fontId="2" type="noConversion"/>
  </si>
  <si>
    <r>
      <t xml:space="preserve">학교(기관)는 공사(용역)업체 사업주(대표자)가 안전보건교육을 실시하였는지 확인하였습니까?
</t>
    </r>
    <r>
      <rPr>
        <sz val="10"/>
        <color theme="1"/>
        <rFont val="맑은 고딕"/>
        <family val="3"/>
        <charset val="129"/>
        <scheme val="minor"/>
      </rPr>
      <t>※ 고용노동부, 안전보건공단에서 주관하는 사업주 교육만 해당
   1년 이내에 2시간 이상의 교육 이수증 확인 (관리책임자 직무교육 포함)</t>
    </r>
    <phoneticPr fontId="2" type="noConversion"/>
  </si>
  <si>
    <r>
      <t xml:space="preserve">건설공사의 경우 학교에서의‘기술지도 계약’과 업체에서의‘산업안전보건관리비 계상’에 대한 안내를 하였습니까?
</t>
    </r>
    <r>
      <rPr>
        <sz val="10"/>
        <color theme="1"/>
        <rFont val="맑은 고딕"/>
        <family val="3"/>
        <charset val="129"/>
        <scheme val="minor"/>
      </rPr>
      <t>※ (기술지도) 공사금액 1억~120억 미만, (산업안전보건관리비) 2,000만원 이상</t>
    </r>
    <phoneticPr fontId="2" type="noConversion"/>
  </si>
  <si>
    <t>학교(기관)에서 산업재해가 발생할 경우 해당기관(고용노동부 등)과 학교(기관)에 즉시 보고할 것을 안내하였습니까?</t>
    <phoneticPr fontId="2" type="noConversion"/>
  </si>
  <si>
    <t xml:space="preserve">학교(기관)는 공사(용역)업체에 안전보호구(안전모, 안전대, 안전화 등)를 
지급·착용하고 작업하도록 주지시켰습니까? </t>
    <phoneticPr fontId="2" type="noConversion"/>
  </si>
  <si>
    <t>학교(기관)는 공사(용역)업체에 학교(기관)의 현장(업체 근로자가 작업하는 
공간)으로 이동할 때나 현장 이외 장소 이동 시 학교(기관)의 안내를 받도록 
주지시켰습니까?</t>
    <phoneticPr fontId="2" type="noConversion"/>
  </si>
  <si>
    <t>학교(기관)는 과업 수행 중에 추가로 발견되는 유해·위험요인에 대해 학교
(기관)와 예방대책에 대해 협의하도록 안내하였습니까?</t>
    <phoneticPr fontId="2" type="noConversion"/>
  </si>
  <si>
    <t>학교(기관)로부터 위 점검항목에 대하여 안내(주지)받았으며, 공사(용역) 전 과정에 걸쳐 참여하는 근로자에게 안전보건교육을 실시하고, 필요한 개인보호구를 지급 및 착용하며, 작업 시 안전수칙을 준수할 것을 서약합니다.</t>
    <phoneticPr fontId="2" type="noConversion"/>
  </si>
  <si>
    <t>개인보호구(안전모, 안전화, 안전대 등)를 지급하고 작업자에게 착용시켜 작업을 실시하겠습니다.</t>
    <phoneticPr fontId="2" type="noConversion"/>
  </si>
  <si>
    <r>
      <t xml:space="preserve">추락재해 위험 관련 안전성을 사전에 충분히 검토한 후 작업을 실시하겠습니다.
</t>
    </r>
    <r>
      <rPr>
        <sz val="10"/>
        <color theme="1"/>
        <rFont val="맑은 고딕"/>
        <family val="3"/>
        <charset val="129"/>
        <scheme val="minor"/>
      </rPr>
      <t xml:space="preserve">(특히 지붕공사거나 작업구간에 개구부가 있는 경우, 이동식비계 및 사다리 사용 시 충분한 검토 필요) 
</t>
    </r>
    <r>
      <rPr>
        <b/>
        <sz val="10"/>
        <color theme="1"/>
        <rFont val="맑은 고딕"/>
        <family val="3"/>
        <charset val="129"/>
        <scheme val="minor"/>
      </rPr>
      <t>※ 시스템 비계는 안전보건공단 클린사업장 지원사업을 통해 지원 가능</t>
    </r>
    <phoneticPr fontId="2" type="noConversion"/>
  </si>
  <si>
    <t>추락 위험이 있는 장소에는 작업발판 또는 안전대 걸이 시설을 설치하고 
작업을 실시하겠습니다.</t>
    <phoneticPr fontId="2" type="noConversion"/>
  </si>
  <si>
    <t xml:space="preserve">로프 작업 시 안전조치를 취하고 작업을 실시하겠습니다.
(로프 설치 시 2점 고정, 안전벨트 및 추락방지대 착용)  </t>
    <phoneticPr fontId="2" type="noConversion"/>
  </si>
  <si>
    <t>차량탑재형 고소작업대(스카이) 사용 시 안전조치를 취하고 작업을 실시하겠습니다.
(안전검사, 안전대 걸이, 아웃트리거 설치, 신호수 배치 확인)</t>
    <phoneticPr fontId="2" type="noConversion"/>
  </si>
  <si>
    <r>
      <t xml:space="preserve">작업 전 사전조사 및 작업계획서를 작성하고 작업하겠습니다.
</t>
    </r>
    <r>
      <rPr>
        <sz val="10"/>
        <color theme="1"/>
        <rFont val="맑은 고딕"/>
        <family val="3"/>
        <charset val="129"/>
        <scheme val="minor"/>
      </rPr>
      <t>※ 산업안전보건법 기준에 관한 규칙 제38조(사전조사 및 작업계획서의 작성 등)</t>
    </r>
    <phoneticPr fontId="2" type="noConversion"/>
  </si>
  <si>
    <t>1) 사다리 작업 → 개인보호구 착용(안전모, 안전벨트, 안전화), 전도방지대 설치, 2인1조 작업</t>
    <phoneticPr fontId="2" type="noConversion"/>
  </si>
  <si>
    <t>2) 이동식비계 작업 → 개인보호구 착용(안전모, 안전벨트, 안전화), 안전난간대 설치, 전도방지대 설치</t>
    <phoneticPr fontId="2" type="noConversion"/>
  </si>
  <si>
    <t>3) 외부로프 작업 → PP로프 점검(탑승용 20mm, 보조로프 16mm), 로프 설치 시 2점 고정, 추락방지대(코브라) 착용</t>
    <phoneticPr fontId="2" type="noConversion"/>
  </si>
  <si>
    <t>4) 차량탑재형 고소작업대 작업 → 탑승대 안전난간 설치, 탑승자 안전대 걸이, 신호수 배치</t>
    <phoneticPr fontId="2" type="noConversion"/>
  </si>
  <si>
    <t>(참고) 밀폐공간 작업*은‘밀폐공간 질식재해예방 체크리스트’별도 작성 필요</t>
    <phoneticPr fontId="2" type="noConversion"/>
  </si>
  <si>
    <t>* 밀폐공간 작업: 비트, 저수조, 물탱크, 정화조 탱크 등에서의 작업</t>
    <phoneticPr fontId="2" type="noConversion"/>
  </si>
  <si>
    <t>▶ 밀폐공간 작업* → 유해공기 측정, 환기장치 가동, 안전보호구(송기마스크, 안전대, 구명밧줄) 사용 및 감시인 배치</t>
    <phoneticPr fontId="2" type="noConversion"/>
  </si>
  <si>
    <t>※ 작업에 필요한 장비 한국안전보건공단에서 대여 가능(공기측정기, 환기팬(송풍기), 공기호흡기 등)</t>
    <phoneticPr fontId="2" type="noConversion"/>
  </si>
  <si>
    <t>전기공사 감전재해 예방 체크리스트</t>
    <phoneticPr fontId="2" type="noConversion"/>
  </si>
  <si>
    <t>[ 감전위험이 있는 작업을 할 경우 공사(용역)업체에서 작성하여 제출 ]</t>
    <phoneticPr fontId="2" type="noConversion"/>
  </si>
  <si>
    <t>전로의 설치·해체·정비 등의 감전위험이 있는 작업에서는 작업자의 자격을 확인하겠습니다.</t>
    <phoneticPr fontId="2" type="noConversion"/>
  </si>
  <si>
    <t>감전 위험이 있는 작업을 하는 경우 작업에 적합한 개인보호구(절연장갑, 절연복 등)를 지급하고 착용하도록 하겠습니다.</t>
    <phoneticPr fontId="2" type="noConversion"/>
  </si>
  <si>
    <t>임시 수전설비 주변은 관계 작업자가 아닌 사람의 출입을 금지하고, 위험표지 등을 설치하고 작업하겠습니다.</t>
    <phoneticPr fontId="2" type="noConversion"/>
  </si>
  <si>
    <t>작업을 시작하기 전에 모든 작업자에게 LOTO 작업절차를 공지하고 교육을 실시하겠습니다.</t>
    <phoneticPr fontId="2" type="noConversion"/>
  </si>
  <si>
    <t>가설 분전반 및 전원에는 누전차단기 및 접지를 설치하고 작동여부를 점검하고 작업하겠습니다.</t>
    <phoneticPr fontId="2" type="noConversion"/>
  </si>
  <si>
    <t>작업별 안전수칙을 준수하여 작업을 하도록 하겠습니다.
(위험요인 확인·제거, 절차 준수, 안전시설 설치 등)</t>
    <phoneticPr fontId="2" type="noConversion"/>
  </si>
  <si>
    <r>
      <t xml:space="preserve">작업 전 사전조사 및 작업계획서를 작성하고 작업하겠습니다.
</t>
    </r>
    <r>
      <rPr>
        <sz val="10"/>
        <color theme="1"/>
        <rFont val="맑은 고딕"/>
        <family val="3"/>
        <charset val="129"/>
        <scheme val="minor"/>
      </rPr>
      <t>※ 산업안전보건법 기준에 관한 규칙 제38조(사전조사 및 작업계획서의 작성 등), 318~324조에 관한 사항</t>
    </r>
    <phoneticPr fontId="2" type="noConversion"/>
  </si>
  <si>
    <r>
      <t>근로자에 대하여 산업안전보건법에 따른 특별교육을 실시하고 작업하겠습니다.</t>
    </r>
    <r>
      <rPr>
        <sz val="10"/>
        <color theme="1"/>
        <rFont val="맑은 고딕"/>
        <family val="3"/>
        <charset val="129"/>
        <scheme val="minor"/>
      </rPr>
      <t xml:space="preserve">(전압이 75볼트 이상인 정전 및 활선작업 등)
</t>
    </r>
    <r>
      <rPr>
        <b/>
        <sz val="10"/>
        <color theme="1"/>
        <rFont val="맑은 고딕"/>
        <family val="3"/>
        <charset val="129"/>
        <scheme val="minor"/>
      </rPr>
      <t>※ 일용근로자 2시간 이상, 이외 근로자 16시간 이상, 단기간 또는 간헐적 작업인 경우 2시간 이상</t>
    </r>
    <phoneticPr fontId="2" type="noConversion"/>
  </si>
  <si>
    <t>○ LOTO(잠금장치, 표지판)란?</t>
    <phoneticPr fontId="2" type="noConversion"/>
  </si>
  <si>
    <t>○ LOTO 작업절차</t>
    <phoneticPr fontId="2" type="noConversion"/>
  </si>
  <si>
    <t>○ LOTO 종류 (전기 잠금장치 및 표지판)</t>
    <phoneticPr fontId="2" type="noConversion"/>
  </si>
  <si>
    <t xml:space="preserve">  ※ LOTO(잠금장치, 표지판) 작업절차 바로알기 참조 (안전보건공단, 2020-기술총괄본부-69)</t>
    <phoneticPr fontId="2" type="noConversion"/>
  </si>
  <si>
    <t>밀폐공간 질식재해예방 체크리스트</t>
    <phoneticPr fontId="2" type="noConversion"/>
  </si>
  <si>
    <t xml:space="preserve"> [ 작업 중 산업재해 우려가 있는 작업을 할 경우 공사(용역)업체에서 작성하여 제출 ]</t>
    <phoneticPr fontId="2" type="noConversion"/>
  </si>
  <si>
    <r>
      <t>밀폐공간 작업 시 관계자외 출입금지조치 및 경고표지를 보기쉬운 장소에 게시하고 작업하겠습니다.</t>
    </r>
    <r>
      <rPr>
        <sz val="10"/>
        <color theme="1"/>
        <rFont val="맑은 고딕"/>
        <family val="3"/>
        <charset val="129"/>
        <scheme val="minor"/>
      </rPr>
      <t>(밀폐공간 안전작업허가서 포함)
※밀폐공간에 관계자외 출입금지조치가 안된 경우 학교에 안내</t>
    </r>
    <phoneticPr fontId="2" type="noConversion"/>
  </si>
  <si>
    <r>
      <t xml:space="preserve">밀폐공간내 작업 시 밀폐공간 보건작업 프로그램 수립하고 작업하겠습니다.
</t>
    </r>
    <r>
      <rPr>
        <sz val="10"/>
        <color theme="1"/>
        <rFont val="맑은 고딕"/>
        <family val="3"/>
        <charset val="129"/>
        <scheme val="minor"/>
      </rPr>
      <t>※(계획서 포함사항) 밀폐공간의 위치, 유해위험요인파악, 사전확인절차, 교육 및 훈련, 기타 건강장해 예방사항이 포함된 프로그램</t>
    </r>
    <phoneticPr fontId="2" type="noConversion"/>
  </si>
  <si>
    <t>밀폐공간 작업 전에 작업정보, 작업자정보, 농도측정 및 조치, 노출·유입·발생가능성 검토 및 조치, 보호구, 비상연락체계 등 사전확인사항을 파악하고 작업하겠습니다.</t>
    <phoneticPr fontId="2" type="noConversion"/>
  </si>
  <si>
    <r>
      <t xml:space="preserve">밀폐공간 </t>
    </r>
    <r>
      <rPr>
        <b/>
        <u/>
        <sz val="11"/>
        <color theme="1"/>
        <rFont val="맑은 고딕"/>
        <family val="3"/>
        <charset val="129"/>
        <scheme val="minor"/>
      </rPr>
      <t>작업 전·중 지속적으로 환기팬(송풍기)을 가동하고</t>
    </r>
    <r>
      <rPr>
        <sz val="11"/>
        <color theme="1"/>
        <rFont val="맑은 고딕"/>
        <family val="2"/>
        <charset val="129"/>
        <scheme val="minor"/>
      </rPr>
      <t xml:space="preserve"> 작업하겠습니다.</t>
    </r>
    <phoneticPr fontId="2" type="noConversion"/>
  </si>
  <si>
    <t>작업 시 밀폐공간 외부에 감시인 배치 및 연락가능설비 구비하고 작업하겠습니다.</t>
    <phoneticPr fontId="2" type="noConversion"/>
  </si>
  <si>
    <r>
      <t xml:space="preserve">밀폐공간 작업에 필요한 주요 장비를 사용 또는 비치하고 작업하겠습니다.
</t>
    </r>
    <r>
      <rPr>
        <sz val="10"/>
        <color theme="1"/>
        <rFont val="맑은 고딕"/>
        <family val="3"/>
        <charset val="129"/>
        <scheme val="minor"/>
      </rPr>
      <t>※(주요장비) 산소 및 유해가스 농도 측정기, 환기팬(송풍기), 송기마스크, 공기호흡기 등</t>
    </r>
    <phoneticPr fontId="2" type="noConversion"/>
  </si>
  <si>
    <r>
      <t xml:space="preserve">비상시 구조용 기구*를 비치하고 작업하겠습니다.
</t>
    </r>
    <r>
      <rPr>
        <sz val="10"/>
        <color theme="1"/>
        <rFont val="맑은 고딕"/>
        <family val="3"/>
        <charset val="129"/>
        <scheme val="minor"/>
      </rPr>
      <t>* 사다리, 섬유로프, 공기호흡기, 송기마스크 등</t>
    </r>
    <phoneticPr fontId="2" type="noConversion"/>
  </si>
  <si>
    <t>관리자(작업지휘자)에게 밀폐공간 작업 시 직무를 정확히 알리고 작업하겠습니다.</t>
    <phoneticPr fontId="2" type="noConversion"/>
  </si>
  <si>
    <t>밀폐공간 작업에 필요한 안전보건시설의 설치 및 안전보건규칙에서 정하는 내용에 대해서는 학교(기관)과 협의하고 작업하겠습니다.</t>
    <phoneticPr fontId="2" type="noConversion"/>
  </si>
  <si>
    <t>일반 산업재해 예방 체크리스트</t>
    <phoneticPr fontId="2" type="noConversion"/>
  </si>
  <si>
    <t>[ 작업 중 산업재해 우려가 있는 작업을 할 경우 공사(용역)업체에서 작성하여 제출 ]</t>
    <phoneticPr fontId="2" type="noConversion"/>
  </si>
  <si>
    <t>작업에 필요한 개인보호구(안전모, 안전화, 안전대, 절연장갑 등)를 작업자에게 지급 및 착용하고 작업을 하겠습니다.</t>
    <phoneticPr fontId="2" type="noConversion"/>
  </si>
  <si>
    <t>작업에 필요한 안전수칙을 준수하여 작업을 하겠습니다.</t>
    <phoneticPr fontId="2" type="noConversion"/>
  </si>
  <si>
    <r>
      <t xml:space="preserve">근로자에 대하여 산업안전보건법에 따른 정기(채용 시) 또는 특별교육을 실시하고 작업하겠습니다.
</t>
    </r>
    <r>
      <rPr>
        <b/>
        <sz val="10"/>
        <color theme="1"/>
        <rFont val="맑은 고딕"/>
        <family val="3"/>
        <charset val="129"/>
        <scheme val="minor"/>
      </rPr>
      <t>※ [정기(채용 시)교육] 반기별 12시간 이상, 일용근로자 1주 이하 1시간, 1개월 이하 4시간 (공사 경우 건설업 기초안전보건교육)
※ [특별교육] 일용근로자 2시간 이상, 이외 근로자 16시간 이상, 단기간 또는 간헐적 작업인 경우 2시간 이상</t>
    </r>
    <phoneticPr fontId="2" type="noConversion"/>
  </si>
  <si>
    <r>
      <t xml:space="preserve">사전조사 및 작업계획서 작성에 해당하는 작업의 경우 해당 조사와 작업계획서를 작성하고 작업하겠습니다.(중량물의 취급작업 등)
</t>
    </r>
    <r>
      <rPr>
        <b/>
        <sz val="10"/>
        <color theme="1"/>
        <rFont val="맑은 고딕"/>
        <family val="3"/>
        <charset val="129"/>
        <scheme val="minor"/>
      </rPr>
      <t>※ 산업안전보건법 기준에 관한 규칙 제38조(사전조사 및 작업계획서의 작성 등)</t>
    </r>
    <phoneticPr fontId="2" type="noConversion"/>
  </si>
  <si>
    <t>가시설물, 공구·도구, 기계·기구를 사용하는 경우에는 작업시작전 점검과 방호장치를 부착하고 사용하도록 하겠습니다.</t>
    <phoneticPr fontId="2" type="noConversion"/>
  </si>
  <si>
    <t>보행자의 사고를 예방하기 위하여 보행자와의 통로를 구분하여 작업을 하겠습니다</t>
    <phoneticPr fontId="2" type="noConversion"/>
  </si>
  <si>
    <t>작업 중 작업자의 통로 확보 등 현장에서의 정리정돈을 실시하고 작업을 하겠습니다.</t>
    <phoneticPr fontId="2" type="noConversion"/>
  </si>
  <si>
    <t>전도방지장치를 설치한 사다리를 사용하며, 작업 시에는 2인 1조 작업을 실시하겠습니다.</t>
    <phoneticPr fontId="2" type="noConversion"/>
  </si>
  <si>
    <r>
      <t xml:space="preserve">추락재해 예방을 위한 안전성을 사전에 검토한 후 작업을 하겠습니다.
</t>
    </r>
    <r>
      <rPr>
        <sz val="10"/>
        <color theme="1"/>
        <rFont val="맑은 고딕"/>
        <family val="3"/>
        <charset val="129"/>
        <scheme val="minor"/>
      </rPr>
      <t>(예: 난간보다 높은 곳에서의 사다리 작업, 개구부에서의 작업, 안전난간이 없는 단부에서의 작업 등)</t>
    </r>
    <phoneticPr fontId="2" type="noConversion"/>
  </si>
  <si>
    <t>낙하물이 떨어질 수 있는 공간에는 근로자ㆍ보행자의 출입금지 등 안전조치를 취하고 작업을 하겠습니다.</t>
    <phoneticPr fontId="2" type="noConversion"/>
  </si>
  <si>
    <t>낙하물이 떨어져 사고가 발생할 우려가 있는 장소에는 낙하물방지망을 설치하고 작업하겠습니다.</t>
    <phoneticPr fontId="2" type="noConversion"/>
  </si>
  <si>
    <t>용접 등 화기작업 시에는 소화기를 비치하는 등 화재예방을 위한 조치를 취하고 작업하겠습니다.</t>
    <phoneticPr fontId="2" type="noConversion"/>
  </si>
  <si>
    <t>습윤한 장소의 이동전선 및 부속 접속기구는 충분한 절연효과가 있는 것을 사용하겠습니다.</t>
    <phoneticPr fontId="2" type="noConversion"/>
  </si>
  <si>
    <t>이동전선을 통로 바닥에 설치하지 않으며, 바닥에 설치할 경우 절연피복이 파손되지 않도록 조치하고 작업하겠습니다.</t>
    <phoneticPr fontId="2" type="noConversion"/>
  </si>
  <si>
    <t>전기 기계·기구를 사용하는 경우에는 절연피복의 상태, 누전차단기, 접지 상태를 확인하고 작업하겠습니다.</t>
    <phoneticPr fontId="2" type="noConversion"/>
  </si>
  <si>
    <t>※ A/S 등 1회성 작업인 경우에도 반드시 체크리스트 작성</t>
  </si>
  <si>
    <t>※ A/S 등 1회성 작업인 경우에도 반드시 체크리스트 작성</t>
    <phoneticPr fontId="2" type="noConversion"/>
  </si>
  <si>
    <t xml:space="preserve">학교(기관)는 공사(용역)기관으로부터 과업에 따라 발생 가능한 재해 예방 체크리스트를 제출받았습니까? </t>
    <phoneticPr fontId="2" type="noConversion"/>
  </si>
  <si>
    <t>점검 체크리스트</t>
    <phoneticPr fontId="2" type="noConversion"/>
  </si>
  <si>
    <t>해당여부(○,×)</t>
    <phoneticPr fontId="2" type="noConversion"/>
  </si>
  <si>
    <t>추락재해 예방 체크리스트</t>
    <phoneticPr fontId="2" type="noConversion"/>
  </si>
  <si>
    <t>감전재해 예방 체크리스트</t>
    <phoneticPr fontId="2" type="noConversion"/>
  </si>
  <si>
    <t>밀폐공간 질식재해예방 체크리스트</t>
    <phoneticPr fontId="2" type="noConversion"/>
  </si>
  <si>
    <t>일반 산업재해 예방 체크리스트</t>
    <phoneticPr fontId="2" type="noConversion"/>
  </si>
  <si>
    <t>※ 공사업체의 경우 자율점검관리를 위해 ‘사업장 자체 점검표’ 제공</t>
    <phoneticPr fontId="2" type="noConversion"/>
  </si>
  <si>
    <t>*참고1(특별안전보건교육 안내) 참조</t>
    <phoneticPr fontId="2" type="noConversion"/>
  </si>
  <si>
    <r>
      <t xml:space="preserve">학교(기관)는 공사(용역)업체가 근로자에 대한 정기 또는 특별안전보건교육
 실시하였는지 확인하였습니까? 
</t>
    </r>
    <r>
      <rPr>
        <sz val="10"/>
        <color theme="1"/>
        <rFont val="맑은 고딕"/>
        <family val="3"/>
        <charset val="129"/>
        <scheme val="minor"/>
      </rPr>
      <t>※ 반기별 12시간 이상의 안전보건교육 실시(공사 시 건설업 기초안전보건교육)</t>
    </r>
    <r>
      <rPr>
        <b/>
        <sz val="10"/>
        <color theme="1"/>
        <rFont val="맑은 고딕"/>
        <family val="3"/>
        <charset val="129"/>
        <scheme val="minor"/>
      </rPr>
      <t xml:space="preserve">
※ (특별교육 대상) </t>
    </r>
    <r>
      <rPr>
        <b/>
        <sz val="10"/>
        <color rgb="FF00B050"/>
        <rFont val="맑은 고딕"/>
        <family val="3"/>
        <charset val="129"/>
        <scheme val="minor"/>
      </rPr>
      <t>특별교육</t>
    </r>
    <r>
      <rPr>
        <b/>
        <sz val="10"/>
        <color theme="1"/>
        <rFont val="맑은 고딕"/>
        <family val="3"/>
        <charset val="129"/>
        <scheme val="minor"/>
      </rPr>
      <t xml:space="preserve"> 대상 작업(39개)을 수행하는 근로자</t>
    </r>
    <phoneticPr fontId="2" type="noConversion"/>
  </si>
  <si>
    <r>
      <t xml:space="preserve">학교(기관)는 공사(용역)업체와 과업 수행 중 예상되는 유해·위험요인에 대해 협의하고 대책을 수립하였습니까?
</t>
    </r>
    <r>
      <rPr>
        <sz val="10"/>
        <color theme="1"/>
        <rFont val="맑은 고딕"/>
        <family val="3"/>
        <charset val="129"/>
        <scheme val="minor"/>
      </rPr>
      <t>※ 안전보건관리 활동계획서(사전조사 및 작업계획서* 작성 포함), 위험성평가 등 자료에 대한 대책
* 산업안전보건기준에 관한 규칙 제38조(</t>
    </r>
    <r>
      <rPr>
        <sz val="10"/>
        <color rgb="FF00B050"/>
        <rFont val="맑은 고딕"/>
        <family val="3"/>
        <charset val="129"/>
        <scheme val="minor"/>
      </rPr>
      <t>사전조사 및 작업계획서의 작성</t>
    </r>
    <r>
      <rPr>
        <sz val="10"/>
        <color theme="1"/>
        <rFont val="맑은 고딕"/>
        <family val="3"/>
        <charset val="129"/>
        <scheme val="minor"/>
      </rPr>
      <t xml:space="preserve"> 등)</t>
    </r>
    <phoneticPr fontId="2" type="noConversion"/>
  </si>
  <si>
    <t>*참고2(사전조사 및 작업계획서 작성 안내) 참조</t>
    <phoneticPr fontId="2" type="noConversion"/>
  </si>
  <si>
    <r>
      <t xml:space="preserve">근로자에 대하여 산업안전보건법에 따른 특별교육을 실시하고 작업하겠습니다. (교육내용에 응급조치 포함)
</t>
    </r>
    <r>
      <rPr>
        <b/>
        <sz val="10"/>
        <color theme="1"/>
        <rFont val="맑은 고딕"/>
        <family val="3"/>
        <charset val="129"/>
        <scheme val="minor"/>
      </rPr>
      <t>※ 일용근로자 2시간 이상, 이외 근로자 16시간 이상, 단기간 또는 간헐적 작업인 경우 2시간 이상</t>
    </r>
    <phoneticPr fontId="2" type="noConversion"/>
  </si>
  <si>
    <t>작업 전·중에 산소 및 유해가스농도를 측정하고 작업하겠습니다.</t>
    <phoneticPr fontId="2" type="noConversion"/>
  </si>
  <si>
    <t>아니요</t>
    <phoneticPr fontId="2" type="noConversion"/>
  </si>
  <si>
    <t>해당없음</t>
    <phoneticPr fontId="2" type="noConversion"/>
  </si>
  <si>
    <t>아니요</t>
    <phoneticPr fontId="2" type="noConversion"/>
  </si>
  <si>
    <t>“Lock-Out, Tag-Out”의 줄임말로, 정비·청소·수리 등의 작업을 수행하기 위하여 해당 기계의 운전을 정지한 후, 다른 사람이 그 기계를 운전하는 것을 방지하기 위하여 기동장치에 잠금장치를 하거나  표지판을 설치하는 등의 조치를 의미함</t>
    <phoneticPr fontId="2" type="noConversion"/>
  </si>
  <si>
    <t>※ 공기측정기, 환기팬(송풍기), 공기호흡기를 무상 대여 받거나 구입비용 지원을 받고자 하는 경우 가까운 한국산업안전보건공단에 문의하세요</t>
    <phoneticPr fontId="2" type="noConversion"/>
  </si>
  <si>
    <t>전기공사 체크리스트</t>
    <phoneticPr fontId="2" type="noConversion"/>
  </si>
  <si>
    <t>밀폐공간 체크리스트</t>
  </si>
  <si>
    <t>안전보건체크리스트로</t>
  </si>
  <si>
    <t>공사(용역)업체 확인·서약서</t>
    <phoneticPr fontId="2" type="noConversion"/>
  </si>
  <si>
    <t>지방자치단체를 당사자로 하는 계약에 관한 법률
제31조의5 및 동법 시행령 제93조에 따른 서약서</t>
    <phoneticPr fontId="2" type="noConversion"/>
  </si>
  <si>
    <t>「국제조세조정에 관한 법률」제53조제1항에 따른 해외금융계좌의 신고의무를 위반하고, 그 신고의무 위반금액이「조세범 처벌법」제16조에 따른 금액을 초과하는 자</t>
    <phoneticPr fontId="2" type="noConversion"/>
  </si>
  <si>
    <t>「외국환거래법」제18조에 따른 자본거래의 신고의무를 위반하고, 그 신고의무 위반금액이 같은 법 제29조제1항제3호에 따른 금액을 초과하는 자</t>
    <phoneticPr fontId="2" type="noConversion"/>
  </si>
  <si>
    <t xml:space="preserve">• 해당하는 [  ]에 √ 표시를 합니다. </t>
    <phoneticPr fontId="2" type="noConversion"/>
  </si>
  <si>
    <t>발주자</t>
    <phoneticPr fontId="2" type="noConversion"/>
  </si>
  <si>
    <t>(1쪽)</t>
    <phoneticPr fontId="2" type="noConversion"/>
  </si>
  <si>
    <t>발주기관</t>
    <phoneticPr fontId="2" type="noConversion"/>
  </si>
  <si>
    <t>발주부서</t>
    <phoneticPr fontId="2" type="noConversion"/>
  </si>
  <si>
    <t>(해당부서명)</t>
    <phoneticPr fontId="2" type="noConversion"/>
  </si>
  <si>
    <t>발주날짜</t>
    <phoneticPr fontId="2" type="noConversion"/>
  </si>
  <si>
    <t>발주내용(공고명)</t>
    <phoneticPr fontId="2" type="noConversion"/>
  </si>
  <si>
    <t>수의계약 사유</t>
    <phoneticPr fontId="2" type="noConversion"/>
  </si>
  <si>
    <t>계약상대자
(확인인)</t>
    <phoneticPr fontId="2" type="noConversion"/>
  </si>
  <si>
    <t>성명</t>
    <phoneticPr fontId="2" type="noConversion"/>
  </si>
  <si>
    <t>연락처</t>
    <phoneticPr fontId="2" type="noConversion"/>
  </si>
  <si>
    <t>소속</t>
    <phoneticPr fontId="2" type="noConversion"/>
  </si>
  <si>
    <t>수의계약 체결 제한 확인사항</t>
    <phoneticPr fontId="2" type="noConversion"/>
  </si>
  <si>
    <t>「공직자의 이해충돌 방지법」제12조에 따른 수의계약 체결 제한에 대하여 위와 같이 확인합니다. 만약 위 사항이 사실과 다른 경우에는 어떠한 처벌이나 불이익도 감수할 것을 서약합니다.</t>
    <phoneticPr fontId="2" type="noConversion"/>
  </si>
  <si>
    <r>
      <t xml:space="preserve">발주기관의 </t>
    </r>
    <r>
      <rPr>
        <b/>
        <sz val="10"/>
        <color theme="1"/>
        <rFont val="돋움"/>
        <family val="3"/>
        <charset val="129"/>
      </rPr>
      <t>소속 고위공직자, 배우자, 고위공직자의 직계존속·비속 또는 생계를 같이하는 배우자의 직계존속·비속에</t>
    </r>
    <r>
      <rPr>
        <sz val="10"/>
        <color theme="1"/>
        <rFont val="돋움"/>
        <family val="3"/>
        <charset val="129"/>
      </rPr>
      <t xml:space="preserve"> 해당하는가?</t>
    </r>
    <phoneticPr fontId="2" type="noConversion"/>
  </si>
  <si>
    <r>
      <rPr>
        <b/>
        <sz val="10"/>
        <color theme="1"/>
        <rFont val="돋움"/>
        <family val="3"/>
        <charset val="129"/>
      </rPr>
      <t>계약 업무를 법령상·사실상 담당하는 공직자, 배우자, 공직자의 직계존속·비속 또는 생계를 같이하는 배우자의 직계존속·비속</t>
    </r>
    <r>
      <rPr>
        <sz val="10"/>
        <color theme="1"/>
        <rFont val="돋움"/>
        <family val="3"/>
        <charset val="129"/>
      </rPr>
      <t>에 해당하는가?</t>
    </r>
    <phoneticPr fontId="2" type="noConversion"/>
  </si>
  <si>
    <r>
      <t xml:space="preserve">발주기관(자회사)의 </t>
    </r>
    <r>
      <rPr>
        <b/>
        <sz val="10"/>
        <color theme="1"/>
        <rFont val="돋움"/>
        <family val="3"/>
        <charset val="129"/>
      </rPr>
      <t>모회사 소속 고위공직자, 배우자, 고위공직자의 직계존속·비속 또는 생계를 같이하는 배우자의 직계존속·비속</t>
    </r>
    <r>
      <rPr>
        <sz val="10"/>
        <color theme="1"/>
        <rFont val="돋움"/>
        <family val="3"/>
        <charset val="129"/>
      </rPr>
      <t>에 해당하는가?</t>
    </r>
    <phoneticPr fontId="2" type="noConversion"/>
  </si>
  <si>
    <r>
      <rPr>
        <b/>
        <sz val="10"/>
        <color theme="1"/>
        <rFont val="돋움"/>
        <family val="3"/>
        <charset val="129"/>
      </rPr>
      <t>상임위원회 위원의 국회의원, 배우자, 국회의원의 직계존속·비속  또는 생계를 같이하는 배우자의 직계존속·비속</t>
    </r>
    <r>
      <rPr>
        <sz val="10"/>
        <color theme="1"/>
        <rFont val="돋움"/>
        <family val="3"/>
        <charset val="129"/>
      </rPr>
      <t>에 해당하는가?</t>
    </r>
    <phoneticPr fontId="2" type="noConversion"/>
  </si>
  <si>
    <r>
      <rPr>
        <b/>
        <sz val="10"/>
        <color theme="1"/>
        <rFont val="돋움"/>
        <family val="3"/>
        <charset val="129"/>
      </rPr>
      <t>공공기관을 감사 또는 조사하는 지방의회의 의원, 배우자, 의원의 직계존속·비속 또는 생계를 같이하는 배우자의 직계존속·비속</t>
    </r>
    <r>
      <rPr>
        <sz val="10"/>
        <color theme="1"/>
        <rFont val="돋움"/>
        <family val="3"/>
        <charset val="129"/>
      </rPr>
      <t>에 해당하는가?</t>
    </r>
    <phoneticPr fontId="2" type="noConversion"/>
  </si>
  <si>
    <r>
      <rPr>
        <b/>
        <sz val="10"/>
        <color theme="1"/>
        <rFont val="돋움"/>
        <family val="3"/>
        <charset val="129"/>
      </rPr>
      <t>①부터 ⑥까지 어느 하나에 해당하는 사람이 대표자인 법인 또는 단체</t>
    </r>
    <r>
      <rPr>
        <sz val="10"/>
        <color theme="1"/>
        <rFont val="돋움"/>
        <family val="3"/>
        <charset val="129"/>
      </rPr>
      <t>에 해당하는가?</t>
    </r>
    <phoneticPr fontId="2" type="noConversion"/>
  </si>
  <si>
    <t>계약상대자(확인인)</t>
    <phoneticPr fontId="2" type="noConversion"/>
  </si>
  <si>
    <t>(서명 또는 인)</t>
    <phoneticPr fontId="2" type="noConversion"/>
  </si>
  <si>
    <t>수의계약 체결 제한 여부 확인서</t>
    <phoneticPr fontId="2" type="noConversion"/>
  </si>
  <si>
    <r>
      <rPr>
        <b/>
        <sz val="10"/>
        <color theme="1"/>
        <rFont val="돋움"/>
        <family val="3"/>
        <charset val="129"/>
      </rPr>
      <t>①부터 ⑥까지 어느 하나에 해당하는 사람과 특수한 관계의 사업자</t>
    </r>
    <r>
      <rPr>
        <sz val="10"/>
        <color theme="1"/>
        <rFont val="돋움"/>
        <family val="3"/>
        <charset val="129"/>
      </rPr>
      <t xml:space="preserve">(공직자, 배우자, 공직자의 직계존속·비속, 생계를 같이하는 배우자의 직계존속·비속이 </t>
    </r>
    <r>
      <rPr>
        <b/>
        <sz val="10"/>
        <color theme="1"/>
        <rFont val="돋움"/>
        <family val="3"/>
        <charset val="129"/>
      </rPr>
      <t>단독으로 또는 합산하여 ① 발행주식 총수의 100분의 30 이상, 
② 출자지분 총수의 100분의 30 이상, ③ 자본금 총액의 100분의 50 
이상을 소유하고 있는 법인 또는 단체)</t>
    </r>
    <r>
      <rPr>
        <sz val="10"/>
        <color theme="1"/>
        <rFont val="돋움"/>
        <family val="3"/>
        <charset val="129"/>
      </rPr>
      <t>에 해당하는가?</t>
    </r>
    <phoneticPr fontId="2" type="noConversion"/>
  </si>
  <si>
    <t>본인의 개인정보를 수집, 이용하고자 하는 경우</t>
    <phoneticPr fontId="2" type="noConversion"/>
  </si>
  <si>
    <t>항목</t>
    <phoneticPr fontId="2" type="noConversion"/>
  </si>
  <si>
    <t>수집목적</t>
    <phoneticPr fontId="2" type="noConversion"/>
  </si>
  <si>
    <t>보유기간</t>
    <phoneticPr fontId="2" type="noConversion"/>
  </si>
  <si>
    <t>-필수사항</t>
    <phoneticPr fontId="2" type="noConversion"/>
  </si>
  <si>
    <t>거래처 등록을 위한 개인정보 수집 · 이용 동의서</t>
    <phoneticPr fontId="2" type="noConversion"/>
  </si>
  <si>
    <t xml:space="preserve"> 「개인정보 보호법」 제15조 제1항 제1호,  제17조 제1항 제1호,  제24조 제1항 제1호에 따라 본인의 
 동의를 얻어야 합니다. 이에 본인은 아래의 내용과 같이 본인의 개인정보를 수집 · 이용하는 것에 
 동의합니다.</t>
    <phoneticPr fontId="2" type="noConversion"/>
  </si>
  <si>
    <t xml:space="preserve"> ■ 개인정보 수집 · 이용 내역</t>
    <phoneticPr fontId="2" type="noConversion"/>
  </si>
  <si>
    <t xml:space="preserve">    위와 같이 개인정보를 수집 · 이용하는데 동의 하십니까?</t>
    <phoneticPr fontId="2" type="noConversion"/>
  </si>
  <si>
    <t xml:space="preserve"> 이름, 생년월일, 예금주명, 
 계좌번호</t>
    <phoneticPr fontId="2" type="noConversion"/>
  </si>
  <si>
    <t xml:space="preserve"> 물품공급 및 서비스 제공 계약 
 관련 거래처 관리</t>
    <phoneticPr fontId="2" type="noConversion"/>
  </si>
  <si>
    <t xml:space="preserve"> -선택사항(동의거부 가능)</t>
    <phoneticPr fontId="2" type="noConversion"/>
  </si>
  <si>
    <t xml:space="preserve"> 주소, 핸드폰, 전화번호</t>
    <phoneticPr fontId="2" type="noConversion"/>
  </si>
  <si>
    <t>- 거래가 미발생한 경우 개인정보
   보유 및 이용기간 설정한 기간
   까지
- 거래가 발생한 경우 계약 
   종료일로부터 익년 5년간</t>
    <phoneticPr fontId="2" type="noConversion"/>
  </si>
  <si>
    <t xml:space="preserve">    위와 같이 개인정보를 수집 · 이용하는데 동의 하십니까?</t>
    <phoneticPr fontId="2" type="noConversion"/>
  </si>
  <si>
    <t xml:space="preserve">   본인과 관련하여</t>
    <phoneticPr fontId="2" type="noConversion"/>
  </si>
  <si>
    <t>- 거래가 미발생한 경우 개인정보
   보유 및 이용기간 설정한 기간
   까지 
- 거래가 발생한 경우 계약 
   종료일로부터 익년 5년간</t>
    <phoneticPr fontId="2" type="noConversion"/>
  </si>
  <si>
    <t xml:space="preserve"> ※ 위 개인정보 수집 · 이용에 관한 동의를 거부할 수 있는 권리가 있으며, 동의를 거부할 경우에는 
     거래처 정보 등록시 제외될 수 있습니다.</t>
    <phoneticPr fontId="2" type="noConversion"/>
  </si>
  <si>
    <t>※ 위 개인정보 수집 · 이용에 관한 동의를 거부할 수 있는 권리가 있으며, 동의를 거부할 경우에는 
    거래처 등록이 불가합니다.</t>
    <phoneticPr fontId="2" type="noConversion"/>
  </si>
  <si>
    <t xml:space="preserve">         년       월       일  </t>
    <phoneticPr fontId="2" type="noConversion"/>
  </si>
  <si>
    <t>(인)</t>
    <phoneticPr fontId="2" type="noConversion"/>
  </si>
  <si>
    <t>성명</t>
    <phoneticPr fontId="2" type="noConversion"/>
  </si>
  <si>
    <t>일반 산업재해 체크리스트</t>
    <phoneticPr fontId="2" type="noConversion"/>
  </si>
  <si>
    <t>노무비 구분관리
 및 지급확인</t>
    <phoneticPr fontId="2" type="noConversion"/>
  </si>
  <si>
    <t>년        월        일</t>
    <phoneticPr fontId="2" type="noConversion"/>
  </si>
  <si>
    <r>
      <t xml:space="preserve">발주기관(산하기관)의 </t>
    </r>
    <r>
      <rPr>
        <b/>
        <sz val="10"/>
        <color theme="1"/>
        <rFont val="돋움"/>
        <family val="3"/>
        <charset val="129"/>
      </rPr>
      <t>감독기관 소속 고위공직자, 배우자, 고위공직자의 
직계존속·비속 또는 생계를 같이하는 배우자의 직계존속·비속</t>
    </r>
    <r>
      <rPr>
        <sz val="10"/>
        <color theme="1"/>
        <rFont val="돋움"/>
        <family val="3"/>
        <charset val="129"/>
      </rPr>
      <t>에 
해당하는가?</t>
    </r>
    <phoneticPr fontId="2" type="noConversion"/>
  </si>
  <si>
    <t>※ 공사규모 금액은 공사 계약금액 기준(부가세제외). 계약내역서상 기준으로 광열비 산출(2023 기준이면 2023년 발표자료로 산출)</t>
    <phoneticPr fontId="12" type="noConversion"/>
  </si>
  <si>
    <t>대     표     자 :</t>
    <phoneticPr fontId="2" type="noConversion"/>
  </si>
  <si>
    <t>주             소 :</t>
    <phoneticPr fontId="2" type="noConversion"/>
  </si>
  <si>
    <t>업      체      명 :</t>
    <phoneticPr fontId="2" type="noConversion"/>
  </si>
  <si>
    <t>대      표      자 :</t>
    <phoneticPr fontId="2" type="noConversion"/>
  </si>
  <si>
    <t>주               소 :</t>
    <phoneticPr fontId="2" type="noConversion"/>
  </si>
  <si>
    <t>주           소 :</t>
    <phoneticPr fontId="2" type="noConversion"/>
  </si>
  <si>
    <t>회     사     명 :</t>
    <phoneticPr fontId="2" type="noConversion"/>
  </si>
  <si>
    <t xml:space="preserve">     실지 현장 감독한 결과 공사 전반에 걸쳐 공사설계도서, 제시방서 및 품질</t>
    <phoneticPr fontId="2" type="noConversion"/>
  </si>
  <si>
    <t xml:space="preserve">     관리 기준 및 기타 약정대로 어김없이 준공되었음을 인정함.</t>
    <phoneticPr fontId="2" type="noConversion"/>
  </si>
  <si>
    <t>주         소 :</t>
    <phoneticPr fontId="2" type="noConversion"/>
  </si>
  <si>
    <t xml:space="preserve">   ※ 계약도장과 청구서의 도장이 다를 경우 인감증명 및 사용인감신고서 제출</t>
    <phoneticPr fontId="2" type="noConversion"/>
  </si>
  <si>
    <t xml:space="preserve">    본 계약 체결 당시의 회계예규[일반조건, 특수조건(조달청 공사계약특수조건 포함), 입찰유의서, 시방서 등]는 본계약서의 첨부 여부와 관계없이 당연히 적용된다.</t>
    <phoneticPr fontId="2" type="noConversion"/>
  </si>
  <si>
    <t xml:space="preserve">주   소 : </t>
    <phoneticPr fontId="2" type="noConversion"/>
  </si>
  <si>
    <t xml:space="preserve">상   호 : </t>
    <phoneticPr fontId="2" type="noConversion"/>
  </si>
  <si>
    <t>도시가스배관 등 안전조치 협의서</t>
    <phoneticPr fontId="2" type="noConversion"/>
  </si>
  <si>
    <t>공사 개시 예정일시</t>
    <phoneticPr fontId="2" type="noConversion"/>
  </si>
  <si>
    <t>공사 준공 예정일</t>
    <phoneticPr fontId="2" type="noConversion"/>
  </si>
  <si>
    <t>1. 건축물 공사 주변에서의 위해가 우려되는 도시가스배관 시설의 범위</t>
    <phoneticPr fontId="2" type="noConversion"/>
  </si>
  <si>
    <t>공       사       명</t>
    <phoneticPr fontId="2" type="noConversion"/>
  </si>
  <si>
    <t>■ 도시가스사업법 시행규칙 [별지 제34호서식]</t>
  </si>
  <si>
    <t>가스시설</t>
    <phoneticPr fontId="2" type="noConversion"/>
  </si>
  <si>
    <t>압  력</t>
    <phoneticPr fontId="2" type="noConversion"/>
  </si>
  <si>
    <t>재  질</t>
    <phoneticPr fontId="2" type="noConversion"/>
  </si>
  <si>
    <t>관  경</t>
    <phoneticPr fontId="2" type="noConversion"/>
  </si>
  <si>
    <t>연   장</t>
    <phoneticPr fontId="2" type="noConversion"/>
  </si>
  <si>
    <t>비  고</t>
    <phoneticPr fontId="2" type="noConversion"/>
  </si>
  <si>
    <t>2. 도시가스사업자와 건축물 공사 시행자의 도시가스배관 안전조치 협의내용</t>
    <phoneticPr fontId="2" type="noConversion"/>
  </si>
  <si>
    <t>안전조치해야 할 내용</t>
    <phoneticPr fontId="2" type="noConversion"/>
  </si>
  <si>
    <t>완료예정일</t>
    <phoneticPr fontId="2" type="noConversion"/>
  </si>
  <si>
    <t>도시가스사업자</t>
    <phoneticPr fontId="2" type="noConversion"/>
  </si>
  <si>
    <t>건축물 공사 시행자</t>
    <phoneticPr fontId="2" type="noConversion"/>
  </si>
  <si>
    <t>3. 도시가스사업자의 공사 현장 참관 여부 및 참관 시 확인 사항</t>
  </si>
  <si>
    <t>4. 그 밖의 필요사항</t>
  </si>
  <si>
    <t>5. 첨부서류: 건축물 공사장 주변 도시가스배관 배치도면  1부</t>
  </si>
  <si>
    <t>(서명 또는 인)</t>
  </si>
  <si>
    <t>도시가스사업자:</t>
    <phoneticPr fontId="2" type="noConversion"/>
  </si>
  <si>
    <t>건축물 공사 시행자:</t>
    <phoneticPr fontId="2" type="noConversion"/>
  </si>
  <si>
    <t>구   분</t>
    <phoneticPr fontId="2" type="noConversion"/>
  </si>
  <si>
    <r>
      <t xml:space="preserve">굴착공사를 하는 경우, EOCS(굴착공사정보지원시스템)을 활용하여 도시가스사업자에게 해당 토지 지하에 도시가스배관이 묻혀 있는지 확인하여 줄 것을 요청하겠습니다.
</t>
    </r>
    <r>
      <rPr>
        <b/>
        <sz val="10"/>
        <color theme="1"/>
        <rFont val="맑은 고딕"/>
        <family val="3"/>
        <charset val="129"/>
        <scheme val="minor"/>
      </rPr>
      <t>※ 도시가스사업법 제30조의3(도시가스배관 매설상황 확인)</t>
    </r>
    <phoneticPr fontId="2" type="noConversion"/>
  </si>
  <si>
    <t>시경</t>
    <phoneticPr fontId="2" type="noConversion"/>
  </si>
  <si>
    <t>5.  준공예정일</t>
    <phoneticPr fontId="2" type="noConversion"/>
  </si>
  <si>
    <t>년          월         일</t>
    <phoneticPr fontId="2" type="noConversion"/>
  </si>
  <si>
    <t>m</t>
    <phoneticPr fontId="2" type="noConversion"/>
  </si>
  <si>
    <t>공립</t>
  </si>
  <si>
    <t>□ 2024년도 기준 완성공사 원가통계(경비율)</t>
    <phoneticPr fontId="12" type="noConversion"/>
  </si>
  <si>
    <t>※ 출처: 대한건설협회 '2024년 완성공사원가분석' (2025. 9. 발표)</t>
    <phoneticPr fontId="12" type="noConversion"/>
  </si>
  <si>
    <t xml:space="preserve">  건축물 공사를 시행함에 있어 「도시가스사업법」 제28조의3제2항 및 같은 법 시행규칙 제48조의2제2항에 따라 도시가스배관의 안전조치에 관하여 다음과 같이 협의하였습니다.</t>
    <phoneticPr fontId="2" type="noConversion"/>
  </si>
  <si>
    <t>데이터입력시트로</t>
  </si>
  <si>
    <r>
      <t xml:space="preserve">도시가스배관이 설치된 건축물을 증축·개축·대수선·철거하는 경우 도시가스사업자에게 통지 및 안전조치에 대하여 협의하겠습니다
</t>
    </r>
    <r>
      <rPr>
        <b/>
        <sz val="10"/>
        <color theme="1"/>
        <rFont val="맑은 고딕"/>
        <family val="3"/>
        <charset val="129"/>
        <scheme val="minor"/>
      </rPr>
      <t>※ 도시가스사업법 제28조의3(건축물 공사에 따른 안전조치)
※ 해당 시 (시트19. 도시가스배관 등 안전조치 협의서) 작성</t>
    </r>
    <phoneticPr fontId="2" type="noConversion"/>
  </si>
  <si>
    <t>※ [도시가스배관 등 안전조치협의서] 로 이동</t>
  </si>
  <si>
    <t xml:space="preserve">  (행정안전부고시 제2025-72호)</t>
    <phoneticPr fontId="2" type="noConversion"/>
  </si>
  <si>
    <t>* 계약보증금율 한시적 특례적용 2026.06.30.까지</t>
    <phoneticPr fontId="2" type="noConversion"/>
  </si>
  <si>
    <r>
      <t xml:space="preserve">■ 건설산업기본법 시행규칙[별지 제22호의6서식] </t>
    </r>
    <r>
      <rPr>
        <sz val="9"/>
        <color rgb="FF0000FF"/>
        <rFont val="돋움체"/>
        <family val="3"/>
        <charset val="129"/>
      </rPr>
      <t>&lt;개정 2024. 10. 16.&gt;</t>
    </r>
  </si>
  <si>
    <t>공사명</t>
  </si>
  <si>
    <t>①공사종류</t>
  </si>
  <si>
    <t>①-1</t>
  </si>
  <si>
    <t>공종그룹종류</t>
  </si>
  <si>
    <t>①-2</t>
  </si>
  <si>
    <t>세부공사종류(종합)</t>
  </si>
  <si>
    <t>발주자</t>
  </si>
  <si>
    <t>상호(기관명)</t>
  </si>
  <si>
    <t>구분</t>
  </si>
  <si>
    <r>
      <t>[ ] 공공기관</t>
    </r>
    <r>
      <rPr>
        <sz val="10"/>
        <color rgb="FF000000"/>
        <rFont val="맑은 고딕"/>
        <family val="3"/>
        <charset val="129"/>
        <scheme val="minor"/>
      </rPr>
      <t xml:space="preserve"> </t>
    </r>
    <r>
      <rPr>
        <sz val="10"/>
        <color rgb="FF000000"/>
        <rFont val="돋움체"/>
        <family val="3"/>
        <charset val="129"/>
      </rPr>
      <t>[ ] 민간</t>
    </r>
  </si>
  <si>
    <t>대표자</t>
  </si>
  <si>
    <t>주소</t>
  </si>
  <si>
    <t>수급인</t>
  </si>
  <si>
    <t>상호</t>
  </si>
  <si>
    <t>영업소 소재지</t>
  </si>
  <si>
    <t>도급방법</t>
  </si>
  <si>
    <t xml:space="preserve">[ ] 단독도급 </t>
  </si>
  <si>
    <t>[ ] 공동도급([ ] 공동이행방식 [ ] 분담이행방식 [ ] 주계약자관리방식)</t>
  </si>
  <si>
    <t>계약성질</t>
  </si>
  <si>
    <t>[ ] 장기계속공사 [ ] 그 밖의 건설공사</t>
  </si>
  <si>
    <t>. . .</t>
  </si>
  <si>
    <t>③착공일</t>
  </si>
  <si>
    <t>⑤총 노무비</t>
  </si>
  <si>
    <t>원</t>
  </si>
  <si>
    <t>직접시공계획</t>
  </si>
  <si>
    <t>직접시공 공종(기능인력 투입예정 인원: 명)</t>
  </si>
  <si>
    <t>하도급(예정) 공종</t>
  </si>
  <si>
    <t>⑥세부공종</t>
  </si>
  <si>
    <t>금액</t>
  </si>
  <si>
    <r>
      <t>⑦직접시공 금액 합계</t>
    </r>
    <r>
      <rPr>
        <sz val="10"/>
        <color rgb="FF000000"/>
        <rFont val="맑은 고딕"/>
        <family val="3"/>
        <charset val="129"/>
        <scheme val="minor"/>
      </rPr>
      <t xml:space="preserve"> </t>
    </r>
    <r>
      <rPr>
        <sz val="8"/>
        <color rgb="FF000000"/>
        <rFont val="돋움체"/>
        <family val="3"/>
        <charset val="129"/>
      </rPr>
      <t>(직접시공 노무비)</t>
    </r>
  </si>
  <si>
    <t>⑧하도급(예정) 총 노무비</t>
  </si>
  <si>
    <t>「건설산업기본법」 제28조의2제2항, 같은 법 시행령 제30조의2제4항 및 같은 법 시행규칙 제25조의5제1항에 따라 건설공사의 직접시공계획을 통보합니다.</t>
  </si>
  <si>
    <t>년 월 일</t>
  </si>
  <si>
    <r>
      <t xml:space="preserve">수급인 </t>
    </r>
    <r>
      <rPr>
        <sz val="8"/>
        <color rgb="FF7F7F7F"/>
        <rFont val="돋움체"/>
        <family val="3"/>
        <charset val="129"/>
      </rPr>
      <t>(서명 또는 인)</t>
    </r>
  </si>
  <si>
    <t>첨부서류</t>
  </si>
  <si>
    <t>1. 직접 시공 및 하도급할 공사량ㆍ공사단가 및 공사금액(노무비를 포함합니다)이 분명하게 적힌 공사내역서</t>
  </si>
  <si>
    <t>2. 예정공정표</t>
  </si>
  <si>
    <t>※ 기재 요령 ■ 건설산업기본법 시행규칙[별지 제22호의6서식] &lt;개정 2024. 10. 16.&gt; 참고</t>
    <phoneticPr fontId="2" type="noConversion"/>
  </si>
  <si>
    <t xml:space="preserve"> (2026.9월-&gt;2025년 기준 완선공사원가 통계공포예정)</t>
    <phoneticPr fontId="2" type="noConversion"/>
  </si>
  <si>
    <t>◎ 문의사항이나 개선·건의 사항은 교육시설안전과 6033-6424로 문의바랍니다.</t>
    <phoneticPr fontId="2" type="noConversion"/>
  </si>
  <si>
    <t xml:space="preserve">  전화: 1588-0260  메일: cleanedu@sen.go.kr</t>
    <phoneticPr fontId="2" type="noConversion"/>
  </si>
  <si>
    <t>건설공사의 직접시공계획서</t>
    <phoneticPr fontId="2" type="noConversion"/>
  </si>
  <si>
    <t>※ 적용시기 : 2026. 04. 13.  입찰공고분부터</t>
    <phoneticPr fontId="2" type="noConversion"/>
  </si>
  <si>
    <r>
      <rPr>
        <b/>
        <sz val="24"/>
        <color theme="1"/>
        <rFont val="맑은 고딕"/>
        <family val="2"/>
        <charset val="129"/>
        <scheme val="minor"/>
      </rPr>
      <t>2026년 건축</t>
    </r>
    <r>
      <rPr>
        <b/>
        <sz val="24"/>
        <color theme="1"/>
        <rFont val="돋움"/>
        <family val="3"/>
        <charset val="129"/>
      </rPr>
      <t>∙</t>
    </r>
    <r>
      <rPr>
        <b/>
        <sz val="24"/>
        <color theme="1"/>
        <rFont val="맑은 고딕"/>
        <family val="3"/>
        <charset val="129"/>
      </rPr>
      <t>산업환경설비공사</t>
    </r>
    <r>
      <rPr>
        <b/>
        <sz val="24"/>
        <color theme="1"/>
        <rFont val="맑은 고딕"/>
        <family val="2"/>
        <charset val="129"/>
      </rPr>
      <t xml:space="preserve"> 원가계산 간접공사비(제비율) 적용기준</t>
    </r>
    <r>
      <rPr>
        <b/>
        <sz val="26"/>
        <color theme="1"/>
        <rFont val="맑은 고딕"/>
        <family val="2"/>
        <charset val="129"/>
        <scheme val="minor"/>
      </rPr>
      <t xml:space="preserve">
</t>
    </r>
    <r>
      <rPr>
        <sz val="13"/>
        <color rgb="FFFF0000"/>
        <rFont val="맑은 고딕"/>
        <family val="3"/>
        <charset val="129"/>
        <scheme val="minor"/>
      </rPr>
      <t>(참고: 간접노무비율, 기타경비율, 일반관리비율, 이윤율, 공사이행보증수수료율은 조달청 분석요율임)</t>
    </r>
    <phoneticPr fontId="2" type="noConversion"/>
  </si>
  <si>
    <t>[간접노무비]</t>
  </si>
  <si>
    <t>[기타경비]</t>
  </si>
  <si>
    <t>[일반관리비]</t>
  </si>
  <si>
    <t>[이윤]</t>
  </si>
  <si>
    <t>[건설기계대여대금 지급보증액 발급금액]</t>
    <phoneticPr fontId="2" type="noConversion"/>
  </si>
  <si>
    <t>[산업안전보건관리비]</t>
  </si>
  <si>
    <t>공사규모</t>
    <phoneticPr fontId="2" type="noConversion"/>
  </si>
  <si>
    <t>공사기간</t>
    <phoneticPr fontId="2" type="noConversion"/>
  </si>
  <si>
    <t>(직노) x 율</t>
  </si>
  <si>
    <t>(재+노) x 율</t>
    <phoneticPr fontId="2" type="noConversion"/>
  </si>
  <si>
    <t>공사규모</t>
  </si>
  <si>
    <t>(재+노+경) x 율</t>
    <phoneticPr fontId="2" type="noConversion"/>
  </si>
  <si>
    <t>(노+경+일)
 x 율</t>
    <phoneticPr fontId="2" type="noConversion"/>
  </si>
  <si>
    <t>(직접공사비) x 율</t>
    <phoneticPr fontId="2" type="noConversion"/>
  </si>
  <si>
    <t xml:space="preserve"> □ 도급자관급 미포함 공사</t>
    <phoneticPr fontId="2" type="noConversion"/>
  </si>
  <si>
    <r>
      <rPr>
        <u/>
        <sz val="11"/>
        <color theme="1"/>
        <rFont val="맑은 고딕"/>
        <family val="3"/>
        <charset val="129"/>
        <scheme val="minor"/>
      </rPr>
      <t>(재+직노)</t>
    </r>
    <r>
      <rPr>
        <sz val="11"/>
        <color theme="1"/>
        <rFont val="맑은 고딕"/>
        <family val="3"/>
        <charset val="129"/>
        <scheme val="minor"/>
      </rPr>
      <t xml:space="preserve"> x 율 + 기초액</t>
    </r>
    <phoneticPr fontId="2" type="noConversion"/>
  </si>
  <si>
    <t>(직접공사비)</t>
  </si>
  <si>
    <t>건축</t>
    <phoneticPr fontId="2" type="noConversion"/>
  </si>
  <si>
    <r>
      <t xml:space="preserve">산업
설비
</t>
    </r>
    <r>
      <rPr>
        <sz val="10"/>
        <color theme="1"/>
        <rFont val="맑은 고딕"/>
        <family val="3"/>
        <charset val="129"/>
        <scheme val="minor"/>
      </rPr>
      <t>(건축)</t>
    </r>
    <phoneticPr fontId="2" type="noConversion"/>
  </si>
  <si>
    <t>(추정가격)</t>
  </si>
  <si>
    <t>건축, 
산업설비(건축)</t>
    <phoneticPr fontId="2" type="noConversion"/>
  </si>
  <si>
    <t>전문·
전기·통신·
소방·기타</t>
    <phoneticPr fontId="2" type="noConversion"/>
  </si>
  <si>
    <t>종합건설업</t>
  </si>
  <si>
    <t>전문건설업</t>
  </si>
  <si>
    <t xml:space="preserve"> □ 도급자관급 포함 공사</t>
    <phoneticPr fontId="2" type="noConversion"/>
  </si>
  <si>
    <r>
      <rPr>
        <u/>
        <sz val="11"/>
        <color theme="1"/>
        <rFont val="맑은 고딕"/>
        <family val="3"/>
        <charset val="129"/>
        <scheme val="minor"/>
      </rPr>
      <t>(재+직노+도급자관급)</t>
    </r>
    <r>
      <rPr>
        <sz val="11"/>
        <color theme="1"/>
        <rFont val="맑은 고딕"/>
        <family val="3"/>
        <charset val="129"/>
        <scheme val="minor"/>
      </rPr>
      <t xml:space="preserve"> x 요율</t>
    </r>
    <r>
      <rPr>
        <vertAlign val="superscript"/>
        <sz val="11"/>
        <color theme="1"/>
        <rFont val="맑은 고딕"/>
        <family val="3"/>
        <charset val="129"/>
        <scheme val="minor"/>
      </rPr>
      <t>주2)</t>
    </r>
    <r>
      <rPr>
        <sz val="11"/>
        <color theme="1"/>
        <rFont val="맑은 고딕"/>
        <family val="3"/>
        <charset val="129"/>
        <scheme val="minor"/>
      </rPr>
      <t xml:space="preserve"> + 기초액과</t>
    </r>
    <phoneticPr fontId="2" type="noConversion"/>
  </si>
  <si>
    <r>
      <rPr>
        <u/>
        <sz val="11"/>
        <color theme="1"/>
        <rFont val="맑은 고딕"/>
        <family val="3"/>
        <charset val="129"/>
        <scheme val="minor"/>
      </rPr>
      <t>[(재+직노)</t>
    </r>
    <r>
      <rPr>
        <sz val="11"/>
        <color theme="1"/>
        <rFont val="맑은 고딕"/>
        <family val="3"/>
        <charset val="129"/>
        <scheme val="minor"/>
      </rPr>
      <t xml:space="preserve"> x 요율</t>
    </r>
    <r>
      <rPr>
        <vertAlign val="superscript"/>
        <sz val="11"/>
        <color theme="1"/>
        <rFont val="맑은 고딕"/>
        <family val="3"/>
        <charset val="129"/>
        <scheme val="minor"/>
      </rPr>
      <t>주3)</t>
    </r>
    <r>
      <rPr>
        <sz val="11"/>
        <color theme="1"/>
        <rFont val="맑은 고딕"/>
        <family val="3"/>
        <charset val="129"/>
        <scheme val="minor"/>
      </rPr>
      <t xml:space="preserve"> + 기초액] x 1.2 중에 작은 금액</t>
    </r>
    <phoneticPr fontId="2" type="noConversion"/>
  </si>
  <si>
    <t>10억 미만</t>
    <phoneticPr fontId="2" type="noConversion"/>
  </si>
  <si>
    <t>6개월 이하 (183일)</t>
  </si>
  <si>
    <t>5억 미만</t>
  </si>
  <si>
    <t>요율</t>
    <phoneticPr fontId="2" type="noConversion"/>
  </si>
  <si>
    <r>
      <t>산업안전보건관리비 대상액</t>
    </r>
    <r>
      <rPr>
        <vertAlign val="superscript"/>
        <sz val="11"/>
        <color theme="1"/>
        <rFont val="맑은 고딕"/>
        <family val="3"/>
        <charset val="129"/>
        <scheme val="minor"/>
      </rPr>
      <t>주1)</t>
    </r>
    <phoneticPr fontId="2" type="noConversion"/>
  </si>
  <si>
    <t>기초액(천원)</t>
  </si>
  <si>
    <t>7~12개월 (365일)</t>
  </si>
  <si>
    <t>13~36개월 (1095일)</t>
  </si>
  <si>
    <t>건축공사</t>
    <phoneticPr fontId="2" type="noConversion"/>
  </si>
  <si>
    <t>비계·구조물해체공사</t>
    <phoneticPr fontId="2" type="noConversion"/>
  </si>
  <si>
    <t>5억 미만</t>
    <phoneticPr fontId="2" type="noConversion"/>
  </si>
  <si>
    <t>36개월 초과 (1096일)</t>
  </si>
  <si>
    <t>5억 - 
30억 미만</t>
  </si>
  <si>
    <t>토목공사</t>
    <phoneticPr fontId="2" type="noConversion"/>
  </si>
  <si>
    <t>10억 - 
50억 미만</t>
    <phoneticPr fontId="2" type="noConversion"/>
  </si>
  <si>
    <t>중건설공사</t>
    <phoneticPr fontId="2" type="noConversion"/>
  </si>
  <si>
    <r>
      <t>산업</t>
    </r>
    <r>
      <rPr>
        <sz val="11"/>
        <color theme="1"/>
        <rFont val="돋움"/>
        <family val="3"/>
        <charset val="129"/>
      </rPr>
      <t>∙</t>
    </r>
    <r>
      <rPr>
        <sz val="11"/>
        <color theme="1"/>
        <rFont val="맑은 고딕"/>
        <family val="3"/>
        <charset val="129"/>
      </rPr>
      <t>설비공사</t>
    </r>
    <phoneticPr fontId="2" type="noConversion"/>
  </si>
  <si>
    <t>석공사, 
철근콘크리트공사,
가스시설공사(1종)</t>
    <phoneticPr fontId="2" type="noConversion"/>
  </si>
  <si>
    <t>특수건설공사</t>
    <phoneticPr fontId="2" type="noConversion"/>
  </si>
  <si>
    <t>30억 - 
50억 미만</t>
  </si>
  <si>
    <r>
      <rPr>
        <u/>
        <sz val="11"/>
        <color theme="1"/>
        <rFont val="맑은 고딕"/>
        <family val="3"/>
        <charset val="129"/>
        <scheme val="minor"/>
      </rPr>
      <t>5억</t>
    </r>
    <r>
      <rPr>
        <sz val="11"/>
        <color theme="1"/>
        <rFont val="맑은 고딕"/>
        <family val="2"/>
        <charset val="129"/>
        <scheme val="minor"/>
      </rPr>
      <t xml:space="preserve"> ~ 
</t>
    </r>
    <r>
      <rPr>
        <u/>
        <sz val="11"/>
        <color theme="1"/>
        <rFont val="맑은 고딕"/>
        <family val="3"/>
        <charset val="129"/>
        <scheme val="minor"/>
      </rPr>
      <t>50억 미만</t>
    </r>
    <phoneticPr fontId="2" type="noConversion"/>
  </si>
  <si>
    <t>50억 - 
300억 미만</t>
  </si>
  <si>
    <t>50억 - 
100억 미만</t>
  </si>
  <si>
    <t>도장공사, 철강재설치공사</t>
    <phoneticPr fontId="2" type="noConversion"/>
  </si>
  <si>
    <t>100억 - 
300억 미만</t>
  </si>
  <si>
    <t>50억 이상</t>
    <phoneticPr fontId="2" type="noConversion"/>
  </si>
  <si>
    <t>추정금액 
800억 미만 
건설공사</t>
    <phoneticPr fontId="2" type="noConversion"/>
  </si>
  <si>
    <t>기계설비공사업 및 그 외</t>
    <phoneticPr fontId="2" type="noConversion"/>
  </si>
  <si>
    <t>300억 - 
1000억 미만</t>
  </si>
  <si>
    <t xml:space="preserve"> * 적용제외: 국가유산수리공사, 전기, 정보통신, 소방시설</t>
    <phoneticPr fontId="2" type="noConversion"/>
  </si>
  <si>
    <t>1000억 이상</t>
  </si>
  <si>
    <t xml:space="preserve"> ※ 건설기계대여대금 지급보증서 발급금액 및 업종별 건설기계</t>
    <phoneticPr fontId="2" type="noConversion"/>
  </si>
  <si>
    <t>추정금액
800억 이상
건설공사</t>
    <phoneticPr fontId="2" type="noConversion"/>
  </si>
  <si>
    <t xml:space="preserve">    투입비율 산정기준(국토부 고시 제2019-286호, 2019.6.19.)</t>
    <phoneticPr fontId="2" type="noConversion"/>
  </si>
  <si>
    <t>[건강보험료]</t>
    <phoneticPr fontId="2" type="noConversion"/>
  </si>
  <si>
    <t>[노인장기요양보험료]</t>
    <phoneticPr fontId="2" type="noConversion"/>
  </si>
  <si>
    <t>[연금보험료]</t>
    <phoneticPr fontId="2" type="noConversion"/>
  </si>
  <si>
    <t>[산재보험료]</t>
    <phoneticPr fontId="2" type="noConversion"/>
  </si>
  <si>
    <t>(직노) x 3.595</t>
    <phoneticPr fontId="2" type="noConversion"/>
  </si>
  <si>
    <t>(건강보험료) x 13.14</t>
    <phoneticPr fontId="2" type="noConversion"/>
  </si>
  <si>
    <t>(직노) x 4.75</t>
    <phoneticPr fontId="2" type="noConversion"/>
  </si>
  <si>
    <t>(노) x 3.56</t>
    <phoneticPr fontId="2" type="noConversion"/>
  </si>
  <si>
    <t xml:space="preserve">  *  총 공사금액(도급금액+도급자설치 관급금액) 2천만원 이상 건설공사</t>
    <phoneticPr fontId="2" type="noConversion"/>
  </si>
  <si>
    <t xml:space="preserve"> * 공사기간 1개월(30일) 이상인 모든 건설공사</t>
  </si>
  <si>
    <t xml:space="preserve"> * 모든 건설공사 적용. 
   노동부 고시 제2024-77호(2024. 12. 30.), 산업재해보상보험법시행령</t>
    <phoneticPr fontId="2" type="noConversion"/>
  </si>
  <si>
    <r>
      <t xml:space="preserve">  주1) </t>
    </r>
    <r>
      <rPr>
        <u/>
        <sz val="11"/>
        <color theme="1"/>
        <rFont val="맑은 고딕"/>
        <family val="3"/>
        <charset val="129"/>
        <scheme val="minor"/>
      </rPr>
      <t>산업안전보건관리비 대상액</t>
    </r>
    <phoneticPr fontId="2" type="noConversion"/>
  </si>
  <si>
    <r>
      <t xml:space="preserve"> * 기타경비항목: 수도광열비, 복리후생비, 소모품비 및 사무용품비, 여비∙교통</t>
    </r>
    <r>
      <rPr>
        <sz val="11"/>
        <color theme="1"/>
        <rFont val="돋움"/>
        <family val="3"/>
        <charset val="129"/>
      </rPr>
      <t>∙</t>
    </r>
    <r>
      <rPr>
        <sz val="11"/>
        <color theme="1"/>
        <rFont val="맑은 고딕"/>
        <family val="2"/>
        <charset val="129"/>
        <scheme val="minor"/>
      </rPr>
      <t>통신비, 세금과공과, 도서인쇄비</t>
    </r>
    <phoneticPr fontId="2" type="noConversion"/>
  </si>
  <si>
    <t xml:space="preserve">   (노인장기요양보험료는 소수점 다섯째자리에서 반올림)</t>
    <phoneticPr fontId="2" type="noConversion"/>
  </si>
  <si>
    <t xml:space="preserve">   - 재료비+직접노무비+도급자설치 관급금액</t>
    <phoneticPr fontId="2" type="noConversion"/>
  </si>
  <si>
    <t>□ 산업설비(건축) 해당공종 : 지열공사, 소각시설 등</t>
    <phoneticPr fontId="2" type="noConversion"/>
  </si>
  <si>
    <t xml:space="preserve"> ※ 사회보험의 보험료 적용기준 (국토부 고시 제2021-905호, 2021.7.1.) </t>
    <phoneticPr fontId="2" type="noConversion"/>
  </si>
  <si>
    <t>[고용보험료]</t>
  </si>
  <si>
    <t>[환경보전비]</t>
    <phoneticPr fontId="2" type="noConversion"/>
  </si>
  <si>
    <t>[건설하도급대금지급보증서발급수수료]</t>
    <phoneticPr fontId="2" type="noConversion"/>
  </si>
  <si>
    <t xml:space="preserve">  주2) 대상액이 재료비, 직접노무비, 도급자관급의 합계금액인 요율</t>
    <phoneticPr fontId="2" type="noConversion"/>
  </si>
  <si>
    <t xml:space="preserve">  주3) 대상액이 재료비, 직접노무비의 합계금액인 요율</t>
    <phoneticPr fontId="2" type="noConversion"/>
  </si>
  <si>
    <t>(노) x 율</t>
  </si>
  <si>
    <t>공사배정규모(추정금액)</t>
  </si>
  <si>
    <t>공사규모(추정가격)</t>
  </si>
  <si>
    <t xml:space="preserve"> * 산업안전보건관리비 산출 건설공사의 종류</t>
    <phoneticPr fontId="2" type="noConversion"/>
  </si>
  <si>
    <t xml:space="preserve">       [1등급] 1200억 이상</t>
    <phoneticPr fontId="2" type="noConversion"/>
  </si>
  <si>
    <t>도로(예시: 교량, 터널, 활주로 등)</t>
    <phoneticPr fontId="2" type="noConversion"/>
  </si>
  <si>
    <t>50억 미만</t>
  </si>
  <si>
    <r>
      <t xml:space="preserve">  - </t>
    </r>
    <r>
      <rPr>
        <b/>
        <sz val="12"/>
        <color theme="1"/>
        <rFont val="맑은 고딕"/>
        <family val="3"/>
        <charset val="129"/>
        <scheme val="minor"/>
      </rPr>
      <t>[건축공사]</t>
    </r>
    <r>
      <rPr>
        <sz val="11"/>
        <color theme="1"/>
        <rFont val="맑은 고딕"/>
        <family val="2"/>
        <charset val="129"/>
        <scheme val="minor"/>
      </rPr>
      <t xml:space="preserve"> 「건설산업기본법 시행령」 (별표 1) 제1호 '나'목 /  제2호의 전문공사로서 건축물과</t>
    </r>
    <phoneticPr fontId="2" type="noConversion"/>
  </si>
  <si>
    <t xml:space="preserve">       [2등급] 800억 ~ 1200억 미만</t>
    <phoneticPr fontId="2" type="noConversion"/>
  </si>
  <si>
    <t>1.30</t>
    <phoneticPr fontId="2" type="noConversion"/>
  </si>
  <si>
    <t>플랜트(예시: 발전소, 쓰레기소각장 등)</t>
    <phoneticPr fontId="2" type="noConversion"/>
  </si>
  <si>
    <t xml:space="preserve">       [3등급] 520억 ~ 800억 미만</t>
    <phoneticPr fontId="2" type="noConversion"/>
  </si>
  <si>
    <t>50억 이상 - 100억 미만</t>
  </si>
  <si>
    <t xml:space="preserve">    관련하여 분리하여 발주되었고 시간적·장소적으로도 독립하여 행하는 공사</t>
    <phoneticPr fontId="2" type="noConversion"/>
  </si>
  <si>
    <t>지하철</t>
    <phoneticPr fontId="2" type="noConversion"/>
  </si>
  <si>
    <t xml:space="preserve">       [4등급] 340억 ~ 520억 미만</t>
    <phoneticPr fontId="2" type="noConversion"/>
  </si>
  <si>
    <t>철도</t>
    <phoneticPr fontId="2" type="noConversion"/>
  </si>
  <si>
    <t>100억 이상 - 300억 미만</t>
  </si>
  <si>
    <r>
      <t xml:space="preserve">  - </t>
    </r>
    <r>
      <rPr>
        <b/>
        <sz val="12"/>
        <color theme="1"/>
        <rFont val="맑은 고딕"/>
        <family val="3"/>
        <charset val="129"/>
        <scheme val="minor"/>
      </rPr>
      <t>[토목공사]</t>
    </r>
    <r>
      <rPr>
        <sz val="11"/>
        <color theme="1"/>
        <rFont val="맑은 고딕"/>
        <family val="2"/>
        <charset val="129"/>
        <scheme val="minor"/>
      </rPr>
      <t xml:space="preserve"> 「건설산업기본법 시행령」 (별표 1) 제1호 '가'목, '라'목 / 제2호의 전문공사로서</t>
    </r>
    <phoneticPr fontId="2" type="noConversion"/>
  </si>
  <si>
    <t xml:space="preserve">       [5등급] 210억 ~ 340억 미만</t>
    <phoneticPr fontId="2" type="noConversion"/>
  </si>
  <si>
    <t>상하수도(예시: 폐수, 하수처리장, 정수장 등)</t>
    <phoneticPr fontId="2" type="noConversion"/>
  </si>
  <si>
    <t xml:space="preserve">       [6등급] 130억 ~ 210억 미만</t>
    <phoneticPr fontId="2" type="noConversion"/>
  </si>
  <si>
    <r>
      <t>300억 이상 종심</t>
    </r>
    <r>
      <rPr>
        <sz val="11"/>
        <color theme="1"/>
        <rFont val="돋움"/>
        <family val="3"/>
        <charset val="129"/>
      </rPr>
      <t>∙</t>
    </r>
    <r>
      <rPr>
        <sz val="11"/>
        <color theme="1"/>
        <rFont val="맑은 고딕"/>
        <family val="3"/>
        <charset val="129"/>
      </rPr>
      <t>종평제</t>
    </r>
    <r>
      <rPr>
        <sz val="11"/>
        <color theme="1"/>
        <rFont val="맑은 고딕"/>
        <family val="2"/>
        <charset val="129"/>
      </rPr>
      <t>(토목 및 산업설비)</t>
    </r>
  </si>
  <si>
    <t>건축공사 외의 시설물과 관련하여 분리하여 발주되었고 시간적·장소적으로도 독립하여 행하는 공사</t>
    <phoneticPr fontId="2" type="noConversion"/>
  </si>
  <si>
    <t>항만(간척, 준설): 오탁 또는 준설토 방지막 설치</t>
    <phoneticPr fontId="2" type="noConversion"/>
  </si>
  <si>
    <t xml:space="preserve">       [7등급] 고시금액 ~ 130억 미만</t>
    <phoneticPr fontId="2" type="noConversion"/>
  </si>
  <si>
    <t>항만(간척, 준설): 오탁 또는 준설토 방지막 미설치</t>
    <phoneticPr fontId="2" type="noConversion"/>
  </si>
  <si>
    <r>
      <t>300억 이상 종심</t>
    </r>
    <r>
      <rPr>
        <sz val="11"/>
        <color theme="1"/>
        <rFont val="돋움"/>
        <family val="3"/>
        <charset val="129"/>
      </rPr>
      <t>∙</t>
    </r>
    <r>
      <rPr>
        <sz val="11"/>
        <color theme="1"/>
        <rFont val="맑은 고딕"/>
        <family val="3"/>
        <charset val="129"/>
      </rPr>
      <t>종평제</t>
    </r>
    <r>
      <rPr>
        <sz val="11"/>
        <color theme="1"/>
        <rFont val="맑은 고딕"/>
        <family val="2"/>
        <charset val="129"/>
      </rPr>
      <t>(건축)</t>
    </r>
  </si>
  <si>
    <r>
      <t xml:space="preserve">  - </t>
    </r>
    <r>
      <rPr>
        <b/>
        <sz val="12"/>
        <color theme="1"/>
        <rFont val="맑은 고딕"/>
        <family val="3"/>
        <charset val="129"/>
        <scheme val="minor"/>
      </rPr>
      <t>[중건설공사]</t>
    </r>
    <r>
      <rPr>
        <sz val="11"/>
        <color theme="1"/>
        <rFont val="맑은 고딕"/>
        <family val="2"/>
        <charset val="129"/>
        <scheme val="minor"/>
      </rPr>
      <t xml:space="preserve"> 「건설산업기본법 시행령」 (별표 1) 제1호 '가'목, '라'목 해당공사 중</t>
    </r>
    <phoneticPr fontId="2" type="noConversion"/>
  </si>
  <si>
    <t xml:space="preserve">       7등급 미만</t>
    <phoneticPr fontId="2" type="noConversion"/>
  </si>
  <si>
    <t>댐</t>
    <phoneticPr fontId="2" type="noConversion"/>
  </si>
  <si>
    <t xml:space="preserve"> * 모든 건설공사에 적용,  국토부 고시 제2021-905호(2021.7.1.),  고용보험법 시행령</t>
    <phoneticPr fontId="2" type="noConversion"/>
  </si>
  <si>
    <r>
      <t>턴키</t>
    </r>
    <r>
      <rPr>
        <sz val="11"/>
        <color theme="1"/>
        <rFont val="돋움"/>
        <family val="3"/>
        <charset val="129"/>
      </rPr>
      <t>∙</t>
    </r>
    <r>
      <rPr>
        <sz val="11"/>
        <color theme="1"/>
        <rFont val="맑은 고딕"/>
        <family val="3"/>
        <charset val="129"/>
      </rPr>
      <t>대안공사</t>
    </r>
  </si>
  <si>
    <t xml:space="preserve">    다음과 같은 공사 및 이와 함께 부대하여 현장 내에서 행하는 공사</t>
    <phoneticPr fontId="2" type="noConversion"/>
  </si>
  <si>
    <t>택지개발</t>
    <phoneticPr fontId="2" type="noConversion"/>
  </si>
  <si>
    <t xml:space="preserve"> * 총공사금액[(도급금액+관급금액)에서 부가세 제외] 2천만원 미만의 건설공사를 건설업자가 아닌 자가 시공 시 미적용</t>
    <phoneticPr fontId="2" type="noConversion"/>
  </si>
  <si>
    <t>기타 토목(하천 등)</t>
    <phoneticPr fontId="2" type="noConversion"/>
  </si>
  <si>
    <t xml:space="preserve"> * 적용제외: 전문공사, 국가유산수리공사</t>
    <phoneticPr fontId="2" type="noConversion"/>
  </si>
  <si>
    <t xml:space="preserve">      · 고제방 댐 공사 등 - 댐 신설공사, 제방신설공사와 관련한 제반시설공사</t>
    <phoneticPr fontId="2" type="noConversion"/>
  </si>
  <si>
    <t xml:space="preserve"> ※ 등급기준: 조달청 등급별 유자격자 명부 등록 및 운용기준(조달청 공고 제2023-235호, 2023.7.6.)</t>
    <phoneticPr fontId="2" type="noConversion"/>
  </si>
  <si>
    <t>주택(재개발, 재건축)</t>
    <phoneticPr fontId="2" type="noConversion"/>
  </si>
  <si>
    <t xml:space="preserve"> ※ 하도급대금 지급보증서 발급금액 적용기준</t>
    <phoneticPr fontId="2" type="noConversion"/>
  </si>
  <si>
    <t xml:space="preserve">      · 화력, 수력, 원자력, 열병합 발전시설 등 설치공사 - 화력, 수력, 원자력, 열병합 발전시설과 관련된 신설공사 및 제반시설공사</t>
    <phoneticPr fontId="2" type="noConversion"/>
  </si>
  <si>
    <t>주택(신축)</t>
    <phoneticPr fontId="2" type="noConversion"/>
  </si>
  <si>
    <t xml:space="preserve">    (국토부 고시 제2016-921호, 2016.12.19.)</t>
    <phoneticPr fontId="2" type="noConversion"/>
  </si>
  <si>
    <t>[공사이행보증수수료]</t>
    <phoneticPr fontId="2" type="noConversion"/>
  </si>
  <si>
    <t>주택 외 건축</t>
    <phoneticPr fontId="2" type="noConversion"/>
  </si>
  <si>
    <t>[법정부담금]</t>
    <phoneticPr fontId="2" type="noConversion"/>
  </si>
  <si>
    <t xml:space="preserve">      · 터널신설공사 등 - 도로, 철도, 지하철 공사로서 터널, 교량, 토공사 등이 포함된 복합시설물로 구성된 공사에 있어</t>
    <phoneticPr fontId="2" type="noConversion"/>
  </si>
  <si>
    <t>조경, 기타(전문, 개보수 공사)</t>
    <phoneticPr fontId="2" type="noConversion"/>
  </si>
  <si>
    <t>공사규모(직접공사비)</t>
    <phoneticPr fontId="2" type="noConversion"/>
  </si>
  <si>
    <t>수수료</t>
    <phoneticPr fontId="2" type="noConversion"/>
  </si>
  <si>
    <t xml:space="preserve">        터널공사비 비중이 가장 큰 비중을 차지하는 건설공사 </t>
    <phoneticPr fontId="2" type="noConversion"/>
  </si>
  <si>
    <t xml:space="preserve"> * 환경관리비의 산출기준 및 관리에 관한 지침</t>
    <phoneticPr fontId="2" type="noConversion"/>
  </si>
  <si>
    <t>[석면분담금]</t>
    <phoneticPr fontId="2" type="noConversion"/>
  </si>
  <si>
    <t>[임금채권부담금]</t>
    <phoneticPr fontId="2" type="noConversion"/>
  </si>
  <si>
    <t>70억 미만</t>
    <phoneticPr fontId="2" type="noConversion"/>
  </si>
  <si>
    <t>[직공비x0.0108%]x공기(년)</t>
    <phoneticPr fontId="2" type="noConversion"/>
  </si>
  <si>
    <r>
      <t xml:space="preserve"> - </t>
    </r>
    <r>
      <rPr>
        <b/>
        <sz val="12"/>
        <color theme="1"/>
        <rFont val="맑은 고딕"/>
        <family val="3"/>
        <charset val="129"/>
        <scheme val="minor"/>
      </rPr>
      <t>[특수건설공사]</t>
    </r>
    <r>
      <rPr>
        <sz val="11"/>
        <color theme="1"/>
        <rFont val="맑은 고딕"/>
        <family val="2"/>
        <charset val="129"/>
        <scheme val="minor"/>
      </rPr>
      <t xml:space="preserve"> </t>
    </r>
    <r>
      <rPr>
        <sz val="10"/>
        <color theme="1"/>
        <rFont val="맑은 고딕"/>
        <family val="3"/>
        <charset val="129"/>
        <scheme val="minor"/>
      </rPr>
      <t>「건설산업기본법 시행령」(별표1) 제1호 '마'목로서 시행규칙(별표3)에서 구분한 조경공사</t>
    </r>
    <phoneticPr fontId="2" type="noConversion"/>
  </si>
  <si>
    <t xml:space="preserve">    (국토부 고시 제2018-528호, 2018.8.30.)</t>
    <phoneticPr fontId="2" type="noConversion"/>
  </si>
  <si>
    <t>(노) x 0.006</t>
    <phoneticPr fontId="2" type="noConversion"/>
  </si>
  <si>
    <t>(노) x 0.09</t>
    <phoneticPr fontId="2" type="noConversion"/>
  </si>
  <si>
    <t>70억이상~120억미만</t>
    <phoneticPr fontId="2" type="noConversion"/>
  </si>
  <si>
    <t>[79만원+(직공비-75억원)x0.0070%]x공기(년)</t>
    <phoneticPr fontId="2" type="noConversion"/>
  </si>
  <si>
    <t xml:space="preserve"> ※ 적용제외: 전기공사, 정보통신공사, 소방시설공사,</t>
    <phoneticPr fontId="2" type="noConversion"/>
  </si>
  <si>
    <t>/아래 각목에 따른 건설공사 중 다른 공사와 분리하여 발주되었고 시간적·장소적으로도 독립하여 행하는 공사</t>
    <phoneticPr fontId="2" type="noConversion"/>
  </si>
  <si>
    <t xml:space="preserve"> * 모든 건설공사 적용. </t>
    <phoneticPr fontId="2" type="noConversion"/>
  </si>
  <si>
    <t>120억이상~250억미만</t>
    <phoneticPr fontId="2" type="noConversion"/>
  </si>
  <si>
    <t>[116만원+(직공비-130억원)x0.0059%]x공기(년)</t>
    <phoneticPr fontId="2" type="noConversion"/>
  </si>
  <si>
    <t xml:space="preserve">                  국가유산 수리공사</t>
    <phoneticPr fontId="2" type="noConversion"/>
  </si>
  <si>
    <t xml:space="preserve">   환경부 고시 제2025-25호(2025. 12. 22.), 2026년도 석면피해구제분담금률</t>
    <phoneticPr fontId="2" type="noConversion"/>
  </si>
  <si>
    <t xml:space="preserve">      · 「전기공사업법」, 「정보통신공사업법」, 「소방공사업법」, 「문화재수리공사업법」에 의한 공사</t>
    <phoneticPr fontId="2" type="noConversion"/>
  </si>
  <si>
    <t>[퇴직공제부금비]</t>
    <phoneticPr fontId="2" type="noConversion"/>
  </si>
  <si>
    <t xml:space="preserve">   노동부 고시 제2025-100호(2025.12.31.), 임금채권보장법 사업주 부담금비율 고시</t>
    <phoneticPr fontId="2" type="noConversion"/>
  </si>
  <si>
    <t>250억이상~500억미만</t>
    <phoneticPr fontId="2" type="noConversion"/>
  </si>
  <si>
    <t>[186만원+(직공비-250억원)x0.0048%]x공기(년)</t>
    <phoneticPr fontId="2" type="noConversion"/>
  </si>
  <si>
    <t xml:space="preserve"> 비고 1 건축물과 관련하여 공사가 수행된다 하더라도 독립하여 행하는 공사가 토목공사, 중건설공사가 명백한 경우 해당 공사 종류로 분류</t>
    <phoneticPr fontId="2" type="noConversion"/>
  </si>
  <si>
    <t>500억이상</t>
    <phoneticPr fontId="2" type="noConversion"/>
  </si>
  <si>
    <t>[306만원+(직공비-500억원)x0.0040%]x공기(년)</t>
    <phoneticPr fontId="2" type="noConversion"/>
  </si>
  <si>
    <t>(직노) x 2.3</t>
    <phoneticPr fontId="2" type="noConversion"/>
  </si>
  <si>
    <t xml:space="preserve">        2 건축공사, 토목공사 및 중건설공사와 함께 부대하여 현장 내에서 이루어지는 공사는 개별 법령에 따라 수행되는 공사를 포함</t>
    <phoneticPr fontId="2" type="noConversion"/>
  </si>
  <si>
    <r>
      <rPr>
        <sz val="11"/>
        <color theme="1"/>
        <rFont val="맑은 고딕"/>
        <family val="3"/>
        <charset val="129"/>
        <scheme val="minor"/>
      </rPr>
      <t xml:space="preserve"> </t>
    </r>
    <r>
      <rPr>
        <sz val="11"/>
        <color theme="1"/>
        <rFont val="맑은 고딕"/>
        <family val="2"/>
        <charset val="129"/>
        <scheme val="minor"/>
      </rPr>
      <t xml:space="preserve">* </t>
    </r>
    <r>
      <rPr>
        <sz val="11"/>
        <color theme="1"/>
        <rFont val="맑은 고딕"/>
        <family val="3"/>
        <charset val="129"/>
      </rPr>
      <t>「지방계약법 시행령」 제51조제1항에 따른 적용 의무 대상</t>
    </r>
    <phoneticPr fontId="2" type="noConversion"/>
  </si>
  <si>
    <t xml:space="preserve"> * 추정금액이 1억 이상인 건설공사</t>
    <phoneticPr fontId="2" type="noConversion"/>
  </si>
  <si>
    <t xml:space="preserve"> ※ 건설업 산업안전보건관리비 계상 및 사용기준 (고용노동부 고시 제2025-11호, 2025.2.12.)</t>
    <phoneticPr fontId="2" type="noConversion"/>
  </si>
  <si>
    <t xml:space="preserve">  - (시행령 제42조 제1항) 추정가격 300억 이상인 공사의 계약</t>
    <phoneticPr fontId="2" type="noConversion"/>
  </si>
  <si>
    <t xml:space="preserve"> ※ 국토부 고시 제2015-610호(2015.8.20.) 요율 적용 </t>
    <phoneticPr fontId="2" type="noConversion"/>
  </si>
  <si>
    <t xml:space="preserve">  - (시행령 제6장) 대형공사계약(대안입찰, 일괄입찰), 특정공사의 계약</t>
    <phoneticPr fontId="2" type="noConversion"/>
  </si>
  <si>
    <t xml:space="preserve">  □ 전기∙통신∙소방∙전문 및 기타공사의 경우 일반관리비요율을 제외한 각종 요율은 토목, 건축 등 관련 공사업종에 따라 적용</t>
    <phoneticPr fontId="2" type="noConversion"/>
  </si>
  <si>
    <t xml:space="preserve">  - (시행령 제9장) 기술제안 입찰에 의한 계약</t>
    <phoneticPr fontId="2" type="noConversion"/>
  </si>
  <si>
    <t xml:space="preserve">     (단. 공사규모 및 기간은 해당공종&lt;전기∙통신∙소방∙전문 및 기타공사&gt;을 기준으로 함)</t>
    <phoneticPr fontId="2" type="noConversion"/>
  </si>
  <si>
    <t>위 적용기준은 조달청 발주공사에 적용하는 기준이므로 참고자료로 활용하시기 바랍니다.</t>
    <phoneticPr fontId="2" type="noConversion"/>
  </si>
  <si>
    <t>※ 적용시기 : 2026. 04. 13. 입찰공고분부터</t>
    <phoneticPr fontId="2" type="noConversion"/>
  </si>
  <si>
    <r>
      <rPr>
        <b/>
        <sz val="22"/>
        <color theme="1"/>
        <rFont val="맑은 고딕"/>
        <family val="2"/>
        <charset val="129"/>
        <scheme val="minor"/>
      </rPr>
      <t>2026년 토목</t>
    </r>
    <r>
      <rPr>
        <b/>
        <sz val="22"/>
        <color theme="1"/>
        <rFont val="돋움"/>
        <family val="3"/>
        <charset val="129"/>
      </rPr>
      <t>∙</t>
    </r>
    <r>
      <rPr>
        <b/>
        <sz val="22"/>
        <color theme="1"/>
        <rFont val="맑은 고딕"/>
        <family val="3"/>
        <charset val="129"/>
      </rPr>
      <t>조경</t>
    </r>
    <r>
      <rPr>
        <b/>
        <sz val="22"/>
        <color theme="1"/>
        <rFont val="돋움"/>
        <family val="3"/>
        <charset val="129"/>
      </rPr>
      <t>∙</t>
    </r>
    <r>
      <rPr>
        <b/>
        <sz val="22"/>
        <color theme="1"/>
        <rFont val="맑은 고딕"/>
        <family val="3"/>
        <charset val="129"/>
      </rPr>
      <t>산업환경설비공사</t>
    </r>
    <r>
      <rPr>
        <b/>
        <sz val="22"/>
        <color theme="1"/>
        <rFont val="맑은 고딕"/>
        <family val="2"/>
        <charset val="129"/>
      </rPr>
      <t xml:space="preserve"> 원가계산 간접공사비(제비율) 적용기준</t>
    </r>
    <r>
      <rPr>
        <b/>
        <sz val="26"/>
        <color theme="1"/>
        <rFont val="맑은 고딕"/>
        <family val="2"/>
        <charset val="129"/>
      </rPr>
      <t xml:space="preserve">
</t>
    </r>
    <r>
      <rPr>
        <sz val="13"/>
        <color rgb="FFFF0000"/>
        <rFont val="맑은 고딕"/>
        <family val="2"/>
        <charset val="129"/>
      </rPr>
      <t>(참고: 간접노무비율, 기타경비율, 일반관리비율, 이윤율, 공사이행보증수수료율은 조달청 분석요율임)</t>
    </r>
    <phoneticPr fontId="2" type="noConversion"/>
  </si>
  <si>
    <t xml:space="preserve"> □ 도급자관급자재 미포함</t>
    <phoneticPr fontId="2" type="noConversion"/>
  </si>
  <si>
    <r>
      <rPr>
        <u/>
        <sz val="11"/>
        <color theme="1"/>
        <rFont val="맑은 고딕"/>
        <family val="3"/>
        <charset val="129"/>
        <scheme val="minor"/>
      </rPr>
      <t>(재+직노)</t>
    </r>
    <r>
      <rPr>
        <sz val="11"/>
        <color theme="1"/>
        <rFont val="맑은 고딕"/>
        <family val="3"/>
        <charset val="129"/>
        <scheme val="minor"/>
      </rPr>
      <t xml:space="preserve"> x 요율 + 기초액</t>
    </r>
    <phoneticPr fontId="2" type="noConversion"/>
  </si>
  <si>
    <t>토목</t>
  </si>
  <si>
    <t>조경</t>
  </si>
  <si>
    <r>
      <t xml:space="preserve">산업
설비
</t>
    </r>
    <r>
      <rPr>
        <sz val="10"/>
        <color theme="1"/>
        <rFont val="맑은 고딕"/>
        <family val="3"/>
        <charset val="129"/>
        <scheme val="minor"/>
      </rPr>
      <t>(토목)</t>
    </r>
    <phoneticPr fontId="2" type="noConversion"/>
  </si>
  <si>
    <r>
      <t xml:space="preserve">토목, </t>
    </r>
    <r>
      <rPr>
        <sz val="11"/>
        <color theme="1"/>
        <rFont val="맑은 고딕"/>
        <family val="3"/>
        <charset val="129"/>
      </rPr>
      <t xml:space="preserve">조경,
</t>
    </r>
    <r>
      <rPr>
        <sz val="10"/>
        <color theme="1"/>
        <rFont val="맑은 고딕"/>
        <family val="3"/>
        <charset val="129"/>
      </rPr>
      <t>산업∙설비(토목)</t>
    </r>
    <phoneticPr fontId="2" type="noConversion"/>
  </si>
  <si>
    <t xml:space="preserve"> □ 도급자관급자재 포함</t>
    <phoneticPr fontId="2" type="noConversion"/>
  </si>
  <si>
    <r>
      <rPr>
        <u/>
        <sz val="11"/>
        <color theme="1"/>
        <rFont val="맑은 고딕"/>
        <family val="3"/>
        <charset val="129"/>
        <scheme val="minor"/>
      </rPr>
      <t>((재+직노)</t>
    </r>
    <r>
      <rPr>
        <sz val="11"/>
        <color theme="1"/>
        <rFont val="맑은 고딕"/>
        <family val="3"/>
        <charset val="129"/>
        <scheme val="minor"/>
      </rPr>
      <t xml:space="preserve"> x 요율</t>
    </r>
    <r>
      <rPr>
        <vertAlign val="superscript"/>
        <sz val="11"/>
        <color theme="1"/>
        <rFont val="맑은 고딕"/>
        <family val="3"/>
        <charset val="129"/>
        <scheme val="minor"/>
      </rPr>
      <t>주3)</t>
    </r>
    <r>
      <rPr>
        <sz val="11"/>
        <color theme="1"/>
        <rFont val="맑은 고딕"/>
        <family val="3"/>
        <charset val="129"/>
        <scheme val="minor"/>
      </rPr>
      <t xml:space="preserve"> + 기초액) x 1.2 중 작은 금액</t>
    </r>
    <phoneticPr fontId="2" type="noConversion"/>
  </si>
  <si>
    <t>13~36개월 (1095일)</t>
    <phoneticPr fontId="2" type="noConversion"/>
  </si>
  <si>
    <t>토목공사(토건)</t>
  </si>
  <si>
    <t>준설공사, 포장공사</t>
    <phoneticPr fontId="2" type="noConversion"/>
  </si>
  <si>
    <t>토공사, 비계구조물해제공사</t>
    <phoneticPr fontId="2" type="noConversion"/>
  </si>
  <si>
    <t>상하수도설비공사, 수중공사</t>
    <phoneticPr fontId="2" type="noConversion"/>
  </si>
  <si>
    <t>보링그라우팅공사</t>
    <phoneticPr fontId="2" type="noConversion"/>
  </si>
  <si>
    <t>조경공사</t>
  </si>
  <si>
    <t>석공사, 철근콘크리트공사</t>
    <phoneticPr fontId="2" type="noConversion"/>
  </si>
  <si>
    <t>조경시설물설치, 조경식재공사</t>
    <phoneticPr fontId="2" type="noConversion"/>
  </si>
  <si>
    <t>도장공사, 철도궤도공사</t>
    <phoneticPr fontId="2" type="noConversion"/>
  </si>
  <si>
    <t>철강재설치공사</t>
    <phoneticPr fontId="2" type="noConversion"/>
  </si>
  <si>
    <t>추정금액 800억 미만 건설공사
(주공종이 토목인 경우 1,000억)</t>
    <phoneticPr fontId="2" type="noConversion"/>
  </si>
  <si>
    <t>그 외</t>
    <phoneticPr fontId="2" type="noConversion"/>
  </si>
  <si>
    <t>중건설공사</t>
  </si>
  <si>
    <t>추정금액 800억 이상 건설공사
(주공종이 토목인 경우 1,000억)</t>
    <phoneticPr fontId="2" type="noConversion"/>
  </si>
  <si>
    <t xml:space="preserve"> * 공사기간 1개월(30일) 이상 모든 건설공사 
   (노인장기요양보험료는 소수점 다섯째자리에서 반올림)</t>
    <phoneticPr fontId="2" type="noConversion"/>
  </si>
  <si>
    <r>
      <t xml:space="preserve"> * 기타경비항목: 수도광열비, 복리후생비, 소모품비, 여비∙교통비</t>
    </r>
    <r>
      <rPr>
        <sz val="11"/>
        <color theme="1"/>
        <rFont val="돋움"/>
        <family val="3"/>
        <charset val="129"/>
      </rPr>
      <t>∙</t>
    </r>
    <r>
      <rPr>
        <sz val="11"/>
        <color theme="1"/>
        <rFont val="맑은 고딕"/>
        <family val="2"/>
        <charset val="129"/>
        <scheme val="minor"/>
      </rPr>
      <t>통신비, 세금과공과, 도서인쇄비</t>
    </r>
    <phoneticPr fontId="2" type="noConversion"/>
  </si>
  <si>
    <t>□ 산업∙설비(토목) 해당공종: 수처리시설(오폐수, 하수처리, 분뇨처리, 정수장) 등</t>
    <phoneticPr fontId="2" type="noConversion"/>
  </si>
  <si>
    <t xml:space="preserve"> ※ 사회보험의 보험료 적용기준 (국토부 고시 제2021-905호, 2021.7.1.)</t>
    <phoneticPr fontId="2" type="noConversion"/>
  </si>
  <si>
    <t>공사의 종류</t>
    <phoneticPr fontId="2" type="noConversion"/>
  </si>
  <si>
    <t xml:space="preserve">       [1등급] 1400억 이상</t>
  </si>
  <si>
    <t>토목</t>
    <phoneticPr fontId="2" type="noConversion"/>
  </si>
  <si>
    <r>
      <t>도로</t>
    </r>
    <r>
      <rPr>
        <sz val="10"/>
        <color theme="1"/>
        <rFont val="맑은 고딕"/>
        <family val="3"/>
        <charset val="129"/>
        <scheme val="minor"/>
      </rPr>
      <t>(예시: 교량,터널,활주로 등)</t>
    </r>
    <phoneticPr fontId="2" type="noConversion"/>
  </si>
  <si>
    <t xml:space="preserve">       [2등급] 900억 ~ 1400억 미만</t>
  </si>
  <si>
    <r>
      <t>플랜트</t>
    </r>
    <r>
      <rPr>
        <sz val="10"/>
        <color theme="1"/>
        <rFont val="맑은 고딕"/>
        <family val="3"/>
        <charset val="129"/>
        <scheme val="minor"/>
      </rPr>
      <t>(예시: 발전소,쓰레기소각장 등)</t>
    </r>
    <phoneticPr fontId="2" type="noConversion"/>
  </si>
  <si>
    <t xml:space="preserve">       [3등급] 570억 ~ 900억 미만</t>
  </si>
  <si>
    <t xml:space="preserve">       [4등급] 370억 ~ 570억 미만</t>
  </si>
  <si>
    <t xml:space="preserve">       [5등급] 220억 ~ 370억 미만</t>
  </si>
  <si>
    <r>
      <t>상하수도</t>
    </r>
    <r>
      <rPr>
        <sz val="10"/>
        <color theme="1"/>
        <rFont val="맑은 고딕"/>
        <family val="3"/>
        <charset val="129"/>
        <scheme val="minor"/>
      </rPr>
      <t>(예시: 폐수, 하수처리장, 정수장 등)</t>
    </r>
    <phoneticPr fontId="2" type="noConversion"/>
  </si>
  <si>
    <t xml:space="preserve">       [6등급] 140억 ~ 220억 미만</t>
  </si>
  <si>
    <t>항만</t>
    <phoneticPr fontId="2" type="noConversion"/>
  </si>
  <si>
    <t xml:space="preserve">       [7등급] 고시금액 ~ 140억 미만</t>
  </si>
  <si>
    <t>(오탁방지막 또는 준설토방지막을 설치하는 경우)</t>
    <phoneticPr fontId="2" type="noConversion"/>
  </si>
  <si>
    <t>(1.8)</t>
    <phoneticPr fontId="2" type="noConversion"/>
  </si>
  <si>
    <t xml:space="preserve">       7등급 미만</t>
  </si>
  <si>
    <r>
      <t>그 밖의 토목공사</t>
    </r>
    <r>
      <rPr>
        <sz val="10"/>
        <color theme="1"/>
        <rFont val="맑은 고딕"/>
        <family val="3"/>
        <charset val="129"/>
        <scheme val="minor"/>
      </rPr>
      <t>(하천 등)</t>
    </r>
    <phoneticPr fontId="2" type="noConversion"/>
  </si>
  <si>
    <t>조경</t>
    <phoneticPr fontId="2" type="noConversion"/>
  </si>
  <si>
    <r>
      <t>주택</t>
    </r>
    <r>
      <rPr>
        <sz val="10"/>
        <color theme="1"/>
        <rFont val="맑은 고딕"/>
        <family val="3"/>
        <charset val="129"/>
        <scheme val="minor"/>
      </rPr>
      <t>(재개발 및 재건축)</t>
    </r>
    <phoneticPr fontId="2" type="noConversion"/>
  </si>
  <si>
    <r>
      <t>주택</t>
    </r>
    <r>
      <rPr>
        <sz val="10"/>
        <color theme="1"/>
        <rFont val="맑은 고딕"/>
        <family val="3"/>
        <charset val="129"/>
        <scheme val="minor"/>
      </rPr>
      <t>(신축)</t>
    </r>
    <phoneticPr fontId="2" type="noConversion"/>
  </si>
  <si>
    <t>그 밖의 건축공사</t>
    <phoneticPr fontId="2" type="noConversion"/>
  </si>
  <si>
    <t>70억 이상 - 120억 미만</t>
    <phoneticPr fontId="2" type="noConversion"/>
  </si>
  <si>
    <t>120억 이상 - 250억 미만</t>
    <phoneticPr fontId="2" type="noConversion"/>
  </si>
  <si>
    <t>250억 이상 - 500억 미만</t>
  </si>
  <si>
    <t>노동부 고시 제2025-100호(2025.12.31.), 임금채권보장법 사업주 부담금비율 고시</t>
    <phoneticPr fontId="2" type="noConversion"/>
  </si>
  <si>
    <t>500억 이상</t>
    <phoneticPr fontId="2" type="noConversion"/>
  </si>
  <si>
    <t xml:space="preserve"> * 추정금액이 1억 이상인 건설공사</t>
  </si>
  <si>
    <t>수의계약 통합서약서</t>
    <phoneticPr fontId="2" type="noConversion"/>
  </si>
  <si>
    <t>순</t>
  </si>
  <si>
    <t>이행 내용</t>
  </si>
  <si>
    <t>세부내용</t>
  </si>
  <si>
    <t>계약일반조건</t>
  </si>
  <si>
    <r>
      <t>상기 본인(법인)은 「지방자치단체 입찰 및 계약 집행기준」 제9장 계약</t>
    </r>
    <r>
      <rPr>
        <sz val="10"/>
        <color rgb="FF000000"/>
        <rFont val="맑은 고딕"/>
        <family val="3"/>
        <charset val="129"/>
        <scheme val="minor"/>
      </rPr>
      <t xml:space="preserve"> </t>
    </r>
    <r>
      <rPr>
        <sz val="10"/>
        <color rgb="FF000000"/>
        <rFont val="함초롬돋움"/>
        <family val="3"/>
        <charset val="129"/>
      </rPr>
      <t xml:space="preserve">일반조건을 준수합니다. </t>
    </r>
  </si>
  <si>
    <t>[ ] 예 [ ] 아니오</t>
  </si>
  <si>
    <t>수의계약 각서</t>
  </si>
  <si>
    <r>
      <t>귀 기관과 수의계약을 체결함에 있어서 [붙임1] 수의계약 배제사유 중</t>
    </r>
    <r>
      <rPr>
        <sz val="10"/>
        <color rgb="FF000000"/>
        <rFont val="맑은 고딕"/>
        <family val="3"/>
        <charset val="129"/>
        <scheme val="minor"/>
      </rPr>
      <t xml:space="preserve"> </t>
    </r>
    <r>
      <rPr>
        <sz val="10"/>
        <color rgb="FF000000"/>
        <rFont val="함초롬돋움"/>
        <family val="3"/>
        <charset val="129"/>
      </rPr>
      <t>어느 사유에도 해당되지 않으며 차후에 이러한 사실이 발견된 경우</t>
    </r>
    <r>
      <rPr>
        <sz val="10"/>
        <color rgb="FF000000"/>
        <rFont val="맑은 고딕"/>
        <family val="3"/>
        <charset val="129"/>
        <scheme val="minor"/>
      </rPr>
      <t xml:space="preserve"> </t>
    </r>
    <r>
      <rPr>
        <sz val="10"/>
        <color rgb="FF000000"/>
        <rFont val="함초롬돋움"/>
        <family val="3"/>
        <charset val="129"/>
      </rPr>
      <t>계약의 해제·해지 및 부정당업자 제재 처분을 받아도 하등의 이유를 제기하지 않겠습니다.</t>
    </r>
  </si>
  <si>
    <t>[붙임1] 수의계약 배제사유 1부</t>
  </si>
  <si>
    <t>[ ] 해당없음</t>
  </si>
  <si>
    <t>수의계약</t>
  </si>
  <si>
    <t>①</t>
  </si>
  <si>
    <r>
      <t>발주기관의 소속 고위공직자, 배우자, 고위공직자의 직계존속·비속</t>
    </r>
    <r>
      <rPr>
        <sz val="10"/>
        <color rgb="FF000000"/>
        <rFont val="맑은 고딕"/>
        <family val="3"/>
        <charset val="129"/>
        <scheme val="minor"/>
      </rPr>
      <t xml:space="preserve"> </t>
    </r>
    <r>
      <rPr>
        <sz val="10"/>
        <color rgb="FF000000"/>
        <rFont val="함초롬돋움"/>
        <family val="3"/>
        <charset val="129"/>
      </rPr>
      <t xml:space="preserve">또는 생계를 같이하는 배우자의 직계존속·비속에 해당하는가? </t>
    </r>
  </si>
  <si>
    <t>②</t>
  </si>
  <si>
    <t>계약 업무를 법령상·사실상 담당하는 공직자, 배우자, 공직자의 직계존속·비속 또는 생계를 같이하는 배우자의 직계존속·비속에 해당하는가?</t>
  </si>
  <si>
    <t>③</t>
  </si>
  <si>
    <t>발주기관(산하기관)의 감독기관 소속 고위공직자, 배우자, 고위공직자의 직계존속·비속 또는 생계를 같이하는 배우자의 직계존속·비속에 해당하는가?</t>
  </si>
  <si>
    <t>④</t>
  </si>
  <si>
    <r>
      <t>발주기관(자회사)의 모회사 소속 고위공직자, 배우자, 고위공직자의</t>
    </r>
    <r>
      <rPr>
        <sz val="10"/>
        <color rgb="FF000000"/>
        <rFont val="맑은 고딕"/>
        <family val="3"/>
        <charset val="129"/>
        <scheme val="minor"/>
      </rPr>
      <t xml:space="preserve"> </t>
    </r>
    <r>
      <rPr>
        <sz val="10"/>
        <color rgb="FF000000"/>
        <rFont val="함초롬돋움"/>
        <family val="3"/>
        <charset val="129"/>
      </rPr>
      <t>직계존속·비속 또는 생계를 같이하는 배우자의 직계존속·비속에 해당하는가?</t>
    </r>
  </si>
  <si>
    <t>⑤</t>
  </si>
  <si>
    <r>
      <t>상임위원회 위원의 국회의원, 배우자, 국회의원의 직계존속·비속</t>
    </r>
    <r>
      <rPr>
        <sz val="10"/>
        <color rgb="FF000000"/>
        <rFont val="맑은 고딕"/>
        <family val="3"/>
        <charset val="129"/>
        <scheme val="minor"/>
      </rPr>
      <t xml:space="preserve"> </t>
    </r>
    <r>
      <rPr>
        <sz val="10"/>
        <color rgb="FF000000"/>
        <rFont val="함초롬돋움"/>
        <family val="3"/>
        <charset val="129"/>
      </rPr>
      <t>또는 생계를 같이하는 배우자의 직계존속·비속에 해당하는가?</t>
    </r>
  </si>
  <si>
    <t>⑥</t>
  </si>
  <si>
    <r>
      <t>공공기관을 감사 또는 조사하는 지방의회의 의원, 배우자, 의원의</t>
    </r>
    <r>
      <rPr>
        <sz val="10"/>
        <color rgb="FF000000"/>
        <rFont val="맑은 고딕"/>
        <family val="3"/>
        <charset val="129"/>
        <scheme val="minor"/>
      </rPr>
      <t xml:space="preserve"> </t>
    </r>
    <r>
      <rPr>
        <sz val="10"/>
        <color rgb="FF000000"/>
        <rFont val="함초롬돋움"/>
        <family val="3"/>
        <charset val="129"/>
      </rPr>
      <t>직계존속·비속 또는 생계를 같이하는 배우자의 직계존속·비속에 해당하는가?</t>
    </r>
  </si>
  <si>
    <t>⑦</t>
  </si>
  <si>
    <t>부터 까지 어느 하나에 해당하는 사람이 대표자인 법인 또는 단체에 해당하는가?</t>
  </si>
  <si>
    <t>⑧</t>
  </si>
  <si>
    <r>
      <t>부터 까지 어느 하나에 해당하는 사람과 특수한 관계의 사업자(공직자, 배우자, 공직자의 직계존속·비속, 생계를 같이하는 배우자의</t>
    </r>
    <r>
      <rPr>
        <sz val="10"/>
        <color rgb="FF000000"/>
        <rFont val="맑은 고딕"/>
        <family val="3"/>
        <charset val="129"/>
        <scheme val="minor"/>
      </rPr>
      <t xml:space="preserve"> </t>
    </r>
    <r>
      <rPr>
        <sz val="10"/>
        <color rgb="FF000000"/>
        <rFont val="함초롬돋움"/>
        <family val="3"/>
        <charset val="129"/>
      </rPr>
      <t xml:space="preserve">직계존속·비속이 단독으로 또는 합산하여 </t>
    </r>
    <r>
      <rPr>
        <sz val="10"/>
        <color rgb="FF000000"/>
        <rFont val="맑은 고딕"/>
        <family val="3"/>
        <charset val="129"/>
        <scheme val="minor"/>
      </rPr>
      <t xml:space="preserve">발행주식 총수의 </t>
    </r>
    <r>
      <rPr>
        <sz val="10"/>
        <color rgb="FF000000"/>
        <rFont val="함초롬돋움"/>
        <family val="3"/>
        <charset val="129"/>
      </rPr>
      <t>100분의 30 이상, 출자지분 총수의 100분의 30 이상, 자본금 총액의 100분의 50 이상을 소유하고 있는 법인 또는 단체)에 해당하는가?</t>
    </r>
  </si>
  <si>
    <t xml:space="preserve">「공직자의 이해충돌 방지법」 제12조에 따른 수의계약 체결 제한에 대하여 위와 같이 확인합니다. 만약 위 사항이 사실과 다른 경우에는 어떠한 처벌이나 불이익도 감수할 것을 서약합니다. </t>
  </si>
  <si>
    <t>계약보증금</t>
  </si>
  <si>
    <r>
      <t>계약서의 의무를 이행하지 못하여 계약보증금을 귀 기관에 귀속시켜야</t>
    </r>
    <r>
      <rPr>
        <sz val="10"/>
        <color rgb="FF000000"/>
        <rFont val="맑은 고딕"/>
        <family val="3"/>
        <charset val="129"/>
        <scheme val="minor"/>
      </rPr>
      <t xml:space="preserve"> </t>
    </r>
    <r>
      <rPr>
        <sz val="10"/>
        <color rgb="FF000000"/>
        <rFont val="함초롬돋움"/>
        <family val="3"/>
        <charset val="129"/>
      </rPr>
      <t>할</t>
    </r>
    <r>
      <rPr>
        <sz val="10"/>
        <color rgb="FF000000"/>
        <rFont val="맑은 고딕"/>
        <family val="3"/>
        <charset val="129"/>
        <scheme val="minor"/>
      </rPr>
      <t xml:space="preserve"> </t>
    </r>
    <r>
      <rPr>
        <sz val="10"/>
        <color rgb="FF000000"/>
        <rFont val="함초롬돋움"/>
        <family val="3"/>
        <charset val="129"/>
      </rPr>
      <t>사유가 발생하면 「지방자치단체를 당사자로 하는 계약에 관한 법률」 제15조제3항에 따라 즉시 해당하는</t>
    </r>
    <r>
      <rPr>
        <sz val="10"/>
        <color rgb="FF000000"/>
        <rFont val="맑은 고딕"/>
        <family val="3"/>
        <charset val="129"/>
        <scheme val="minor"/>
      </rPr>
      <t xml:space="preserve"> </t>
    </r>
    <r>
      <rPr>
        <sz val="10"/>
        <color rgb="FF000000"/>
        <rFont val="함초롬돋움"/>
        <family val="3"/>
        <charset val="129"/>
      </rPr>
      <t xml:space="preserve">금액을 현금으로 납부하겠습니다. </t>
    </r>
  </si>
  <si>
    <t>[ ] 각서 [ ] 보증서</t>
  </si>
  <si>
    <t>청렴계약</t>
  </si>
  <si>
    <r>
      <t>임직원과 대리인은 발주기관에서 시행하는 공사·용역·물품 등의</t>
    </r>
    <r>
      <rPr>
        <sz val="10"/>
        <color rgb="FF000000"/>
        <rFont val="맑은 고딕"/>
        <family val="3"/>
        <charset val="129"/>
        <scheme val="minor"/>
      </rPr>
      <t xml:space="preserve"> </t>
    </r>
    <r>
      <rPr>
        <sz val="10"/>
        <color rgb="FF000000"/>
        <rFont val="함초롬돋움"/>
        <family val="3"/>
        <charset val="129"/>
      </rPr>
      <t>입찰·낙찰, 계약체결, 「지방자치단체를 당사자로 하는 계약에 관한 법률」 제16조에 따른 감독, 제17조에 따른</t>
    </r>
    <r>
      <rPr>
        <sz val="10"/>
        <color rgb="FF000000"/>
        <rFont val="맑은 고딕"/>
        <family val="3"/>
        <charset val="129"/>
        <scheme val="minor"/>
      </rPr>
      <t xml:space="preserve"> </t>
    </r>
    <r>
      <rPr>
        <sz val="10"/>
        <color rgb="FF000000"/>
        <rFont val="함초롬돋움"/>
        <family val="3"/>
        <charset val="129"/>
      </rPr>
      <t>검사 또는 계약이행 등의 과정(준공,</t>
    </r>
    <r>
      <rPr>
        <sz val="10"/>
        <color rgb="FF000000"/>
        <rFont val="맑은 고딕"/>
        <family val="3"/>
        <charset val="129"/>
        <scheme val="minor"/>
      </rPr>
      <t xml:space="preserve"> </t>
    </r>
    <r>
      <rPr>
        <sz val="10"/>
        <color rgb="FF000000"/>
        <rFont val="함초롬돋움"/>
        <family val="3"/>
        <charset val="129"/>
      </rPr>
      <t>납품 이후를 포함한다)에 참여하면서 직접 또는 간접적인 사례, 증여, 금품·향응 등(친인척 등에 대한 부정한 취업 제공 포함)을 제공 또는 약속하거나 수수하지 않을 것이며,</t>
    </r>
    <r>
      <rPr>
        <sz val="10"/>
        <color rgb="FF000000"/>
        <rFont val="맑은 고딕"/>
        <family val="3"/>
        <charset val="129"/>
        <scheme val="minor"/>
      </rPr>
      <t xml:space="preserve"> </t>
    </r>
    <r>
      <rPr>
        <sz val="10"/>
        <color rgb="FF000000"/>
        <rFont val="함초롬돋움"/>
        <family val="3"/>
        <charset val="129"/>
      </rPr>
      <t>불공정한 행위를 하지 않을 것이며, 알선·청탁을 통하여 입찰 또는 계약과</t>
    </r>
    <r>
      <rPr>
        <sz val="10"/>
        <color rgb="FF000000"/>
        <rFont val="맑은 고딕"/>
        <family val="3"/>
        <charset val="129"/>
        <scheme val="minor"/>
      </rPr>
      <t xml:space="preserve"> </t>
    </r>
    <r>
      <rPr>
        <sz val="10"/>
        <color rgb="FF000000"/>
        <rFont val="함초롬돋움"/>
        <family val="3"/>
        <charset val="129"/>
      </rPr>
      <t>관련된 특정 정보의 제공을 요구하거나 받는 행위를 하지 않겠습니다.</t>
    </r>
  </si>
  <si>
    <t>조세포탈 여부 확인 서약서</t>
  </si>
  <si>
    <r>
      <t>「지방자치단체를 당사자로 하는 계약에 관한 법률」 제31조의5에 따른</t>
    </r>
    <r>
      <rPr>
        <sz val="10"/>
        <color rgb="FF000000"/>
        <rFont val="맑은 고딕"/>
        <family val="3"/>
        <charset val="129"/>
        <scheme val="minor"/>
      </rPr>
      <t xml:space="preserve"> </t>
    </r>
    <r>
      <rPr>
        <sz val="10"/>
        <color rgb="FF000000"/>
        <rFont val="함초롬돋움"/>
        <family val="3"/>
        <charset val="129"/>
      </rPr>
      <t>조세포탈 등을 한 자가 아님을 서약하며, 조세포탈 등을 한 자에 해당하여 유죄판결이 확정된 날부터 2년이 지나지 않은</t>
    </r>
    <r>
      <rPr>
        <sz val="10"/>
        <color rgb="FF000000"/>
        <rFont val="맑은 고딕"/>
        <family val="3"/>
        <charset val="129"/>
        <scheme val="minor"/>
      </rPr>
      <t xml:space="preserve"> </t>
    </r>
    <r>
      <rPr>
        <sz val="10"/>
        <color rgb="FF000000"/>
        <rFont val="함초롬돋움"/>
        <family val="3"/>
        <charset val="129"/>
      </rPr>
      <t>사실이 발견된 때에는 계약 해제ㆍ해지를 감수하겠으며, 「지방계약법 시행령」 제93조에</t>
    </r>
    <r>
      <rPr>
        <sz val="10"/>
        <color rgb="FF000000"/>
        <rFont val="맑은 고딕"/>
        <family val="3"/>
        <charset val="129"/>
        <scheme val="minor"/>
      </rPr>
      <t xml:space="preserve"> </t>
    </r>
    <r>
      <rPr>
        <sz val="10"/>
        <color rgb="FF000000"/>
        <rFont val="함초롬돋움"/>
        <family val="3"/>
        <charset val="129"/>
      </rPr>
      <t>따라 부정당업자의 입찰참가자격 제한 처분을 받겠습니다.</t>
    </r>
  </si>
  <si>
    <t>하자보수</t>
  </si>
  <si>
    <r>
      <t>「지방자치단체를 당사자로 하는 계약에 관한 법률 시행령」 제71조에 따라 하자보수보증금을 귀 학교(기관)에 귀속시켜야 할 사유가 발생하면</t>
    </r>
    <r>
      <rPr>
        <sz val="10"/>
        <color rgb="FF000000"/>
        <rFont val="맑은 고딕"/>
        <family val="3"/>
        <charset val="129"/>
        <scheme val="minor"/>
      </rPr>
      <t xml:space="preserve"> </t>
    </r>
    <r>
      <rPr>
        <sz val="10"/>
        <color rgb="FF000000"/>
        <rFont val="함초롬돋움"/>
        <family val="3"/>
        <charset val="129"/>
      </rPr>
      <t>즉시 해당하는 금액을 현금으로 납부하겠습니다.</t>
    </r>
  </si>
  <si>
    <t>[공사] 전기·수도 사용료 납부 확인</t>
  </si>
  <si>
    <t xml:space="preserve">우리 업체는 공사용 임시 전기·수도를 설치하여 사용할 수 없으므로 학교(기관)의 전기 및 수도를 사용 후 대한건설협회 ‘완성공사원가분석’ 경비율에 의한 계산식으로 전기료 및 수도료를 학교회계(교육비특별회계)에 세입조치하고 이의를 제기하지 않겠습니다.. </t>
  </si>
  <si>
    <t>안전 및 보건 확보 의무 준수</t>
  </si>
  <si>
    <r>
      <t>「산업안전보건법」 및 「중대재해 처벌 등에 관한 법률」 등</t>
    </r>
    <r>
      <rPr>
        <sz val="10"/>
        <color rgb="FF000000"/>
        <rFont val="맑은 고딕"/>
        <family val="3"/>
        <charset val="129"/>
        <scheme val="minor"/>
      </rPr>
      <t xml:space="preserve"> </t>
    </r>
    <r>
      <rPr>
        <sz val="10"/>
        <color rgb="FF000000"/>
        <rFont val="함초롬돋움"/>
        <family val="3"/>
        <charset val="129"/>
      </rPr>
      <t>관련 법규에</t>
    </r>
    <r>
      <rPr>
        <sz val="10"/>
        <color rgb="FF000000"/>
        <rFont val="맑은 고딕"/>
        <family val="3"/>
        <charset val="129"/>
        <scheme val="minor"/>
      </rPr>
      <t xml:space="preserve"> </t>
    </r>
    <r>
      <rPr>
        <sz val="10"/>
        <color rgb="FF000000"/>
        <rFont val="함초롬돋움"/>
        <family val="3"/>
        <charset val="129"/>
      </rPr>
      <t>따라 사업장에서 종사자의 안전·보건상 유해 요인 또는 위험을 방지하기 위하여 다음과 같이 의무사항을 이행하겠습니다.</t>
    </r>
  </si>
  <si>
    <t>① “과업 수행자”는 계약을 수행함에 있어 종사자의 안전을 확보하기 위해 안전ㆍ보건 관계법령 및 중대재해처벌법상 의무사항을 빠짐없이 이행하고 만약 의무사항을 이행하지 않아 중대산업재해가 발생할 경우 그에 따라 발생하는 법적 처벌 및 서울특별시교육청의 불이익 조치에 대해 이의를 제기하지 않는다.</t>
  </si>
  <si>
    <t>② “과업 수행자”는 종사자로부터 유해·위험요인에 대한 신고가 접수될 경우 보수·보강 등 개선 작업을 신속하게 조치하고 서울특별시교육청 및 관계행정기관의 이행 명령에 따른 개선사항을 성실히 이행한다.</t>
  </si>
  <si>
    <t>③ 사업수행에 필요한 작업, 점검 등 모든 작업을 할 때에는 철저한 안전대책을 수립한 후 작업에 임하여야 하며, 안전사고가 발생한 때에는 과업 수행자의 책임 하에 후속 조치를 취하여야 한다.</t>
  </si>
  <si>
    <t>④ 중대산업재해 발생 시 선보고 후 사고처리 하여야 한다.</t>
  </si>
  <si>
    <t>개인정보이용·수집 동의</t>
  </si>
  <si>
    <r>
      <t>「개인정보 보호법」</t>
    </r>
    <r>
      <rPr>
        <sz val="10"/>
        <color rgb="FF000000"/>
        <rFont val="맑은 고딕"/>
        <family val="3"/>
        <charset val="129"/>
        <scheme val="minor"/>
      </rPr>
      <t xml:space="preserve"> </t>
    </r>
    <r>
      <rPr>
        <sz val="10"/>
        <color rgb="FF000000"/>
        <rFont val="함초롬돋움"/>
        <family val="3"/>
        <charset val="129"/>
      </rPr>
      <t>제15조, 제22조에 따라 개인정보를 수집 및 이용하는 것에 동의합니다.</t>
    </r>
  </si>
  <si>
    <t>항목</t>
  </si>
  <si>
    <t>수집ㆍ이용 목적</t>
  </si>
  <si>
    <t>보유ㆍ이용기간</t>
  </si>
  <si>
    <t>대표자명, 주소, 생년월일, (휴대)전화번호, 계좌번호, 이메일</t>
  </si>
  <si>
    <t xml:space="preserve">계약업무 진행 </t>
  </si>
  <si>
    <t>계약체결일로부터 5년</t>
  </si>
  <si>
    <t>기타 사항</t>
  </si>
  <si>
    <r>
      <t xml:space="preserve">① </t>
    </r>
    <r>
      <rPr>
        <sz val="10"/>
        <color rgb="FF000000"/>
        <rFont val="함초롬돋움"/>
        <family val="3"/>
        <charset val="129"/>
      </rPr>
      <t>법령, 예규 등 각종 규정은 개정될 수 있으며, 최신 규정을 따름</t>
    </r>
  </si>
  <si>
    <t>계약명</t>
  </si>
  <si>
    <t>발주기관</t>
  </si>
  <si>
    <t>업체명</t>
  </si>
  <si>
    <t>사업자등록번호</t>
  </si>
  <si>
    <t>연락처</t>
  </si>
  <si>
    <t>계약길잡이 누리집</t>
    <phoneticPr fontId="2" type="noConversion"/>
  </si>
  <si>
    <t>(참고)서울특별시교육청</t>
    <phoneticPr fontId="2" type="noConversion"/>
  </si>
  <si>
    <r>
      <t>견적서 제출 마감일 현재 부도</t>
    </r>
    <r>
      <rPr>
        <sz val="11"/>
        <color rgb="FF000000"/>
        <rFont val="Calibri"/>
        <family val="1"/>
      </rPr>
      <t>·</t>
    </r>
    <r>
      <rPr>
        <sz val="11"/>
        <color rgb="FF000000"/>
        <rFont val="HY신명조"/>
        <family val="1"/>
        <charset val="129"/>
      </rPr>
      <t>파산</t>
    </r>
    <r>
      <rPr>
        <sz val="11"/>
        <color rgb="FF000000"/>
        <rFont val="Calibri"/>
        <family val="1"/>
      </rPr>
      <t>·</t>
    </r>
    <r>
      <rPr>
        <sz val="11"/>
        <color rgb="FF000000"/>
        <rFont val="HY신명조"/>
        <family val="1"/>
        <charset val="129"/>
      </rPr>
      <t>해산</t>
    </r>
    <r>
      <rPr>
        <sz val="11"/>
        <color rgb="FF000000"/>
        <rFont val="Calibri"/>
        <family val="1"/>
      </rPr>
      <t>·</t>
    </r>
    <r>
      <rPr>
        <sz val="11"/>
        <color rgb="FF000000"/>
        <rFont val="HY신명조"/>
        <family val="1"/>
        <charset val="129"/>
      </rPr>
      <t>영업정지 등이 확정된 경우, 다만 법원의 회생절차개시결정이 있는 경우 수의계약 체결 가능</t>
    </r>
    <phoneticPr fontId="2" type="noConversion"/>
  </si>
  <si>
    <t>입찰참가자격 제한기간 중에 있는 자(법 제31조 제5항에 해당되는 경우 예외)</t>
    <phoneticPr fontId="2" type="noConversion"/>
  </si>
  <si>
    <r>
      <t>견적서 제출 마감일을 기준으로 법 제31조 또는 다른 법령에 따라 부실이행, 담합행위, 입찰</t>
    </r>
    <r>
      <rPr>
        <sz val="11"/>
        <color rgb="FF000000"/>
        <rFont val="Tahoma"/>
        <family val="1"/>
        <charset val="1"/>
      </rPr>
      <t>․</t>
    </r>
    <r>
      <rPr>
        <sz val="11"/>
        <color rgb="FF000000"/>
        <rFont val="HY신명조"/>
        <family val="1"/>
        <charset val="129"/>
      </rPr>
      <t>계약 서류의 허위</t>
    </r>
    <r>
      <rPr>
        <sz val="11"/>
        <color rgb="FF000000"/>
        <rFont val="Calibri"/>
        <family val="1"/>
      </rPr>
      <t>·</t>
    </r>
    <r>
      <rPr>
        <sz val="11"/>
        <color rgb="FF000000"/>
        <rFont val="HY신명조"/>
        <family val="1"/>
        <charset val="129"/>
      </rPr>
      <t>위조 제출, 입찰</t>
    </r>
    <r>
      <rPr>
        <sz val="11"/>
        <color rgb="FF000000"/>
        <rFont val="Calibri"/>
        <family val="1"/>
      </rPr>
      <t>·</t>
    </r>
    <r>
      <rPr>
        <sz val="11"/>
        <color rgb="FF000000"/>
        <rFont val="HY신명조"/>
        <family val="1"/>
        <charset val="129"/>
      </rPr>
      <t>낙찰</t>
    </r>
    <r>
      <rPr>
        <sz val="11"/>
        <color rgb="FF000000"/>
        <rFont val="Calibri"/>
        <family val="1"/>
      </rPr>
      <t>·</t>
    </r>
    <r>
      <rPr>
        <sz val="11"/>
        <color rgb="FF000000"/>
        <rFont val="HY신명조"/>
        <family val="1"/>
        <charset val="129"/>
      </rPr>
      <t>계약이행 관련 뇌물 제공으로 부정당업자 제재 처분을 받고 그 종료일로부터 3개월이 지나지 아니한 자(법 제31조 제5항에 해당되는 경우 예외)</t>
    </r>
    <phoneticPr fontId="2" type="noConversion"/>
  </si>
  <si>
    <r>
      <t>견적서 제출 마감일 기준 최근 3개월 이내에 해당 지방자치단체의 입찰</t>
    </r>
    <r>
      <rPr>
        <sz val="11"/>
        <color rgb="FF000000"/>
        <rFont val="Tahoma"/>
        <family val="1"/>
        <charset val="1"/>
      </rPr>
      <t>․</t>
    </r>
    <r>
      <rPr>
        <sz val="11"/>
        <color rgb="FF000000"/>
        <rFont val="HY신명조"/>
        <family val="1"/>
        <charset val="129"/>
      </rPr>
      <t xml:space="preserve">계약 및 그 이행과 관련하여 10일 이상 지연배상금 부과, 정당한 이행명령 거부, 불법하도급, 5회 이상 하자보수 또는 물의를 일으키는 등 신용이 떨어져 계약 체결이 곤란하다고 판단되는 자 </t>
    </r>
    <phoneticPr fontId="2" type="noConversion"/>
  </si>
  <si>
    <t>견적서 제출 마감일 기준 최근 3개월 이내에 해당 지방자치단체와의 계약 및 그 이행과 관련하여 정당한 이유 없이 계약에 응하지 아니하거나 포기서를 제출한 사실이 있는 자 
※ 정당한 이유 없이 계약을 체결하지 아니하는 경우는 법 제31조에 따른 입찰참가자격 제한에는 해당되지 아니하나 수의계약 배제사유에 해당됨.</t>
    <phoneticPr fontId="2" type="noConversion"/>
  </si>
  <si>
    <r>
      <t>공사 또는 기술용역의 경우 기술자 보유현황이 관련법령에 따른 업종등록 기준에 미달하는 자
※ 기술자보유현황의 심사는「낙찰자결정기준」제1장 입찰참가자격 사전심사기준 제5절 “4”의 그밖에 해당공사 수행능력상 결격여부, 제2장의2 기술</t>
    </r>
    <r>
      <rPr>
        <sz val="11"/>
        <color rgb="FF000000"/>
        <rFont val="Calibri"/>
        <family val="1"/>
      </rPr>
      <t>·</t>
    </r>
    <r>
      <rPr>
        <sz val="11"/>
        <color rgb="FF000000"/>
        <rFont val="HY신명조"/>
        <family val="1"/>
        <charset val="129"/>
      </rPr>
      <t>학술연구 용역 적격심사 세부기준 &lt;별표&gt;의 기술인력 평가방법을 준용한다. 이때 ‘입찰공고일’은 ‘안내공고일’로 ‘적격심사서류 제출마감일’은 ‘견적서 제출마감일’로 본다.</t>
    </r>
    <phoneticPr fontId="2" type="noConversion"/>
  </si>
  <si>
    <r>
      <t>수의계약 체결일 현재 법 제33조에 해당하는 자
   1. 지방자치단체의 장 또는 지방의회의원의 배우자인 사업자(법인은 대표자)
   2. 지방자치단체의 장 또는 지방의회의원(배우자 포함)의 직계 존</t>
    </r>
    <r>
      <rPr>
        <sz val="11"/>
        <color rgb="FF000000"/>
        <rFont val="Calibri"/>
        <family val="1"/>
      </rPr>
      <t>·</t>
    </r>
    <r>
      <rPr>
        <sz val="11"/>
        <color rgb="FF000000"/>
        <rFont val="HY신명조"/>
        <family val="1"/>
        <charset val="129"/>
      </rPr>
      <t>비속인 사업자
   3. 지방자치단체의 장 또는 지방의회의원이 자본금 총액의 50%이상을 소유한 자
   4. 지방자치단체의 장 또는 지방의회의원 가족(배우자, 직계존</t>
    </r>
    <r>
      <rPr>
        <sz val="11"/>
        <color rgb="FF000000"/>
        <rFont val="Calibri"/>
        <family val="1"/>
      </rPr>
      <t>·</t>
    </r>
    <r>
      <rPr>
        <sz val="11"/>
        <color rgb="FF000000"/>
        <rFont val="HY신명조"/>
        <family val="1"/>
        <charset val="129"/>
      </rPr>
      <t>비속)의 합산금액이 자본금 총액의 50% 이상을 소유한 사업자
   5. 지방자치단체의 장 또는 지방의회의원 소유업체의 계열회사 등</t>
    </r>
    <phoneticPr fontId="2" type="noConversion"/>
  </si>
  <si>
    <t>발주기관이 제한한 자격요건 등을 충족하지 아니한 자</t>
    <phoneticPr fontId="2" type="noConversion"/>
  </si>
  <si>
    <t>그밖에 계약담당자가 계약이행능력이 없다고 판단되는 명백한 증거가 있는 자</t>
    <phoneticPr fontId="2" type="noConversion"/>
  </si>
  <si>
    <t>「재난 및 안전관리 기본법」제60조에 따라 특별재난지역으로 선포된 지역의 재난복구공사(용역)의 경우 결격여부 심사일 현재 계약금액 5천만원 이상 해당업종 관급공사 또는 계약금액 2천만원 이상 관급용역이 3건(일시 정지 중인 계약은 제외) 이상인 자. 다만, 동시에 여러건의 수의계약 체결 예정자로 선정된 경우에는 기존 계약을 포함하여 3건까지 수의계약을 체결할 수 있다.   (단, 제3절의 “1”에 따른 2인 이상 견적서 제출 수의계약에 한한다)</t>
    <phoneticPr fontId="2" type="noConversion"/>
  </si>
  <si>
    <t>수의계약 배제 사유</t>
    <phoneticPr fontId="2" type="noConversion"/>
  </si>
  <si>
    <r>
      <t xml:space="preserve">고소작업 등 추락사고 예방을 위한 사전작업 허가제 따라, 위험공종 안전 실명제 표지판의 설치를 실시하겠습니다.
</t>
    </r>
    <r>
      <rPr>
        <sz val="10"/>
        <color theme="1"/>
        <rFont val="맑은 고딕"/>
        <family val="3"/>
        <charset val="129"/>
        <scheme val="minor"/>
      </rPr>
      <t>※ 2m 이상 고소작업, 1.5m이상 굴착 가설공사, 철골 구조물 공사, 2m 이상 외부도장 공사, 승강기 설치공사는 위험작업 전 공사감독자에게 작업계획 제출·검토·확인 필요</t>
    </r>
    <phoneticPr fontId="2" type="noConversion"/>
  </si>
  <si>
    <t>&lt; 위험공종 안전관리 담당자 안내 &gt;</t>
  </si>
  <si>
    <r>
      <t xml:space="preserve">건설현장 </t>
    </r>
    <r>
      <rPr>
        <b/>
        <sz val="13"/>
        <color rgb="FF000000"/>
        <rFont val="굴림"/>
        <family val="3"/>
        <charset val="129"/>
      </rPr>
      <t>위험공종 사전작업허가 공사</t>
    </r>
    <r>
      <rPr>
        <sz val="13"/>
        <color rgb="FF000000"/>
        <rFont val="굴림"/>
        <family val="3"/>
        <charset val="129"/>
      </rPr>
      <t xml:space="preserve">에 대하여 </t>
    </r>
    <r>
      <rPr>
        <b/>
        <sz val="13"/>
        <color rgb="FF000000"/>
        <rFont val="굴림"/>
        <family val="3"/>
        <charset val="129"/>
      </rPr>
      <t>｢안전관리 담당자｣를</t>
    </r>
  </si>
  <si>
    <r>
      <t>아래와 같이 알려드리니, 위험 사항 등을 발견한 근로자는 안전관리 담당자에게</t>
    </r>
    <r>
      <rPr>
        <sz val="13"/>
        <color rgb="FF000000"/>
        <rFont val="맑은 고딕"/>
        <family val="3"/>
        <charset val="129"/>
        <scheme val="minor"/>
      </rPr>
      <t xml:space="preserve"> </t>
    </r>
    <r>
      <rPr>
        <sz val="13"/>
        <color rgb="FF000000"/>
        <rFont val="굴림"/>
        <family val="3"/>
        <charset val="129"/>
      </rPr>
      <t xml:space="preserve">연락하여 </t>
    </r>
    <r>
      <rPr>
        <b/>
        <sz val="13"/>
        <color rgb="FF000000"/>
        <rFont val="굴림"/>
        <family val="3"/>
        <charset val="129"/>
      </rPr>
      <t>건설사고 예방</t>
    </r>
    <r>
      <rPr>
        <sz val="13"/>
        <color rgb="FF000000"/>
        <rFont val="굴림"/>
        <family val="3"/>
        <charset val="129"/>
      </rPr>
      <t xml:space="preserve">에 </t>
    </r>
    <r>
      <rPr>
        <b/>
        <sz val="13"/>
        <color rgb="FF000000"/>
        <rFont val="굴림"/>
        <family val="3"/>
        <charset val="129"/>
      </rPr>
      <t xml:space="preserve">적극 협조 </t>
    </r>
    <r>
      <rPr>
        <sz val="13"/>
        <color rgb="FF000000"/>
        <rFont val="굴림"/>
        <family val="3"/>
        <charset val="129"/>
      </rPr>
      <t>바랍니다.</t>
    </r>
  </si>
  <si>
    <t xml:space="preserve">□ 사전작업허가 내용 : </t>
  </si>
  <si>
    <t>책임(직위)</t>
  </si>
  <si>
    <t>성명</t>
  </si>
  <si>
    <t>전화</t>
  </si>
  <si>
    <t>발주청(인허가)</t>
  </si>
  <si>
    <t>공사관리관(담당)</t>
  </si>
  <si>
    <t>홍길동</t>
  </si>
  <si>
    <t>02-2011-1234</t>
  </si>
  <si>
    <t>건설사업관리</t>
  </si>
  <si>
    <t>책임기술인</t>
  </si>
  <si>
    <t>○○○</t>
  </si>
  <si>
    <t>02-2011-2345</t>
  </si>
  <si>
    <t>(주)00ENG</t>
  </si>
  <si>
    <t>(안전)기술인</t>
  </si>
  <si>
    <t>원수급자</t>
  </si>
  <si>
    <t>02-2011-3456</t>
  </si>
  <si>
    <t>㈜00건설</t>
  </si>
  <si>
    <t>공사팀장</t>
  </si>
  <si>
    <t>하수급자</t>
  </si>
  <si>
    <t>02-2011-4567</t>
  </si>
  <si>
    <t>(합)00건설</t>
  </si>
  <si>
    <t>※ QR코드를 촬영하시면 “아차사고 신고 접수센터(CSI)”로</t>
  </si>
  <si>
    <t xml:space="preserve">즉시 접속하여 사고예방 조치요구 신고를 할 수 있습니다. </t>
  </si>
  <si>
    <t xml:space="preserve"> ○ 안전관리 담당자 안내 표지판 설치 규격</t>
    <phoneticPr fontId="2" type="noConversion"/>
  </si>
  <si>
    <t>(설치대상)
1. 2m 이상 고소작업
2. 1.5m 이상의 굴착·가설공사
3. 철골 구조물 공사
4. 2m 이상 외부 도장공사
5. 승강기 설치공사</t>
    <phoneticPr fontId="2" type="noConversion"/>
  </si>
  <si>
    <t xml:space="preserve">(주의사항)
1. 표지판 설치형식은 A형, 자립형, 매립형 등으로 현장조건에 따라 적합한 설치형식으로 시설물 입출구에 1개소 이상 설치 
2. 표지판 인쇄규격은 최소 기준을 제시하는 것으로 사전작업허가(PTW) 공종을 시행하는 현장은 최소 기준보다 작게 설치해서는 안됩니다. 
 ※ 단, 시설물 입출구 안내판 설치 외 근로자 통행구간 내 추가 설치하는 곳은 규격을 임의 변경 가능 </t>
    <phoneticPr fontId="2" type="noConversion"/>
  </si>
  <si>
    <t>수의계약통합서약서</t>
    <phoneticPr fontId="2" type="noConversion"/>
  </si>
  <si>
    <t>안전보건체크리스트</t>
    <phoneticPr fontId="2" type="noConversion"/>
  </si>
  <si>
    <t>공사근로자노무비 청구서</t>
    <phoneticPr fontId="2" type="noConversion"/>
  </si>
  <si>
    <t>노무비 구분관리제 적용제외</t>
    <phoneticPr fontId="2" type="noConversion"/>
  </si>
  <si>
    <t>노무비 구분관리 및 지급확인적용제 제외</t>
    <phoneticPr fontId="2" type="noConversion"/>
  </si>
  <si>
    <t>도시가스배관등 안전조치협의서</t>
    <phoneticPr fontId="2" type="noConversion"/>
  </si>
  <si>
    <t>○○시 ○○구</t>
    <phoneticPr fontId="2" type="noConversion"/>
  </si>
  <si>
    <t>◎ 본 프로그램은 서울특별시교육청 교육시설안전과에서 제작하였습니다.</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</si>
</sst>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6" formatCode="&quot;₩&quot;#,##0;[Red]\-&quot;₩&quot;#,##0"/>
    <numFmt numFmtId="42" formatCode="_-&quot;₩&quot;* #,##0_-;\-&quot;₩&quot;* #,##0_-;_-&quot;₩&quot;* &quot;-&quot;_-;_-@_-"/>
    <numFmt numFmtId="41" formatCode="_-* #,##0_-;\-* #,##0_-;_-* &quot;-&quot;_-;_-@_-"/>
    <numFmt numFmtId="176" formatCode="yyyy&quot;년&quot;\ m&quot;월&quot;\ d&quot;일&quot;;@"/>
    <numFmt numFmtId="177" formatCode="_-* #,##0_-;\-* #,##0_-;_-* &quot;-&quot;??_-;_-@_-"/>
    <numFmt numFmtId="178" formatCode="yyyy\.\ mm\.\ dd\."/>
    <numFmt numFmtId="179" formatCode="_-* #,##0.000_-;\-* #,##0.000_-;_-* &quot;-&quot;_-;_-@_-"/>
    <numFmt numFmtId="180" formatCode="0.000%"/>
    <numFmt numFmtId="181" formatCode="&quot;증제&quot;0&quot;호&quot;"/>
    <numFmt numFmtId="182" formatCode="[DBNum4]&quot;금&quot;[$-412]General&quot;원정&quot;"/>
    <numFmt numFmtId="183" formatCode="yyyy\.mm\.dd"/>
    <numFmt numFmtId="184" formatCode="&quot;₩&quot;#,##0;[Red]&quot;₩&quot;#,##0"/>
    <numFmt numFmtId="185" formatCode="#"/>
    <numFmt numFmtId="186" formatCode="#,##0_ "/>
    <numFmt numFmtId="187" formatCode="0&quot;년&quot;"/>
    <numFmt numFmtId="188" formatCode="&quot;금 &quot;#,##0\ &quot;원&quot;"/>
    <numFmt numFmtId="189" formatCode="&quot;(&quot;0%&quot;)&quot;"/>
    <numFmt numFmtId="190" formatCode="&quot;금 &quot;#,###&quot; 원&quot;"/>
    <numFmt numFmtId="191" formatCode="&quot;₩&quot;#,##0&quot;-&quot;"/>
    <numFmt numFmtId="192" formatCode="0_ "/>
    <numFmt numFmtId="193" formatCode="&quot;제&quot;0&quot;호&quot;"/>
    <numFmt numFmtId="194" formatCode="###\-##\-#####"/>
    <numFmt numFmtId="195" formatCode="0.0%"/>
    <numFmt numFmtId="196" formatCode="&quot;제&quot;@&quot;호&quot;"/>
    <numFmt numFmtId="197" formatCode="&quot;매월 &quot;00&quot; 일&quot;"/>
    <numFmt numFmtId="198" formatCode="#,000&quot;원&quot;"/>
    <numFmt numFmtId="199" formatCode="yyyy&quot;년&quot;\ m&quot;월&quot;\ d&quot;일&quot;"/>
    <numFmt numFmtId="200" formatCode="0&quot;m&quot;"/>
    <numFmt numFmtId="201" formatCode="0.0"/>
    <numFmt numFmtId="202" formatCode="0.000"/>
  </numFmts>
  <fonts count="257">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1"/>
      <color theme="1"/>
      <name val="굴림체"/>
      <family val="3"/>
      <charset val="129"/>
    </font>
    <font>
      <sz val="12"/>
      <color theme="1"/>
      <name val="굴림체"/>
      <family val="3"/>
      <charset val="129"/>
    </font>
    <font>
      <sz val="14"/>
      <color theme="1"/>
      <name val="굴림체"/>
      <family val="3"/>
      <charset val="129"/>
    </font>
    <font>
      <sz val="16"/>
      <color theme="1"/>
      <name val="굴림체"/>
      <family val="3"/>
      <charset val="129"/>
    </font>
    <font>
      <sz val="18"/>
      <color theme="1"/>
      <name val="굴림체"/>
      <family val="3"/>
      <charset val="129"/>
    </font>
    <font>
      <b/>
      <sz val="18"/>
      <color theme="1"/>
      <name val="굴림체"/>
      <family val="3"/>
      <charset val="129"/>
    </font>
    <font>
      <b/>
      <sz val="24"/>
      <color theme="1"/>
      <name val="굴림체"/>
      <family val="3"/>
      <charset val="129"/>
    </font>
    <font>
      <sz val="10"/>
      <color theme="1"/>
      <name val="굴림체"/>
      <family val="3"/>
      <charset val="129"/>
    </font>
    <font>
      <sz val="9"/>
      <color theme="1"/>
      <name val="굴림체"/>
      <family val="3"/>
      <charset val="129"/>
    </font>
    <font>
      <sz val="8"/>
      <name val="돋움"/>
      <family val="3"/>
      <charset val="129"/>
    </font>
    <font>
      <sz val="12"/>
      <name val="굴림체"/>
      <family val="3"/>
      <charset val="129"/>
    </font>
    <font>
      <sz val="20"/>
      <name val="굴림체"/>
      <family val="3"/>
      <charset val="129"/>
    </font>
    <font>
      <b/>
      <sz val="14"/>
      <name val="굴림체"/>
      <family val="3"/>
      <charset val="129"/>
    </font>
    <font>
      <sz val="9"/>
      <color theme="1"/>
      <name val="맑은 고딕"/>
      <family val="2"/>
      <charset val="129"/>
      <scheme val="minor"/>
    </font>
    <font>
      <sz val="8"/>
      <color theme="1"/>
      <name val="맑은 고딕"/>
      <family val="2"/>
      <charset val="129"/>
      <scheme val="minor"/>
    </font>
    <font>
      <sz val="9"/>
      <color theme="1"/>
      <name val="맑은 고딕"/>
      <family val="3"/>
      <charset val="129"/>
      <scheme val="minor"/>
    </font>
    <font>
      <sz val="10"/>
      <color theme="1"/>
      <name val="맑은 고딕"/>
      <family val="2"/>
      <charset val="129"/>
      <scheme val="minor"/>
    </font>
    <font>
      <sz val="10"/>
      <color theme="1"/>
      <name val="맑은 고딕"/>
      <family val="3"/>
      <charset val="129"/>
      <scheme val="minor"/>
    </font>
    <font>
      <u/>
      <sz val="11"/>
      <color theme="1"/>
      <name val="맑은 고딕"/>
      <family val="2"/>
      <charset val="129"/>
      <scheme val="minor"/>
    </font>
    <font>
      <sz val="10"/>
      <name val="굴림체"/>
      <family val="3"/>
      <charset val="129"/>
    </font>
    <font>
      <sz val="8"/>
      <name val="굴림체"/>
      <family val="3"/>
      <charset val="129"/>
    </font>
    <font>
      <b/>
      <sz val="9"/>
      <color indexed="81"/>
      <name val="Tahoma"/>
      <family val="2"/>
    </font>
    <font>
      <b/>
      <sz val="9"/>
      <color indexed="81"/>
      <name val="돋움"/>
      <family val="3"/>
      <charset val="129"/>
    </font>
    <font>
      <sz val="13"/>
      <color theme="1"/>
      <name val="굴림체"/>
      <family val="3"/>
      <charset val="129"/>
    </font>
    <font>
      <u/>
      <sz val="10.55"/>
      <color theme="10"/>
      <name val="맑은 고딕"/>
      <family val="3"/>
      <charset val="129"/>
    </font>
    <font>
      <sz val="14"/>
      <name val="맑은 고딕"/>
      <family val="3"/>
      <charset val="129"/>
    </font>
    <font>
      <sz val="16"/>
      <color theme="1"/>
      <name val="휴먼명조"/>
      <family val="3"/>
      <charset val="129"/>
    </font>
    <font>
      <b/>
      <sz val="16"/>
      <color theme="1"/>
      <name val="휴먼명조"/>
      <family val="3"/>
      <charset val="129"/>
    </font>
    <font>
      <sz val="11"/>
      <color theme="1"/>
      <name val="휴먼명조"/>
      <family val="3"/>
      <charset val="129"/>
    </font>
    <font>
      <sz val="14"/>
      <color theme="1"/>
      <name val="휴먼명조"/>
      <family val="3"/>
      <charset val="129"/>
    </font>
    <font>
      <sz val="13"/>
      <color theme="1"/>
      <name val="휴먼명조"/>
      <family val="3"/>
      <charset val="129"/>
    </font>
    <font>
      <sz val="18"/>
      <color theme="1"/>
      <name val="휴먼명조"/>
      <family val="3"/>
      <charset val="129"/>
    </font>
    <font>
      <b/>
      <sz val="24"/>
      <name val="휴먼명조"/>
      <family val="3"/>
      <charset val="129"/>
    </font>
    <font>
      <sz val="12"/>
      <color theme="1"/>
      <name val="휴먼명조"/>
      <family val="3"/>
      <charset val="129"/>
    </font>
    <font>
      <b/>
      <sz val="22"/>
      <color theme="1"/>
      <name val="휴먼명조"/>
      <family val="3"/>
      <charset val="129"/>
    </font>
    <font>
      <sz val="9"/>
      <name val="휴먼명조"/>
      <family val="3"/>
      <charset val="129"/>
    </font>
    <font>
      <sz val="14"/>
      <color theme="1"/>
      <name val="HY울릉도M"/>
      <family val="1"/>
      <charset val="129"/>
    </font>
    <font>
      <sz val="12"/>
      <color theme="1"/>
      <name val="맑은 고딕"/>
      <family val="3"/>
      <charset val="129"/>
      <scheme val="minor"/>
    </font>
    <font>
      <sz val="12"/>
      <color rgb="FF002060"/>
      <name val="HY울릉도M"/>
      <family val="1"/>
      <charset val="129"/>
    </font>
    <font>
      <sz val="11"/>
      <color rgb="FF333333"/>
      <name val="휴먼명조"/>
      <family val="3"/>
      <charset val="129"/>
    </font>
    <font>
      <sz val="13"/>
      <color theme="1"/>
      <name val="맑은 고딕"/>
      <family val="2"/>
      <charset val="129"/>
      <scheme val="minor"/>
    </font>
    <font>
      <sz val="12"/>
      <color rgb="FFFF0000"/>
      <name val="맑은 고딕"/>
      <family val="3"/>
      <charset val="129"/>
      <scheme val="minor"/>
    </font>
    <font>
      <sz val="11"/>
      <name val="돋움"/>
      <family val="3"/>
      <charset val="129"/>
    </font>
    <font>
      <sz val="11"/>
      <name val="맑은 고딕"/>
      <family val="3"/>
      <charset val="129"/>
    </font>
    <font>
      <b/>
      <sz val="20"/>
      <color theme="6" tint="-0.249977111117893"/>
      <name val="맑은 고딕"/>
      <family val="3"/>
      <charset val="129"/>
    </font>
    <font>
      <b/>
      <sz val="18"/>
      <name val="맑은 고딕"/>
      <family val="3"/>
      <charset val="129"/>
    </font>
    <font>
      <sz val="16"/>
      <name val="맑은 고딕"/>
      <family val="3"/>
      <charset val="129"/>
    </font>
    <font>
      <sz val="12"/>
      <color theme="1"/>
      <name val="맑은 고딕"/>
      <family val="2"/>
      <charset val="129"/>
      <scheme val="minor"/>
    </font>
    <font>
      <sz val="12"/>
      <name val="맑은 고딕"/>
      <family val="3"/>
      <charset val="129"/>
      <scheme val="minor"/>
    </font>
    <font>
      <sz val="12"/>
      <name val="맑은 고딕"/>
      <family val="2"/>
      <charset val="129"/>
      <scheme val="minor"/>
    </font>
    <font>
      <sz val="9"/>
      <color theme="10"/>
      <name val="맑은 고딕"/>
      <family val="3"/>
      <charset val="129"/>
    </font>
    <font>
      <sz val="12"/>
      <name val="양재인장체M"/>
      <family val="1"/>
      <charset val="129"/>
    </font>
    <font>
      <sz val="11"/>
      <color theme="1"/>
      <name val="양재인장체M"/>
      <family val="1"/>
      <charset val="129"/>
    </font>
    <font>
      <sz val="9"/>
      <color rgb="FFFF9900"/>
      <name val="맑은 고딕"/>
      <family val="3"/>
      <charset val="129"/>
    </font>
    <font>
      <sz val="9"/>
      <color rgb="FF0070C0"/>
      <name val="맑은 고딕"/>
      <family val="3"/>
      <charset val="129"/>
    </font>
    <font>
      <b/>
      <sz val="16"/>
      <color theme="1"/>
      <name val="양재인장체M"/>
      <family val="1"/>
      <charset val="129"/>
    </font>
    <font>
      <b/>
      <sz val="12"/>
      <color theme="1"/>
      <name val="양재인장체M"/>
      <family val="1"/>
      <charset val="129"/>
    </font>
    <font>
      <sz val="11"/>
      <name val="맑은 고딕"/>
      <family val="2"/>
      <charset val="129"/>
      <scheme val="minor"/>
    </font>
    <font>
      <sz val="12"/>
      <name val="맑은 고딕"/>
      <family val="3"/>
      <charset val="129"/>
      <scheme val="major"/>
    </font>
    <font>
      <sz val="11"/>
      <color theme="1"/>
      <name val="한컴바탕"/>
      <family val="1"/>
      <charset val="129"/>
    </font>
    <font>
      <b/>
      <sz val="32"/>
      <color rgb="FF000000"/>
      <name val="한컴바탕"/>
      <family val="1"/>
      <charset val="129"/>
    </font>
    <font>
      <sz val="10"/>
      <color rgb="FF002060"/>
      <name val="맑은 고딕"/>
      <family val="3"/>
      <charset val="129"/>
    </font>
    <font>
      <b/>
      <sz val="16"/>
      <color rgb="FF000000"/>
      <name val="한컴바탕"/>
      <family val="1"/>
      <charset val="129"/>
    </font>
    <font>
      <sz val="11"/>
      <color theme="1"/>
      <name val="맑은 고딕"/>
      <family val="3"/>
      <charset val="129"/>
      <scheme val="minor"/>
    </font>
    <font>
      <sz val="12"/>
      <name val="돋움체"/>
      <family val="3"/>
      <charset val="129"/>
    </font>
    <font>
      <sz val="10.55"/>
      <color rgb="FF0070C0"/>
      <name val="맑은 고딕"/>
      <family val="3"/>
      <charset val="129"/>
    </font>
    <font>
      <sz val="20"/>
      <name val="맑은 고딕"/>
      <family val="3"/>
      <charset val="129"/>
    </font>
    <font>
      <b/>
      <sz val="20"/>
      <name val="맑은 고딕"/>
      <family val="3"/>
      <charset val="129"/>
    </font>
    <font>
      <sz val="9"/>
      <color indexed="8"/>
      <name val="맑은 고딕"/>
      <family val="2"/>
      <charset val="129"/>
      <scheme val="minor"/>
    </font>
    <font>
      <b/>
      <sz val="26"/>
      <color theme="1"/>
      <name val="휴먼명조"/>
      <family val="3"/>
      <charset val="129"/>
    </font>
    <font>
      <b/>
      <sz val="28"/>
      <name val="휴먼명조"/>
      <family val="3"/>
      <charset val="129"/>
    </font>
    <font>
      <b/>
      <sz val="26"/>
      <color theme="1"/>
      <name val="굴림체"/>
      <family val="3"/>
      <charset val="129"/>
    </font>
    <font>
      <b/>
      <sz val="28"/>
      <color theme="1"/>
      <name val="굴림체"/>
      <family val="3"/>
      <charset val="129"/>
    </font>
    <font>
      <b/>
      <sz val="14"/>
      <color theme="1"/>
      <name val="맑은 고딕"/>
      <family val="3"/>
      <charset val="129"/>
      <scheme val="minor"/>
    </font>
    <font>
      <b/>
      <sz val="16"/>
      <color theme="1"/>
      <name val="맑은 고딕"/>
      <family val="3"/>
      <charset val="129"/>
      <scheme val="minor"/>
    </font>
    <font>
      <sz val="14"/>
      <color theme="1"/>
      <name val="HY견고딕"/>
      <family val="1"/>
      <charset val="129"/>
    </font>
    <font>
      <sz val="16"/>
      <color theme="1"/>
      <name val="HY견고딕"/>
      <family val="1"/>
      <charset val="129"/>
    </font>
    <font>
      <b/>
      <sz val="20"/>
      <color theme="1"/>
      <name val="HY신명조"/>
      <family val="1"/>
      <charset val="129"/>
    </font>
    <font>
      <sz val="10"/>
      <color theme="1"/>
      <name val="HY신명조"/>
      <family val="1"/>
      <charset val="129"/>
    </font>
    <font>
      <sz val="11"/>
      <color theme="1"/>
      <name val="HY신명조"/>
      <family val="1"/>
      <charset val="129"/>
    </font>
    <font>
      <sz val="9"/>
      <color theme="1"/>
      <name val="HY신명조"/>
      <family val="1"/>
      <charset val="129"/>
    </font>
    <font>
      <sz val="6"/>
      <color theme="1"/>
      <name val="HY신명조"/>
      <family val="1"/>
      <charset val="129"/>
    </font>
    <font>
      <sz val="12"/>
      <color theme="1"/>
      <name val="HY신명조"/>
      <family val="1"/>
      <charset val="129"/>
    </font>
    <font>
      <sz val="14"/>
      <color theme="1"/>
      <name val="HY신명조"/>
      <family val="1"/>
      <charset val="129"/>
    </font>
    <font>
      <sz val="13"/>
      <color theme="1"/>
      <name val="HY신명조"/>
      <family val="1"/>
      <charset val="129"/>
    </font>
    <font>
      <b/>
      <sz val="18"/>
      <color theme="1"/>
      <name val="HY신명조"/>
      <family val="1"/>
      <charset val="129"/>
    </font>
    <font>
      <sz val="16"/>
      <color theme="1"/>
      <name val="HY신명조"/>
      <family val="1"/>
      <charset val="129"/>
    </font>
    <font>
      <b/>
      <sz val="28"/>
      <color rgb="FF000000"/>
      <name val="HY신명조"/>
      <family val="1"/>
      <charset val="129"/>
    </font>
    <font>
      <sz val="10"/>
      <color rgb="FF000000"/>
      <name val="HY신명조"/>
      <family val="1"/>
      <charset val="129"/>
    </font>
    <font>
      <b/>
      <sz val="10"/>
      <color rgb="FF000000"/>
      <name val="HY신명조"/>
      <family val="1"/>
      <charset val="129"/>
    </font>
    <font>
      <b/>
      <sz val="14"/>
      <color rgb="FF000000"/>
      <name val="HY신명조"/>
      <family val="1"/>
      <charset val="129"/>
    </font>
    <font>
      <sz val="13"/>
      <color rgb="FF000000"/>
      <name val="HY신명조"/>
      <family val="1"/>
      <charset val="129"/>
    </font>
    <font>
      <b/>
      <sz val="26"/>
      <color theme="1"/>
      <name val="HY신명조"/>
      <family val="1"/>
      <charset val="129"/>
    </font>
    <font>
      <sz val="11"/>
      <color rgb="FF333333"/>
      <name val="HY신명조"/>
      <family val="1"/>
      <charset val="129"/>
    </font>
    <font>
      <sz val="18"/>
      <color theme="1"/>
      <name val="HY신명조"/>
      <family val="1"/>
      <charset val="129"/>
    </font>
    <font>
      <b/>
      <sz val="28"/>
      <color theme="1"/>
      <name val="HY신명조"/>
      <family val="1"/>
      <charset val="129"/>
    </font>
    <font>
      <b/>
      <sz val="22"/>
      <color theme="1"/>
      <name val="HY신명조"/>
      <family val="1"/>
      <charset val="129"/>
    </font>
    <font>
      <sz val="11"/>
      <color rgb="FF000000"/>
      <name val="HY신명조"/>
      <family val="1"/>
      <charset val="129"/>
    </font>
    <font>
      <sz val="12"/>
      <color rgb="FF000000"/>
      <name val="HY신명조"/>
      <family val="1"/>
      <charset val="129"/>
    </font>
    <font>
      <b/>
      <sz val="16"/>
      <color theme="1"/>
      <name val="HY신명조"/>
      <family val="1"/>
      <charset val="129"/>
    </font>
    <font>
      <b/>
      <u/>
      <sz val="18"/>
      <color theme="1"/>
      <name val="HY신명조"/>
      <family val="1"/>
      <charset val="129"/>
    </font>
    <font>
      <b/>
      <sz val="14"/>
      <color theme="1"/>
      <name val="HY신명조"/>
      <family val="1"/>
      <charset val="129"/>
    </font>
    <font>
      <b/>
      <sz val="26"/>
      <color rgb="FF000000"/>
      <name val="HY신명조"/>
      <family val="1"/>
      <charset val="129"/>
    </font>
    <font>
      <sz val="15"/>
      <color rgb="FF000000"/>
      <name val="HY신명조"/>
      <family val="1"/>
      <charset val="129"/>
    </font>
    <font>
      <sz val="14"/>
      <color rgb="FF000000"/>
      <name val="HY신명조"/>
      <family val="1"/>
      <charset val="129"/>
    </font>
    <font>
      <sz val="12"/>
      <name val="HY신명조"/>
      <family val="1"/>
      <charset val="129"/>
    </font>
    <font>
      <b/>
      <sz val="28"/>
      <name val="HY신명조"/>
      <family val="1"/>
      <charset val="129"/>
    </font>
    <font>
      <sz val="20"/>
      <name val="HY신명조"/>
      <family val="1"/>
      <charset val="129"/>
    </font>
    <font>
      <sz val="14"/>
      <color rgb="FFFF0000"/>
      <name val="HY신명조"/>
      <family val="1"/>
      <charset val="129"/>
    </font>
    <font>
      <b/>
      <sz val="14"/>
      <name val="HY신명조"/>
      <family val="1"/>
      <charset val="129"/>
    </font>
    <font>
      <b/>
      <sz val="18"/>
      <name val="HY신명조"/>
      <family val="1"/>
      <charset val="129"/>
    </font>
    <font>
      <sz val="28"/>
      <color theme="1"/>
      <name val="HY신명조"/>
      <family val="1"/>
      <charset val="129"/>
    </font>
    <font>
      <sz val="12"/>
      <color rgb="FF333333"/>
      <name val="HY신명조"/>
      <family val="1"/>
      <charset val="129"/>
    </font>
    <font>
      <sz val="9"/>
      <color rgb="FF000000"/>
      <name val="맑은 고딕"/>
      <family val="3"/>
      <charset val="129"/>
    </font>
    <font>
      <sz val="12"/>
      <name val="HY동녘B"/>
      <family val="1"/>
      <charset val="129"/>
    </font>
    <font>
      <sz val="14"/>
      <name val="맑은 고딕"/>
      <family val="3"/>
      <charset val="129"/>
      <scheme val="minor"/>
    </font>
    <font>
      <sz val="14"/>
      <name val="맑은 고딕"/>
      <family val="2"/>
      <charset val="129"/>
      <scheme val="minor"/>
    </font>
    <font>
      <sz val="11"/>
      <name val="맑은 고딕"/>
      <family val="3"/>
      <charset val="129"/>
      <scheme val="minor"/>
    </font>
    <font>
      <sz val="12.1"/>
      <name val="맑은 고딕"/>
      <family val="3"/>
      <charset val="129"/>
      <scheme val="minor"/>
    </font>
    <font>
      <sz val="8"/>
      <color rgb="FF000000"/>
      <name val="돋움체"/>
      <family val="3"/>
      <charset val="129"/>
    </font>
    <font>
      <sz val="10"/>
      <color indexed="8"/>
      <name val="돋움체"/>
      <family val="3"/>
      <charset val="129"/>
    </font>
    <font>
      <sz val="12"/>
      <color indexed="8"/>
      <name val="돋움체"/>
      <family val="3"/>
      <charset val="129"/>
    </font>
    <font>
      <b/>
      <sz val="12"/>
      <color indexed="8"/>
      <name val="돋움체"/>
      <family val="3"/>
      <charset val="129"/>
    </font>
    <font>
      <sz val="8"/>
      <color rgb="FF000000"/>
      <name val="돋움"/>
      <family val="3"/>
      <charset val="129"/>
    </font>
    <font>
      <sz val="9"/>
      <color theme="1"/>
      <name val="돋움"/>
      <family val="3"/>
      <charset val="129"/>
    </font>
    <font>
      <sz val="9"/>
      <color rgb="FF000000"/>
      <name val="돋움"/>
      <family val="3"/>
      <charset val="129"/>
    </font>
    <font>
      <sz val="12"/>
      <color rgb="FF0000FF"/>
      <name val="맑은 고딕"/>
      <family val="3"/>
      <charset val="129"/>
      <scheme val="minor"/>
    </font>
    <font>
      <sz val="12"/>
      <color rgb="FFFFC000"/>
      <name val="맑은 고딕"/>
      <family val="3"/>
      <charset val="129"/>
      <scheme val="minor"/>
    </font>
    <font>
      <sz val="12"/>
      <color rgb="FF660066"/>
      <name val="맑은 고딕"/>
      <family val="3"/>
      <charset val="129"/>
      <scheme val="minor"/>
    </font>
    <font>
      <b/>
      <sz val="16"/>
      <name val="맑은 고딕"/>
      <family val="3"/>
      <charset val="129"/>
      <scheme val="minor"/>
    </font>
    <font>
      <sz val="9"/>
      <name val="맑은 고딕"/>
      <family val="3"/>
      <charset val="129"/>
      <scheme val="minor"/>
    </font>
    <font>
      <b/>
      <sz val="12.1"/>
      <name val="맑은 고딕"/>
      <family val="3"/>
      <charset val="129"/>
      <scheme val="minor"/>
    </font>
    <font>
      <b/>
      <sz val="12"/>
      <name val="맑은 고딕"/>
      <family val="3"/>
      <charset val="129"/>
      <scheme val="minor"/>
    </font>
    <font>
      <u/>
      <sz val="12"/>
      <name val="맑은 고딕"/>
      <family val="3"/>
      <charset val="129"/>
      <scheme val="minor"/>
    </font>
    <font>
      <sz val="22"/>
      <color theme="1"/>
      <name val="HY헤드라인M"/>
      <family val="1"/>
      <charset val="129"/>
    </font>
    <font>
      <sz val="11"/>
      <color theme="1"/>
      <name val="HY헤드라인M"/>
      <family val="1"/>
      <charset val="129"/>
    </font>
    <font>
      <b/>
      <sz val="11"/>
      <color theme="1"/>
      <name val="맑은 고딕"/>
      <family val="3"/>
      <charset val="129"/>
      <scheme val="minor"/>
    </font>
    <font>
      <u/>
      <sz val="11"/>
      <color theme="1"/>
      <name val="HY신명조"/>
      <family val="1"/>
      <charset val="129"/>
    </font>
    <font>
      <sz val="11"/>
      <color theme="1"/>
      <name val="함초롬바탕"/>
      <family val="1"/>
      <charset val="129"/>
    </font>
    <font>
      <b/>
      <sz val="11"/>
      <color theme="1"/>
      <name val="HY신명조"/>
      <family val="1"/>
      <charset val="129"/>
    </font>
    <font>
      <sz val="9"/>
      <color indexed="81"/>
      <name val="돋움"/>
      <family val="3"/>
      <charset val="129"/>
    </font>
    <font>
      <b/>
      <sz val="11"/>
      <color theme="1"/>
      <name val="맑은 고딕"/>
      <family val="2"/>
      <charset val="129"/>
      <scheme val="minor"/>
    </font>
    <font>
      <b/>
      <sz val="10"/>
      <color indexed="81"/>
      <name val="돋움"/>
      <family val="3"/>
      <charset val="129"/>
    </font>
    <font>
      <b/>
      <sz val="10"/>
      <color indexed="81"/>
      <name val="Tahoma"/>
      <family val="2"/>
    </font>
    <font>
      <sz val="10"/>
      <color indexed="81"/>
      <name val="Tahoma"/>
      <family val="2"/>
    </font>
    <font>
      <sz val="10"/>
      <color indexed="81"/>
      <name val="돋움"/>
      <family val="3"/>
      <charset val="129"/>
    </font>
    <font>
      <u/>
      <sz val="10"/>
      <color indexed="81"/>
      <name val="돋움"/>
      <family val="3"/>
      <charset val="129"/>
    </font>
    <font>
      <u/>
      <sz val="10"/>
      <color indexed="81"/>
      <name val="Tahoma"/>
      <family val="2"/>
    </font>
    <font>
      <b/>
      <sz val="10"/>
      <color theme="1"/>
      <name val="맑은 고딕"/>
      <family val="3"/>
      <charset val="129"/>
      <scheme val="minor"/>
    </font>
    <font>
      <b/>
      <u/>
      <sz val="11"/>
      <color theme="1"/>
      <name val="맑은 고딕"/>
      <family val="3"/>
      <charset val="129"/>
      <scheme val="minor"/>
    </font>
    <font>
      <b/>
      <sz val="11"/>
      <color rgb="FFFA7D00"/>
      <name val="맑은 고딕"/>
      <family val="2"/>
      <charset val="129"/>
      <scheme val="minor"/>
    </font>
    <font>
      <b/>
      <sz val="11"/>
      <name val="맑은 고딕"/>
      <family val="3"/>
      <charset val="129"/>
      <scheme val="minor"/>
    </font>
    <font>
      <b/>
      <sz val="11"/>
      <color theme="0" tint="-0.34998626667073579"/>
      <name val="맑은 고딕"/>
      <family val="2"/>
      <charset val="129"/>
      <scheme val="minor"/>
    </font>
    <font>
      <b/>
      <sz val="10"/>
      <color rgb="FF00B050"/>
      <name val="맑은 고딕"/>
      <family val="3"/>
      <charset val="129"/>
      <scheme val="minor"/>
    </font>
    <font>
      <sz val="10"/>
      <color rgb="FF00B050"/>
      <name val="맑은 고딕"/>
      <family val="3"/>
      <charset val="129"/>
      <scheme val="minor"/>
    </font>
    <font>
      <sz val="8"/>
      <color theme="10"/>
      <name val="맑은 고딕"/>
      <family val="3"/>
      <charset val="129"/>
    </font>
    <font>
      <sz val="12"/>
      <color theme="1"/>
      <name val="맑은 고딕"/>
      <family val="3"/>
      <charset val="129"/>
    </font>
    <font>
      <sz val="12"/>
      <color theme="1"/>
      <name val="돋움"/>
      <family val="3"/>
      <charset val="129"/>
    </font>
    <font>
      <sz val="11"/>
      <color theme="1"/>
      <name val="돋움"/>
      <family val="3"/>
      <charset val="129"/>
    </font>
    <font>
      <sz val="10"/>
      <color theme="1"/>
      <name val="돋움"/>
      <family val="3"/>
      <charset val="129"/>
    </font>
    <font>
      <sz val="10"/>
      <color rgb="FF00B050"/>
      <name val="HY중고딕"/>
      <family val="1"/>
      <charset val="129"/>
    </font>
    <font>
      <b/>
      <sz val="10"/>
      <color theme="1"/>
      <name val="돋움"/>
      <family val="3"/>
      <charset val="129"/>
    </font>
    <font>
      <b/>
      <sz val="11"/>
      <color theme="1"/>
      <name val="돋움"/>
      <family val="3"/>
      <charset val="129"/>
    </font>
    <font>
      <sz val="9"/>
      <color rgb="FF000000"/>
      <name val="Malgun Gothic"/>
      <family val="3"/>
      <charset val="129"/>
    </font>
    <font>
      <b/>
      <sz val="13"/>
      <color theme="1"/>
      <name val="돋움"/>
      <family val="3"/>
      <charset val="129"/>
    </font>
    <font>
      <sz val="14"/>
      <color theme="1"/>
      <name val="돋움"/>
      <family val="3"/>
      <charset val="129"/>
    </font>
    <font>
      <b/>
      <sz val="16"/>
      <color theme="1"/>
      <name val="HY견고딕"/>
      <family val="1"/>
      <charset val="129"/>
    </font>
    <font>
      <b/>
      <sz val="12"/>
      <color theme="1"/>
      <name val="함초롬바탕"/>
      <family val="1"/>
      <charset val="129"/>
    </font>
    <font>
      <sz val="10"/>
      <color theme="1"/>
      <name val="함초롬바탕"/>
      <family val="1"/>
      <charset val="129"/>
    </font>
    <font>
      <sz val="10"/>
      <color rgb="FF333333"/>
      <name val="함초롬바탕"/>
      <family val="1"/>
      <charset val="129"/>
    </font>
    <font>
      <b/>
      <sz val="10"/>
      <color theme="1"/>
      <name val="함초롬바탕"/>
      <family val="1"/>
      <charset val="129"/>
    </font>
    <font>
      <sz val="14"/>
      <color theme="1"/>
      <name val="함초롬바탕"/>
      <family val="1"/>
      <charset val="129"/>
    </font>
    <font>
      <sz val="10.55"/>
      <color theme="10"/>
      <name val="맑은 고딕"/>
      <family val="3"/>
      <charset val="129"/>
    </font>
    <font>
      <b/>
      <sz val="18"/>
      <color rgb="FF000000"/>
      <name val="HY신명조"/>
      <family val="1"/>
      <charset val="129"/>
    </font>
    <font>
      <b/>
      <sz val="18"/>
      <color theme="1"/>
      <name val="휴먼명조"/>
      <family val="3"/>
      <charset val="129"/>
    </font>
    <font>
      <sz val="12"/>
      <color theme="1"/>
      <name val="HY견고딕"/>
      <family val="1"/>
      <charset val="129"/>
    </font>
    <font>
      <sz val="15"/>
      <color rgb="FF000000"/>
      <name val="돋움"/>
      <family val="3"/>
      <charset val="129"/>
    </font>
    <font>
      <sz val="14"/>
      <color rgb="FF000000"/>
      <name val="맑은 고딕"/>
      <family val="3"/>
      <charset val="129"/>
      <scheme val="minor"/>
    </font>
    <font>
      <sz val="12"/>
      <color rgb="FF000000"/>
      <name val="맑은 고딕"/>
      <family val="3"/>
      <charset val="129"/>
      <scheme val="minor"/>
    </font>
    <font>
      <sz val="13"/>
      <color rgb="FF000000"/>
      <name val="맑은 고딕"/>
      <family val="3"/>
      <charset val="129"/>
      <scheme val="minor"/>
    </font>
    <font>
      <sz val="11"/>
      <color rgb="FF000000"/>
      <name val="맑은 고딕"/>
      <family val="3"/>
      <charset val="129"/>
      <scheme val="minor"/>
    </font>
    <font>
      <sz val="13"/>
      <color theme="1"/>
      <name val="맑은 고딕"/>
      <family val="3"/>
      <charset val="129"/>
      <scheme val="minor"/>
    </font>
    <font>
      <sz val="15"/>
      <color rgb="FF000000"/>
      <name val="맑은 고딕"/>
      <family val="3"/>
      <charset val="129"/>
      <scheme val="minor"/>
    </font>
    <font>
      <sz val="10"/>
      <color theme="0" tint="-0.499984740745262"/>
      <name val="맑은 고딕"/>
      <family val="3"/>
      <charset val="129"/>
      <scheme val="minor"/>
    </font>
    <font>
      <sz val="10"/>
      <color rgb="FF000000"/>
      <name val="맑은 고딕"/>
      <family val="3"/>
      <charset val="129"/>
      <scheme val="minor"/>
    </font>
    <font>
      <b/>
      <sz val="21"/>
      <color rgb="FF000000"/>
      <name val="맑은 고딕"/>
      <family val="3"/>
      <charset val="129"/>
      <scheme val="major"/>
    </font>
    <font>
      <sz val="8"/>
      <color theme="3" tint="0.39994506668294322"/>
      <name val="맑은 고딕"/>
      <family val="3"/>
      <charset val="129"/>
    </font>
    <font>
      <sz val="8"/>
      <color rgb="FF0000FF"/>
      <name val="맑은 고딕"/>
      <family val="3"/>
      <charset val="129"/>
    </font>
    <font>
      <sz val="10"/>
      <color theme="10"/>
      <name val="맑은 고딕"/>
      <family val="3"/>
      <charset val="129"/>
    </font>
    <font>
      <sz val="7.4"/>
      <color theme="3" tint="0.39994506668294322"/>
      <name val="맑은 고딕"/>
      <family val="3"/>
      <charset val="129"/>
    </font>
    <font>
      <u/>
      <sz val="9"/>
      <color theme="3" tint="0.39997558519241921"/>
      <name val="맑은 고딕"/>
      <family val="3"/>
      <charset val="129"/>
    </font>
    <font>
      <sz val="9"/>
      <color rgb="FF0000FF"/>
      <name val="돋움체"/>
      <family val="3"/>
      <charset val="129"/>
    </font>
    <font>
      <b/>
      <sz val="16"/>
      <color rgb="FF000000"/>
      <name val="한양견고딕"/>
      <family val="3"/>
      <charset val="129"/>
    </font>
    <font>
      <sz val="10"/>
      <color rgb="FF000000"/>
      <name val="돋움체"/>
      <family val="3"/>
      <charset val="129"/>
    </font>
    <font>
      <sz val="7"/>
      <color rgb="FF000000"/>
      <name val="맑은 고딕"/>
      <family val="3"/>
      <charset val="129"/>
      <scheme val="minor"/>
    </font>
    <font>
      <sz val="9"/>
      <color rgb="FF000000"/>
      <name val="돋움체"/>
      <family val="3"/>
      <charset val="129"/>
    </font>
    <font>
      <sz val="8"/>
      <color rgb="FF7F7F7F"/>
      <name val="돋움체"/>
      <family val="3"/>
      <charset val="129"/>
    </font>
    <font>
      <sz val="1"/>
      <color rgb="FF000000"/>
      <name val="맑은 고딕"/>
      <family val="3"/>
      <charset val="129"/>
      <scheme val="minor"/>
    </font>
    <font>
      <sz val="11"/>
      <color rgb="FFFF0000"/>
      <name val="맑은 고딕"/>
      <family val="2"/>
      <charset val="129"/>
      <scheme val="minor"/>
    </font>
    <font>
      <sz val="6"/>
      <color theme="1"/>
      <name val="맑은 고딕"/>
      <family val="2"/>
      <charset val="129"/>
      <scheme val="minor"/>
    </font>
    <font>
      <sz val="14"/>
      <color rgb="FFFF0000"/>
      <name val="맑은 고딕"/>
      <family val="3"/>
      <charset val="129"/>
      <scheme val="minor"/>
    </font>
    <font>
      <b/>
      <sz val="26"/>
      <color theme="1"/>
      <name val="맑은 고딕"/>
      <family val="2"/>
      <charset val="129"/>
      <scheme val="minor"/>
    </font>
    <font>
      <b/>
      <sz val="24"/>
      <color theme="1"/>
      <name val="맑은 고딕"/>
      <family val="2"/>
      <charset val="129"/>
      <scheme val="minor"/>
    </font>
    <font>
      <b/>
      <sz val="24"/>
      <color theme="1"/>
      <name val="돋움"/>
      <family val="3"/>
      <charset val="129"/>
    </font>
    <font>
      <b/>
      <sz val="24"/>
      <color theme="1"/>
      <name val="맑은 고딕"/>
      <family val="3"/>
      <charset val="129"/>
    </font>
    <font>
      <b/>
      <sz val="24"/>
      <color theme="1"/>
      <name val="맑은 고딕"/>
      <family val="2"/>
      <charset val="129"/>
    </font>
    <font>
      <sz val="13"/>
      <color rgb="FFFF0000"/>
      <name val="맑은 고딕"/>
      <family val="3"/>
      <charset val="129"/>
      <scheme val="minor"/>
    </font>
    <font>
      <b/>
      <sz val="12"/>
      <color theme="1"/>
      <name val="맑은 고딕"/>
      <family val="3"/>
      <charset val="129"/>
      <scheme val="minor"/>
    </font>
    <font>
      <b/>
      <sz val="12"/>
      <color theme="1"/>
      <name val="맑은 고딕"/>
      <family val="2"/>
      <charset val="129"/>
      <scheme val="minor"/>
    </font>
    <font>
      <u/>
      <sz val="11"/>
      <color theme="1"/>
      <name val="맑은 고딕"/>
      <family val="3"/>
      <charset val="129"/>
      <scheme val="minor"/>
    </font>
    <font>
      <vertAlign val="superscript"/>
      <sz val="11"/>
      <color theme="1"/>
      <name val="맑은 고딕"/>
      <family val="3"/>
      <charset val="129"/>
      <scheme val="minor"/>
    </font>
    <font>
      <sz val="11"/>
      <color theme="1"/>
      <name val="맑은 고딕"/>
      <family val="3"/>
      <charset val="129"/>
    </font>
    <font>
      <sz val="11"/>
      <color theme="1"/>
      <name val="맑은 고딕"/>
      <family val="2"/>
      <charset val="129"/>
    </font>
    <font>
      <b/>
      <sz val="11"/>
      <color rgb="FF3333FF"/>
      <name val="맑은 고딕"/>
      <family val="3"/>
      <charset val="129"/>
    </font>
    <font>
      <sz val="9.5"/>
      <color theme="1"/>
      <name val="맑은 고딕"/>
      <family val="3"/>
      <charset val="129"/>
      <scheme val="minor"/>
    </font>
    <font>
      <sz val="9.5"/>
      <color theme="1"/>
      <name val="맑은 고딕"/>
      <family val="2"/>
      <charset val="129"/>
    </font>
    <font>
      <sz val="10.5"/>
      <color theme="1"/>
      <name val="맑은 고딕"/>
      <family val="3"/>
      <charset val="129"/>
      <scheme val="minor"/>
    </font>
    <font>
      <sz val="8"/>
      <color theme="1"/>
      <name val="맑은 고딕"/>
      <family val="3"/>
      <charset val="129"/>
      <scheme val="minor"/>
    </font>
    <font>
      <b/>
      <sz val="11"/>
      <color rgb="FF3333FF"/>
      <name val="맑은 고딕"/>
      <family val="3"/>
      <charset val="129"/>
      <scheme val="minor"/>
    </font>
    <font>
      <sz val="9.5"/>
      <name val="맑은 고딕"/>
      <family val="3"/>
      <charset val="129"/>
    </font>
    <font>
      <sz val="11"/>
      <color rgb="FFFF0000"/>
      <name val="맑은 고딕"/>
      <family val="3"/>
      <charset val="129"/>
      <scheme val="minor"/>
    </font>
    <font>
      <sz val="14"/>
      <color rgb="FFFF0000"/>
      <name val="돋움"/>
      <family val="3"/>
      <charset val="129"/>
    </font>
    <font>
      <b/>
      <sz val="22"/>
      <color theme="1"/>
      <name val="맑은 고딕"/>
      <family val="2"/>
      <charset val="129"/>
      <scheme val="minor"/>
    </font>
    <font>
      <b/>
      <sz val="22"/>
      <color theme="1"/>
      <name val="돋움"/>
      <family val="3"/>
      <charset val="129"/>
    </font>
    <font>
      <b/>
      <sz val="22"/>
      <color theme="1"/>
      <name val="맑은 고딕"/>
      <family val="3"/>
      <charset val="129"/>
    </font>
    <font>
      <b/>
      <sz val="22"/>
      <color theme="1"/>
      <name val="맑은 고딕"/>
      <family val="2"/>
      <charset val="129"/>
    </font>
    <font>
      <b/>
      <sz val="26"/>
      <color theme="1"/>
      <name val="맑은 고딕"/>
      <family val="2"/>
      <charset val="129"/>
    </font>
    <font>
      <sz val="13"/>
      <color rgb="FFFF0000"/>
      <name val="맑은 고딕"/>
      <family val="2"/>
      <charset val="129"/>
    </font>
    <font>
      <b/>
      <sz val="12"/>
      <name val="맑은 고딕"/>
      <family val="2"/>
      <charset val="129"/>
      <scheme val="minor"/>
    </font>
    <font>
      <sz val="10"/>
      <color theme="1"/>
      <name val="맑은 고딕"/>
      <family val="3"/>
      <charset val="129"/>
    </font>
    <font>
      <sz val="9"/>
      <color rgb="FF000000"/>
      <name val="맑은 고딕"/>
      <family val="3"/>
      <charset val="129"/>
      <scheme val="minor"/>
    </font>
    <font>
      <sz val="11"/>
      <color rgb="FF000000"/>
      <name val="함초롬돋움"/>
      <family val="3"/>
      <charset val="129"/>
    </font>
    <font>
      <sz val="10"/>
      <color rgb="FF000000"/>
      <name val="함초롬돋움"/>
      <family val="3"/>
      <charset val="129"/>
    </font>
    <font>
      <sz val="9"/>
      <color rgb="FF000000"/>
      <name val="함초롬돋움"/>
      <family val="3"/>
      <charset val="129"/>
    </font>
    <font>
      <b/>
      <sz val="9"/>
      <color rgb="FF000000"/>
      <name val="함초롬돋움"/>
      <family val="3"/>
      <charset val="129"/>
    </font>
    <font>
      <b/>
      <sz val="9"/>
      <color rgb="FF000000"/>
      <name val="나눔고딕"/>
      <charset val="129"/>
    </font>
    <font>
      <sz val="9"/>
      <color rgb="FF000000"/>
      <name val="나눔고딕"/>
      <charset val="129"/>
    </font>
    <font>
      <b/>
      <u/>
      <sz val="9"/>
      <color rgb="FF000000"/>
      <name val="나눔고딕"/>
      <charset val="129"/>
    </font>
    <font>
      <sz val="11"/>
      <color rgb="FF000000"/>
      <name val="나눔고딕"/>
      <charset val="129"/>
    </font>
    <font>
      <b/>
      <sz val="11"/>
      <color rgb="FF000000"/>
      <name val="함초롬돋움"/>
      <family val="3"/>
      <charset val="129"/>
    </font>
    <font>
      <b/>
      <sz val="11"/>
      <color rgb="FF0000FF"/>
      <name val="맑은 고딕"/>
      <family val="3"/>
      <charset val="129"/>
      <scheme val="minor"/>
    </font>
    <font>
      <b/>
      <u/>
      <sz val="24"/>
      <color theme="1"/>
      <name val="HY견고딕"/>
      <family val="1"/>
      <charset val="129"/>
    </font>
    <font>
      <b/>
      <sz val="12"/>
      <color theme="1"/>
      <name val="굴림체"/>
      <family val="3"/>
      <charset val="129"/>
    </font>
    <font>
      <sz val="11"/>
      <color rgb="FF000000"/>
      <name val="Calibri"/>
      <family val="1"/>
    </font>
    <font>
      <sz val="11"/>
      <color rgb="FF000000"/>
      <name val="Tahoma"/>
      <family val="1"/>
      <charset val="1"/>
    </font>
    <font>
      <sz val="15"/>
      <color theme="1"/>
      <name val="HY견고딕"/>
      <family val="1"/>
      <charset val="129"/>
    </font>
    <font>
      <b/>
      <sz val="16"/>
      <color rgb="FF000000"/>
      <name val="HY헤드라인M"/>
      <family val="1"/>
      <charset val="129"/>
    </font>
    <font>
      <sz val="13"/>
      <color rgb="FF000000"/>
      <name val="굴림"/>
      <family val="3"/>
      <charset val="129"/>
    </font>
    <font>
      <b/>
      <sz val="13"/>
      <color rgb="FF000000"/>
      <name val="굴림"/>
      <family val="3"/>
      <charset val="129"/>
    </font>
    <font>
      <sz val="12"/>
      <color rgb="FF000000"/>
      <name val="굴림"/>
      <family val="3"/>
      <charset val="129"/>
    </font>
    <font>
      <sz val="10"/>
      <color rgb="FF000000"/>
      <name val="굴림"/>
      <family val="3"/>
      <charset val="129"/>
    </font>
    <font>
      <sz val="9"/>
      <color rgb="FF0000FF"/>
      <name val="HY신명조"/>
      <family val="1"/>
      <charset val="129"/>
    </font>
    <font>
      <sz val="9"/>
      <color theme="10"/>
      <name val="HY신명조"/>
      <family val="1"/>
      <charset val="129"/>
    </font>
    <font>
      <sz val="9"/>
      <color rgb="FFFF33CC"/>
      <name val="HY신명조"/>
      <family val="1"/>
      <charset val="129"/>
    </font>
  </fonts>
  <fills count="2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0" tint="-0.34998626667073579"/>
        <bgColor indexed="64"/>
      </patternFill>
    </fill>
    <fill>
      <gradientFill degree="90">
        <stop position="0">
          <color theme="0"/>
        </stop>
        <stop position="0.5">
          <color rgb="FFFFFF00"/>
        </stop>
        <stop position="1">
          <color theme="0"/>
        </stop>
      </gradientFill>
    </fill>
    <fill>
      <patternFill patternType="solid">
        <fgColor theme="6" tint="0.39997558519241921"/>
        <bgColor indexed="64"/>
      </patternFill>
    </fill>
    <fill>
      <patternFill patternType="solid">
        <fgColor rgb="FFFF33CC"/>
        <bgColor indexed="64"/>
      </patternFill>
    </fill>
    <fill>
      <patternFill patternType="solid">
        <fgColor rgb="FFFF9900"/>
        <bgColor indexed="64"/>
      </patternFill>
    </fill>
    <fill>
      <patternFill patternType="solid">
        <fgColor rgb="FF0070C0"/>
        <bgColor indexed="64"/>
      </patternFill>
    </fill>
    <fill>
      <patternFill patternType="solid">
        <fgColor theme="0"/>
        <bgColor auto="1"/>
      </patternFill>
    </fill>
    <fill>
      <gradientFill type="path" left="0.5" right="0.5" top="0.5" bottom="0.5">
        <stop position="0">
          <color theme="0"/>
        </stop>
        <stop position="1">
          <color rgb="FF92D050"/>
        </stop>
      </gradientFill>
    </fill>
    <fill>
      <patternFill patternType="solid">
        <fgColor theme="4" tint="0.79998168889431442"/>
        <bgColor indexed="64"/>
      </patternFill>
    </fill>
    <fill>
      <patternFill patternType="solid">
        <fgColor rgb="FFF2F2F2"/>
      </patternFill>
    </fill>
    <fill>
      <patternFill patternType="solid">
        <fgColor theme="4" tint="0.39997558519241921"/>
        <bgColor indexed="64"/>
      </patternFill>
    </fill>
    <fill>
      <patternFill patternType="solid">
        <fgColor theme="4" tint="0.59999389629810485"/>
        <bgColor indexed="64"/>
      </patternFill>
    </fill>
    <fill>
      <patternFill patternType="solid">
        <fgColor rgb="FFFDE1F6"/>
        <bgColor indexed="64"/>
      </patternFill>
    </fill>
    <fill>
      <patternFill patternType="solid">
        <fgColor rgb="FFFFFFCC"/>
        <bgColor indexed="64"/>
      </patternFill>
    </fill>
    <fill>
      <patternFill patternType="solid">
        <fgColor rgb="FFEBFFEB"/>
        <bgColor indexed="64"/>
      </patternFill>
    </fill>
    <fill>
      <patternFill patternType="solid">
        <fgColor rgb="FFFFEBEB"/>
        <bgColor indexed="64"/>
      </patternFill>
    </fill>
    <fill>
      <patternFill patternType="solid">
        <fgColor rgb="FFEBF7FF"/>
        <bgColor indexed="64"/>
      </patternFill>
    </fill>
    <fill>
      <patternFill patternType="solid">
        <fgColor rgb="FFF2F2F2"/>
        <bgColor indexed="64"/>
      </patternFill>
    </fill>
    <fill>
      <patternFill patternType="solid">
        <fgColor rgb="FFFFEED8"/>
        <bgColor indexed="64"/>
      </patternFill>
    </fill>
  </fills>
  <borders count="25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diagonalDown="1">
      <left style="thin">
        <color indexed="64"/>
      </left>
      <right style="thin">
        <color indexed="64"/>
      </right>
      <top/>
      <bottom style="thin">
        <color indexed="64"/>
      </bottom>
      <diagonal style="thin">
        <color auto="1"/>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medium">
        <color indexed="64"/>
      </left>
      <right style="medium">
        <color indexed="64"/>
      </right>
      <top style="medium">
        <color indexed="64"/>
      </top>
      <bottom style="medium">
        <color indexed="64"/>
      </bottom>
      <diagonal/>
    </border>
    <border diagonalDown="1">
      <left style="thin">
        <color indexed="64"/>
      </left>
      <right/>
      <top style="thin">
        <color indexed="64"/>
      </top>
      <bottom/>
      <diagonal style="thin">
        <color auto="1"/>
      </diagonal>
    </border>
    <border>
      <left style="thin">
        <color rgb="FF000000"/>
      </left>
      <right/>
      <top style="thin">
        <color rgb="FF000000"/>
      </top>
      <bottom/>
      <diagonal/>
    </border>
    <border>
      <left/>
      <right style="thin">
        <color rgb="FF000000"/>
      </right>
      <top style="thin">
        <color rgb="FF000000"/>
      </top>
      <bottom/>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bottom style="thin">
        <color indexed="64"/>
      </bottom>
      <diagonal style="thin">
        <color indexed="64"/>
      </diagonal>
    </border>
    <border diagonalDown="1">
      <left/>
      <right/>
      <top/>
      <bottom style="thin">
        <color indexed="64"/>
      </bottom>
      <diagonal style="thin">
        <color indexed="64"/>
      </diagonal>
    </border>
    <border diagonalDown="1">
      <left/>
      <right style="thin">
        <color indexed="64"/>
      </right>
      <top/>
      <bottom style="thin">
        <color indexed="64"/>
      </bottom>
      <diagonal style="thin">
        <color indexed="64"/>
      </diagonal>
    </border>
    <border>
      <left style="thin">
        <color rgb="FF000000"/>
      </left>
      <right style="thin">
        <color rgb="FF000000"/>
      </right>
      <top/>
      <bottom style="double">
        <color rgb="FF000000"/>
      </bottom>
      <diagonal/>
    </border>
    <border>
      <left style="thin">
        <color rgb="FF000000"/>
      </left>
      <right/>
      <top/>
      <bottom style="double">
        <color rgb="FF000000"/>
      </bottom>
      <diagonal/>
    </border>
    <border>
      <left/>
      <right style="thin">
        <color rgb="FF000000"/>
      </right>
      <top/>
      <bottom style="double">
        <color rgb="FF000000"/>
      </bottom>
      <diagonal/>
    </border>
    <border>
      <left style="thick">
        <color rgb="FF00B050"/>
      </left>
      <right style="thick">
        <color rgb="FF00B050"/>
      </right>
      <top style="thick">
        <color rgb="FF00B050"/>
      </top>
      <bottom style="thick">
        <color rgb="FF00B050"/>
      </bottom>
      <diagonal/>
    </border>
    <border>
      <left style="thick">
        <color rgb="FF00B050"/>
      </left>
      <right style="thick">
        <color rgb="FF00B050"/>
      </right>
      <top style="thick">
        <color rgb="FF00B050"/>
      </top>
      <bottom/>
      <diagonal/>
    </border>
    <border>
      <left style="thick">
        <color rgb="FF00B050"/>
      </left>
      <right style="thick">
        <color rgb="FF00B050"/>
      </right>
      <top/>
      <bottom style="thick">
        <color rgb="FF00B050"/>
      </bottom>
      <diagonal/>
    </border>
    <border>
      <left style="thick">
        <color rgb="FFFF33CC"/>
      </left>
      <right style="thick">
        <color rgb="FFFF33CC"/>
      </right>
      <top style="thick">
        <color rgb="FFFF33CC"/>
      </top>
      <bottom style="thick">
        <color rgb="FFFF33CC"/>
      </bottom>
      <diagonal/>
    </border>
    <border>
      <left style="thin">
        <color rgb="FF000000"/>
      </left>
      <right style="thin">
        <color rgb="FF000000"/>
      </right>
      <top style="thin">
        <color rgb="FF000000"/>
      </top>
      <bottom/>
      <diagonal/>
    </border>
    <border>
      <left style="thin">
        <color rgb="FF000000"/>
      </left>
      <right style="thin">
        <color rgb="FF000000"/>
      </right>
      <top style="double">
        <color rgb="FF000000"/>
      </top>
      <bottom style="thin">
        <color rgb="FF000000"/>
      </bottom>
      <diagonal/>
    </border>
    <border>
      <left style="thin">
        <color rgb="FF000000"/>
      </left>
      <right/>
      <top style="double">
        <color rgb="FF000000"/>
      </top>
      <bottom style="thin">
        <color rgb="FF000000"/>
      </bottom>
      <diagonal/>
    </border>
    <border>
      <left/>
      <right style="thin">
        <color rgb="FF000000"/>
      </right>
      <top style="double">
        <color rgb="FF000000"/>
      </top>
      <bottom style="thin">
        <color rgb="FF000000"/>
      </bottom>
      <diagonal/>
    </border>
    <border>
      <left style="thin">
        <color indexed="64"/>
      </left>
      <right style="thick">
        <color rgb="FF00B050"/>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style="thick">
        <color rgb="FF00B050"/>
      </right>
      <top/>
      <bottom/>
      <diagonal/>
    </border>
    <border>
      <left/>
      <right style="hair">
        <color indexed="64"/>
      </right>
      <top/>
      <bottom/>
      <diagonal/>
    </border>
    <border>
      <left style="hair">
        <color indexed="64"/>
      </left>
      <right style="hair">
        <color indexed="64"/>
      </right>
      <top/>
      <bottom/>
      <diagonal/>
    </border>
    <border>
      <left style="hair">
        <color indexed="64"/>
      </left>
      <right/>
      <top/>
      <bottom/>
      <diagonal/>
    </border>
    <border>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top/>
      <bottom style="medium">
        <color indexed="64"/>
      </bottom>
      <diagonal/>
    </border>
    <border>
      <left/>
      <right/>
      <top/>
      <bottom style="medium">
        <color auto="1"/>
      </bottom>
      <diagonal/>
    </border>
    <border>
      <left style="thin">
        <color indexed="64"/>
      </left>
      <right style="thin">
        <color indexed="64"/>
      </right>
      <top style="thin">
        <color indexed="64"/>
      </top>
      <bottom style="double">
        <color indexed="64"/>
      </bottom>
      <diagonal/>
    </border>
    <border>
      <left style="thin">
        <color indexed="64"/>
      </left>
      <right/>
      <top style="dashed">
        <color indexed="64"/>
      </top>
      <bottom/>
      <diagonal/>
    </border>
    <border>
      <left/>
      <right/>
      <top style="dashed">
        <color indexed="64"/>
      </top>
      <bottom/>
      <diagonal/>
    </border>
    <border>
      <left/>
      <right style="thin">
        <color indexed="64"/>
      </right>
      <top style="dashed">
        <color indexed="64"/>
      </top>
      <bottom/>
      <diagonal/>
    </border>
    <border>
      <left style="dashed">
        <color indexed="64"/>
      </left>
      <right/>
      <top/>
      <bottom/>
      <diagonal/>
    </border>
    <border>
      <left/>
      <right style="dashed">
        <color indexed="64"/>
      </right>
      <top/>
      <bottom/>
      <diagonal/>
    </border>
    <border>
      <left style="dashed">
        <color indexed="64"/>
      </left>
      <right/>
      <top/>
      <bottom style="dashed">
        <color indexed="64"/>
      </bottom>
      <diagonal/>
    </border>
    <border>
      <left/>
      <right/>
      <top/>
      <bottom style="dashed">
        <color indexed="64"/>
      </bottom>
      <diagonal/>
    </border>
    <border>
      <left/>
      <right style="dashed">
        <color indexed="64"/>
      </right>
      <top/>
      <bottom style="dashed">
        <color indexed="64"/>
      </bottom>
      <diagonal/>
    </border>
    <border>
      <left style="dashed">
        <color indexed="64"/>
      </left>
      <right/>
      <top style="dashed">
        <color indexed="64"/>
      </top>
      <bottom/>
      <diagonal/>
    </border>
    <border>
      <left/>
      <right style="dashed">
        <color indexed="64"/>
      </right>
      <top style="dashed">
        <color indexed="64"/>
      </top>
      <bottom/>
      <diagonal/>
    </border>
    <border diagonalDown="1">
      <left style="thin">
        <color indexed="64"/>
      </left>
      <right style="thin">
        <color indexed="64"/>
      </right>
      <top style="thin">
        <color indexed="64"/>
      </top>
      <bottom style="thin">
        <color indexed="64"/>
      </bottom>
      <diagonal style="thin">
        <color indexed="64"/>
      </diagonal>
    </border>
    <border>
      <left style="thin">
        <color rgb="FF7F7F7F"/>
      </left>
      <right style="thin">
        <color rgb="FF7F7F7F"/>
      </right>
      <top style="thin">
        <color rgb="FF7F7F7F"/>
      </top>
      <bottom style="thin">
        <color rgb="FF7F7F7F"/>
      </bottom>
      <diagonal/>
    </border>
    <border>
      <left style="thin">
        <color indexed="64"/>
      </left>
      <right/>
      <top style="thin">
        <color rgb="FF7F7F7F"/>
      </top>
      <bottom style="thin">
        <color indexed="64"/>
      </bottom>
      <diagonal/>
    </border>
    <border>
      <left/>
      <right style="thin">
        <color indexed="64"/>
      </right>
      <top style="thin">
        <color rgb="FF7F7F7F"/>
      </top>
      <bottom style="thin">
        <color indexed="64"/>
      </bottom>
      <diagonal/>
    </border>
    <border>
      <left/>
      <right style="thin">
        <color indexed="64"/>
      </right>
      <top/>
      <bottom style="medium">
        <color indexed="64"/>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top/>
      <bottom style="medium">
        <color auto="1"/>
      </bottom>
      <diagonal/>
    </border>
    <border>
      <left/>
      <right/>
      <top/>
      <bottom style="thick">
        <color auto="1"/>
      </bottom>
      <diagonal/>
    </border>
    <border>
      <left style="thin">
        <color theme="1"/>
      </left>
      <right style="thin">
        <color indexed="64"/>
      </right>
      <top style="thin">
        <color theme="1"/>
      </top>
      <bottom style="thin">
        <color indexed="64"/>
      </bottom>
      <diagonal/>
    </border>
    <border>
      <left style="thin">
        <color indexed="64"/>
      </left>
      <right/>
      <top style="thin">
        <color theme="1"/>
      </top>
      <bottom style="thin">
        <color indexed="64"/>
      </bottom>
      <diagonal/>
    </border>
    <border>
      <left/>
      <right/>
      <top style="thin">
        <color theme="1"/>
      </top>
      <bottom style="thin">
        <color indexed="64"/>
      </bottom>
      <diagonal/>
    </border>
    <border>
      <left/>
      <right style="thin">
        <color indexed="64"/>
      </right>
      <top style="thin">
        <color theme="1"/>
      </top>
      <bottom style="thin">
        <color indexed="64"/>
      </bottom>
      <diagonal/>
    </border>
    <border>
      <left style="thin">
        <color indexed="64"/>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style="thin">
        <color indexed="64"/>
      </right>
      <top style="thin">
        <color indexed="64"/>
      </top>
      <bottom style="thin">
        <color theme="1"/>
      </bottom>
      <diagonal/>
    </border>
    <border>
      <left style="thin">
        <color indexed="64"/>
      </left>
      <right style="thin">
        <color indexed="64"/>
      </right>
      <top style="thin">
        <color indexed="64"/>
      </top>
      <bottom style="thin">
        <color theme="1"/>
      </bottom>
      <diagonal/>
    </border>
    <border>
      <left style="thin">
        <color indexed="64"/>
      </left>
      <right style="thin">
        <color theme="1"/>
      </right>
      <top style="thin">
        <color indexed="64"/>
      </top>
      <bottom style="thin">
        <color theme="1"/>
      </bottom>
      <diagonal/>
    </border>
    <border>
      <left/>
      <right/>
      <top/>
      <bottom style="thin">
        <color rgb="FF000000"/>
      </bottom>
      <diagonal/>
    </border>
    <border>
      <left/>
      <right style="thin">
        <color rgb="FF7F7F7F"/>
      </right>
      <top style="thin">
        <color rgb="FF000000"/>
      </top>
      <bottom style="thin">
        <color rgb="FF7F7F7F"/>
      </bottom>
      <diagonal/>
    </border>
    <border>
      <left/>
      <right/>
      <top style="thin">
        <color rgb="FF000000"/>
      </top>
      <bottom style="thin">
        <color rgb="FF7F7F7F"/>
      </bottom>
      <diagonal/>
    </border>
    <border>
      <left style="thin">
        <color rgb="FF7F7F7F"/>
      </left>
      <right/>
      <top style="thin">
        <color rgb="FF000000"/>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right style="thin">
        <color rgb="FF7F7F7F"/>
      </right>
      <top style="thin">
        <color rgb="FF7F7F7F"/>
      </top>
      <bottom/>
      <diagonal/>
    </border>
    <border>
      <left/>
      <right/>
      <top/>
      <bottom style="thin">
        <color rgb="FF7F7F7F"/>
      </bottom>
      <diagonal/>
    </border>
    <border>
      <left/>
      <right style="thin">
        <color rgb="FF7F7F7F"/>
      </right>
      <top/>
      <bottom style="thin">
        <color rgb="FF7F7F7F"/>
      </bottom>
      <diagonal/>
    </border>
    <border>
      <left style="thin">
        <color rgb="FF7F7F7F"/>
      </left>
      <right/>
      <top style="thin">
        <color rgb="FF7F7F7F"/>
      </top>
      <bottom/>
      <diagonal/>
    </border>
    <border>
      <left style="thin">
        <color rgb="FF7F7F7F"/>
      </left>
      <right/>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000000"/>
      </bottom>
      <diagonal/>
    </border>
    <border>
      <left/>
      <right style="thin">
        <color rgb="FF7F7F7F"/>
      </right>
      <top/>
      <bottom style="thin">
        <color rgb="FF000000"/>
      </bottom>
      <diagonal/>
    </border>
    <border>
      <left style="thin">
        <color rgb="FF7F7F7F"/>
      </left>
      <right/>
      <top style="thin">
        <color rgb="FF7F7F7F"/>
      </top>
      <bottom style="thin">
        <color rgb="FF000000"/>
      </bottom>
      <diagonal/>
    </border>
    <border>
      <left/>
      <right/>
      <top style="thin">
        <color rgb="FF7F7F7F"/>
      </top>
      <bottom style="thin">
        <color rgb="FF000000"/>
      </bottom>
      <diagonal/>
    </border>
    <border>
      <left/>
      <right/>
      <top style="thin">
        <color rgb="FF000000"/>
      </top>
      <bottom style="thin">
        <color rgb="FF000000"/>
      </bottom>
      <diagonal/>
    </border>
    <border>
      <left/>
      <right/>
      <top style="thin">
        <color rgb="FF000000"/>
      </top>
      <bottom/>
      <diagonal/>
    </border>
    <border>
      <left/>
      <right style="thin">
        <color rgb="FF7F7F7F"/>
      </right>
      <top style="thin">
        <color rgb="FF000000"/>
      </top>
      <bottom/>
      <diagonal/>
    </border>
    <border>
      <left style="thin">
        <color rgb="FF7F7F7F"/>
      </left>
      <right/>
      <top style="thin">
        <color rgb="FF000000"/>
      </top>
      <bottom/>
      <diagonal/>
    </border>
    <border>
      <left/>
      <right style="thin">
        <color rgb="FF5D5D5D"/>
      </right>
      <top style="thin">
        <color rgb="FF5D5D5D"/>
      </top>
      <bottom/>
      <diagonal/>
    </border>
    <border>
      <left/>
      <right style="thin">
        <color rgb="FF5D5D5D"/>
      </right>
      <top/>
      <bottom style="thin">
        <color rgb="FF4D4D4D"/>
      </bottom>
      <diagonal/>
    </border>
    <border>
      <left style="thin">
        <color rgb="FF5D5D5D"/>
      </left>
      <right/>
      <top style="thin">
        <color rgb="FF5D5D5D"/>
      </top>
      <bottom/>
      <diagonal/>
    </border>
    <border>
      <left/>
      <right/>
      <top style="thin">
        <color rgb="FF5D5D5D"/>
      </top>
      <bottom/>
      <diagonal/>
    </border>
    <border>
      <left style="thin">
        <color rgb="FF5D5D5D"/>
      </left>
      <right/>
      <top/>
      <bottom style="thin">
        <color rgb="FF4D4D4D"/>
      </bottom>
      <diagonal/>
    </border>
    <border>
      <left/>
      <right/>
      <top/>
      <bottom style="thin">
        <color rgb="FF4D4D4D"/>
      </bottom>
      <diagonal/>
    </border>
    <border>
      <left/>
      <right/>
      <top style="thin">
        <color rgb="FF4D4D4D"/>
      </top>
      <bottom/>
      <diagonal/>
    </border>
    <border>
      <left/>
      <right/>
      <top style="thick">
        <color rgb="FF7F7F7F"/>
      </top>
      <bottom style="thin">
        <color rgb="FF5D5D5D"/>
      </bottom>
      <diagonal/>
    </border>
    <border>
      <left style="thick">
        <color indexed="64"/>
      </left>
      <right/>
      <top style="thick">
        <color indexed="64"/>
      </top>
      <bottom/>
      <diagonal/>
    </border>
    <border>
      <left/>
      <right/>
      <top style="thick">
        <color indexed="64"/>
      </top>
      <bottom/>
      <diagonal/>
    </border>
    <border>
      <left/>
      <right style="medium">
        <color indexed="64"/>
      </right>
      <top style="thick">
        <color indexed="64"/>
      </top>
      <bottom/>
      <diagonal/>
    </border>
    <border>
      <left style="medium">
        <color indexed="64"/>
      </left>
      <right/>
      <top style="thick">
        <color indexed="64"/>
      </top>
      <bottom/>
      <diagonal/>
    </border>
    <border>
      <left/>
      <right style="thick">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thick">
        <color indexed="64"/>
      </right>
      <top style="thick">
        <color indexed="64"/>
      </top>
      <bottom/>
      <diagonal/>
    </border>
    <border>
      <left style="thick">
        <color indexed="64"/>
      </left>
      <right/>
      <top/>
      <bottom/>
      <diagonal/>
    </border>
    <border>
      <left/>
      <right style="thick">
        <color indexed="64"/>
      </right>
      <top/>
      <bottom/>
      <diagonal/>
    </border>
    <border>
      <left style="medium">
        <color indexed="64"/>
      </left>
      <right style="medium">
        <color indexed="64"/>
      </right>
      <top/>
      <bottom/>
      <diagonal/>
    </border>
    <border>
      <left style="medium">
        <color indexed="64"/>
      </left>
      <right style="thick">
        <color indexed="64"/>
      </right>
      <top/>
      <bottom/>
      <diagonal/>
    </border>
    <border>
      <left style="medium">
        <color auto="1"/>
      </left>
      <right/>
      <top style="thin">
        <color auto="1"/>
      </top>
      <bottom/>
      <diagonal/>
    </border>
    <border>
      <left/>
      <right style="medium">
        <color indexed="64"/>
      </right>
      <top style="thin">
        <color indexed="64"/>
      </top>
      <bottom/>
      <diagonal/>
    </border>
    <border>
      <left/>
      <right style="thick">
        <color indexed="64"/>
      </right>
      <top style="thin">
        <color auto="1"/>
      </top>
      <bottom/>
      <diagonal/>
    </border>
    <border>
      <left style="thick">
        <color indexed="64"/>
      </left>
      <right style="medium">
        <color indexed="64"/>
      </right>
      <top/>
      <bottom/>
      <diagonal/>
    </border>
    <border>
      <left style="medium">
        <color indexed="64"/>
      </left>
      <right style="medium">
        <color indexed="64"/>
      </right>
      <top style="thin">
        <color auto="1"/>
      </top>
      <bottom/>
      <diagonal/>
    </border>
    <border>
      <left style="medium">
        <color indexed="64"/>
      </left>
      <right style="thick">
        <color indexed="64"/>
      </right>
      <top style="thin">
        <color auto="1"/>
      </top>
      <bottom/>
      <diagonal/>
    </border>
    <border>
      <left style="thick">
        <color indexed="64"/>
      </left>
      <right/>
      <top style="thin">
        <color auto="1"/>
      </top>
      <bottom/>
      <diagonal/>
    </border>
    <border>
      <left style="medium">
        <color auto="1"/>
      </left>
      <right/>
      <top/>
      <bottom style="thin">
        <color auto="1"/>
      </bottom>
      <diagonal/>
    </border>
    <border>
      <left/>
      <right style="medium">
        <color indexed="64"/>
      </right>
      <top/>
      <bottom style="thin">
        <color auto="1"/>
      </bottom>
      <diagonal/>
    </border>
    <border>
      <left/>
      <right style="thick">
        <color indexed="64"/>
      </right>
      <top/>
      <bottom style="thin">
        <color auto="1"/>
      </bottom>
      <diagonal/>
    </border>
    <border>
      <left style="medium">
        <color indexed="64"/>
      </left>
      <right style="medium">
        <color indexed="64"/>
      </right>
      <top/>
      <bottom style="thin">
        <color indexed="64"/>
      </bottom>
      <diagonal/>
    </border>
    <border>
      <left style="thick">
        <color indexed="64"/>
      </left>
      <right/>
      <top/>
      <bottom style="thin">
        <color auto="1"/>
      </bottom>
      <diagonal/>
    </border>
    <border>
      <left style="thick">
        <color indexed="64"/>
      </left>
      <right style="thin">
        <color auto="1"/>
      </right>
      <top style="thin">
        <color auto="1"/>
      </top>
      <bottom/>
      <diagonal/>
    </border>
    <border>
      <left style="thick">
        <color indexed="64"/>
      </left>
      <right style="thin">
        <color auto="1"/>
      </right>
      <top/>
      <bottom/>
      <diagonal/>
    </border>
    <border>
      <left style="medium">
        <color indexed="64"/>
      </left>
      <right style="thick">
        <color indexed="64"/>
      </right>
      <top/>
      <bottom style="thin">
        <color auto="1"/>
      </bottom>
      <diagonal/>
    </border>
    <border>
      <left style="thick">
        <color indexed="64"/>
      </left>
      <right style="thin">
        <color auto="1"/>
      </right>
      <top/>
      <bottom style="thin">
        <color auto="1"/>
      </bottom>
      <diagonal/>
    </border>
    <border>
      <left style="thin">
        <color indexed="64"/>
      </left>
      <right style="thick">
        <color indexed="64"/>
      </right>
      <top style="thin">
        <color indexed="64"/>
      </top>
      <bottom style="thin">
        <color indexed="64"/>
      </bottom>
      <diagonal/>
    </border>
    <border>
      <left style="thick">
        <color indexed="64"/>
      </left>
      <right/>
      <top/>
      <bottom style="thick">
        <color indexed="64"/>
      </bottom>
      <diagonal/>
    </border>
    <border>
      <left/>
      <right style="medium">
        <color indexed="64"/>
      </right>
      <top/>
      <bottom style="thick">
        <color indexed="64"/>
      </bottom>
      <diagonal/>
    </border>
    <border>
      <left style="medium">
        <color auto="1"/>
      </left>
      <right/>
      <top/>
      <bottom style="thick">
        <color indexed="64"/>
      </bottom>
      <diagonal/>
    </border>
    <border>
      <left/>
      <right style="thin">
        <color indexed="64"/>
      </right>
      <top/>
      <bottom style="thick">
        <color indexed="64"/>
      </bottom>
      <diagonal/>
    </border>
    <border>
      <left style="thin">
        <color indexed="64"/>
      </left>
      <right/>
      <top/>
      <bottom style="thick">
        <color indexed="64"/>
      </bottom>
      <diagonal/>
    </border>
    <border>
      <left/>
      <right style="thick">
        <color indexed="64"/>
      </right>
      <top/>
      <bottom style="thick">
        <color indexed="64"/>
      </bottom>
      <diagonal/>
    </border>
    <border>
      <left style="thin">
        <color indexed="64"/>
      </left>
      <right/>
      <top style="thick">
        <color indexed="64"/>
      </top>
      <bottom/>
      <diagonal/>
    </border>
    <border>
      <left style="thick">
        <color indexed="64"/>
      </left>
      <right/>
      <top style="hair">
        <color indexed="64"/>
      </top>
      <bottom/>
      <diagonal/>
    </border>
    <border>
      <left/>
      <right/>
      <top style="hair">
        <color indexed="64"/>
      </top>
      <bottom/>
      <diagonal/>
    </border>
    <border>
      <left/>
      <right style="thick">
        <color indexed="64"/>
      </right>
      <top style="hair">
        <color indexed="64"/>
      </top>
      <bottom/>
      <diagonal/>
    </border>
    <border>
      <left style="thick">
        <color indexed="64"/>
      </left>
      <right/>
      <top/>
      <bottom style="hair">
        <color indexed="64"/>
      </bottom>
      <diagonal/>
    </border>
    <border>
      <left/>
      <right/>
      <top/>
      <bottom style="hair">
        <color indexed="64"/>
      </bottom>
      <diagonal/>
    </border>
    <border>
      <left/>
      <right style="thick">
        <color indexed="64"/>
      </right>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n">
        <color auto="1"/>
      </right>
      <top style="thick">
        <color indexed="64"/>
      </top>
      <bottom style="thin">
        <color auto="1"/>
      </bottom>
      <diagonal/>
    </border>
    <border>
      <left style="thin">
        <color auto="1"/>
      </left>
      <right style="thin">
        <color auto="1"/>
      </right>
      <top style="thick">
        <color indexed="64"/>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indexed="64"/>
      </right>
      <top style="thin">
        <color indexed="64"/>
      </top>
      <bottom style="thin">
        <color indexed="64"/>
      </bottom>
      <diagonal/>
    </border>
    <border>
      <left style="thick">
        <color indexed="64"/>
      </left>
      <right/>
      <top/>
      <bottom style="medium">
        <color indexed="64"/>
      </bottom>
      <diagonal/>
    </border>
    <border>
      <left style="thin">
        <color auto="1"/>
      </left>
      <right style="thick">
        <color indexed="64"/>
      </right>
      <top style="thin">
        <color auto="1"/>
      </top>
      <bottom/>
      <diagonal/>
    </border>
    <border>
      <left style="thin">
        <color auto="1"/>
      </left>
      <right style="thick">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auto="1"/>
      </left>
      <right style="thick">
        <color indexed="64"/>
      </right>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ck">
        <color indexed="64"/>
      </left>
      <right style="medium">
        <color indexed="64"/>
      </right>
      <top style="thin">
        <color auto="1"/>
      </top>
      <bottom/>
      <diagonal/>
    </border>
    <border>
      <left style="thick">
        <color indexed="64"/>
      </left>
      <right style="medium">
        <color indexed="64"/>
      </right>
      <top/>
      <bottom style="thin">
        <color auto="1"/>
      </bottom>
      <diagonal/>
    </border>
    <border>
      <left style="medium">
        <color auto="1"/>
      </left>
      <right/>
      <top style="thin">
        <color auto="1"/>
      </top>
      <bottom style="thick">
        <color indexed="64"/>
      </bottom>
      <diagonal/>
    </border>
    <border>
      <left/>
      <right/>
      <top style="thin">
        <color auto="1"/>
      </top>
      <bottom style="thick">
        <color indexed="64"/>
      </bottom>
      <diagonal/>
    </border>
    <border>
      <left/>
      <right style="medium">
        <color indexed="64"/>
      </right>
      <top style="thin">
        <color auto="1"/>
      </top>
      <bottom style="thick">
        <color indexed="64"/>
      </bottom>
      <diagonal/>
    </border>
    <border>
      <left/>
      <right style="thick">
        <color indexed="64"/>
      </right>
      <top style="thin">
        <color auto="1"/>
      </top>
      <bottom style="thick">
        <color indexed="64"/>
      </bottom>
      <diagonal/>
    </border>
    <border>
      <left/>
      <right style="thin">
        <color indexed="64"/>
      </right>
      <top style="thick">
        <color indexed="64"/>
      </top>
      <bottom/>
      <diagonal/>
    </border>
    <border>
      <left/>
      <right style="thick">
        <color indexed="64"/>
      </right>
      <top style="thick">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right/>
      <top style="double">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diagonal/>
    </border>
    <border>
      <left style="thin">
        <color rgb="FF000000"/>
      </left>
      <right/>
      <top/>
      <bottom/>
      <diagonal/>
    </border>
    <border>
      <left style="medium">
        <color indexed="64"/>
      </left>
      <right style="thin">
        <color rgb="FF000000"/>
      </right>
      <top style="medium">
        <color indexed="64"/>
      </top>
      <bottom style="double">
        <color rgb="FF000000"/>
      </bottom>
      <diagonal/>
    </border>
    <border>
      <left style="thin">
        <color rgb="FF000000"/>
      </left>
      <right/>
      <top style="medium">
        <color indexed="64"/>
      </top>
      <bottom style="double">
        <color rgb="FF000000"/>
      </bottom>
      <diagonal/>
    </border>
    <border>
      <left/>
      <right/>
      <top style="medium">
        <color indexed="64"/>
      </top>
      <bottom style="double">
        <color rgb="FF000000"/>
      </bottom>
      <diagonal/>
    </border>
    <border>
      <left/>
      <right style="thin">
        <color rgb="FF000000"/>
      </right>
      <top style="medium">
        <color indexed="64"/>
      </top>
      <bottom style="double">
        <color rgb="FF000000"/>
      </bottom>
      <diagonal/>
    </border>
    <border>
      <left style="thin">
        <color rgb="FF000000"/>
      </left>
      <right style="medium">
        <color indexed="64"/>
      </right>
      <top style="medium">
        <color indexed="64"/>
      </top>
      <bottom style="double">
        <color rgb="FF000000"/>
      </bottom>
      <diagonal/>
    </border>
    <border>
      <left style="medium">
        <color indexed="64"/>
      </left>
      <right style="thin">
        <color rgb="FF000000"/>
      </right>
      <top style="double">
        <color rgb="FF000000"/>
      </top>
      <bottom style="thin">
        <color rgb="FF000000"/>
      </bottom>
      <diagonal/>
    </border>
    <border>
      <left style="thin">
        <color rgb="FF000000"/>
      </left>
      <right style="medium">
        <color indexed="64"/>
      </right>
      <top style="double">
        <color rgb="FF000000"/>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style="thin">
        <color rgb="FF000000"/>
      </bottom>
      <diagonal/>
    </border>
    <border>
      <left style="thin">
        <color rgb="FF000000"/>
      </left>
      <right style="medium">
        <color indexed="64"/>
      </right>
      <top/>
      <bottom style="thin">
        <color rgb="FF000000"/>
      </bottom>
      <diagonal/>
    </border>
    <border>
      <left style="medium">
        <color indexed="64"/>
      </left>
      <right style="thin">
        <color rgb="FF000000"/>
      </right>
      <top/>
      <bottom/>
      <diagonal/>
    </border>
    <border>
      <left/>
      <right style="medium">
        <color indexed="64"/>
      </right>
      <top style="thin">
        <color rgb="FF000000"/>
      </top>
      <bottom style="thin">
        <color rgb="FF000000"/>
      </bottom>
      <diagonal/>
    </border>
    <border>
      <left style="thin">
        <color rgb="FF000000"/>
      </left>
      <right style="medium">
        <color indexed="64"/>
      </right>
      <top style="thin">
        <color rgb="FF000000"/>
      </top>
      <bottom style="dotted">
        <color rgb="FF000000"/>
      </bottom>
      <diagonal/>
    </border>
    <border>
      <left style="thin">
        <color rgb="FF000000"/>
      </left>
      <right style="medium">
        <color indexed="64"/>
      </right>
      <top style="dotted">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thin">
        <color rgb="FF000000"/>
      </left>
      <right style="medium">
        <color indexed="64"/>
      </right>
      <top/>
      <bottom/>
      <diagonal/>
    </border>
    <border>
      <left style="medium">
        <color indexed="64"/>
      </left>
      <right style="thin">
        <color rgb="FF000000"/>
      </right>
      <top/>
      <bottom style="medium">
        <color indexed="64"/>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right style="thin">
        <color rgb="FF000000"/>
      </right>
      <top style="thin">
        <color rgb="FF000000"/>
      </top>
      <bottom style="medium">
        <color indexed="64"/>
      </bottom>
      <diagonal/>
    </border>
    <border>
      <left style="thin">
        <color rgb="FF000000"/>
      </left>
      <right style="medium">
        <color indexed="64"/>
      </right>
      <top/>
      <bottom style="medium">
        <color indexed="64"/>
      </bottom>
      <diagonal/>
    </border>
    <border>
      <left/>
      <right style="thin">
        <color rgb="FF000000"/>
      </right>
      <top/>
      <bottom style="medium">
        <color indexed="64"/>
      </bottom>
      <diagonal/>
    </border>
    <border>
      <left style="thin">
        <color rgb="FF000000"/>
      </left>
      <right/>
      <top/>
      <bottom style="medium">
        <color indexed="64"/>
      </bottom>
      <diagonal/>
    </border>
    <border>
      <left style="medium">
        <color indexed="64"/>
      </left>
      <right/>
      <top style="medium">
        <color indexed="64"/>
      </top>
      <bottom style="thin">
        <color rgb="FF000000"/>
      </bottom>
      <diagonal/>
    </border>
    <border>
      <left style="thin">
        <color indexed="64"/>
      </left>
      <right style="medium">
        <color indexed="64"/>
      </right>
      <top style="medium">
        <color indexed="64"/>
      </top>
      <bottom style="thin">
        <color indexed="64"/>
      </bottom>
      <diagonal/>
    </border>
    <border>
      <left style="medium">
        <color indexed="64"/>
      </left>
      <right/>
      <top style="thin">
        <color rgb="FF000000"/>
      </top>
      <bottom style="thin">
        <color rgb="FF000000"/>
      </bottom>
      <diagonal/>
    </border>
    <border>
      <left style="thin">
        <color indexed="64"/>
      </left>
      <right style="medium">
        <color indexed="64"/>
      </right>
      <top/>
      <bottom/>
      <diagonal/>
    </border>
    <border>
      <left style="medium">
        <color indexed="64"/>
      </left>
      <right/>
      <top style="thin">
        <color rgb="FF000000"/>
      </top>
      <bottom style="medium">
        <color indexed="64"/>
      </bottom>
      <diagonal/>
    </border>
    <border>
      <left style="thin">
        <color indexed="64"/>
      </left>
      <right style="medium">
        <color indexed="64"/>
      </right>
      <top/>
      <bottom style="medium">
        <color indexed="64"/>
      </bottom>
      <diagonal/>
    </border>
    <border>
      <left/>
      <right/>
      <top/>
      <bottom style="dotted">
        <color rgb="FF000000"/>
      </bottom>
      <diagonal/>
    </border>
    <border>
      <left style="dotted">
        <color rgb="FF000000"/>
      </left>
      <right/>
      <top style="dotted">
        <color rgb="FF000000"/>
      </top>
      <bottom/>
      <diagonal/>
    </border>
    <border>
      <left/>
      <right/>
      <top style="dotted">
        <color rgb="FF000000"/>
      </top>
      <bottom/>
      <diagonal/>
    </border>
    <border>
      <left/>
      <right style="dotted">
        <color rgb="FF000000"/>
      </right>
      <top style="dotted">
        <color rgb="FF000000"/>
      </top>
      <bottom/>
      <diagonal/>
    </border>
    <border>
      <left style="dotted">
        <color rgb="FF000000"/>
      </left>
      <right/>
      <top/>
      <bottom/>
      <diagonal/>
    </border>
    <border>
      <left/>
      <right style="dotted">
        <color rgb="FF000000"/>
      </right>
      <top/>
      <bottom/>
      <diagonal/>
    </border>
    <border>
      <left style="dotted">
        <color rgb="FF000000"/>
      </left>
      <right style="thin">
        <color rgb="FF000000"/>
      </right>
      <top/>
      <bottom/>
      <diagonal/>
    </border>
    <border>
      <left style="thin">
        <color rgb="FF000000"/>
      </left>
      <right style="dotted">
        <color rgb="FF000000"/>
      </right>
      <top/>
      <bottom/>
      <diagonal/>
    </border>
    <border>
      <left style="thin">
        <color rgb="FF000000"/>
      </left>
      <right style="thin">
        <color rgb="FF000000"/>
      </right>
      <top style="thin">
        <color rgb="FF000000"/>
      </top>
      <bottom style="dotted">
        <color rgb="FF000000"/>
      </bottom>
      <diagonal/>
    </border>
    <border>
      <left style="thin">
        <color rgb="FF000000"/>
      </left>
      <right/>
      <top style="thin">
        <color rgb="FF000000"/>
      </top>
      <bottom style="dotted">
        <color rgb="FF000000"/>
      </bottom>
      <diagonal/>
    </border>
    <border>
      <left/>
      <right/>
      <top style="thin">
        <color rgb="FF000000"/>
      </top>
      <bottom style="dotted">
        <color rgb="FF000000"/>
      </bottom>
      <diagonal/>
    </border>
    <border>
      <left/>
      <right style="thin">
        <color rgb="FF000000"/>
      </right>
      <top style="thin">
        <color rgb="FF000000"/>
      </top>
      <bottom style="dotted">
        <color rgb="FF000000"/>
      </bottom>
      <diagonal/>
    </border>
    <border>
      <left style="thin">
        <color rgb="FF000000"/>
      </left>
      <right style="thin">
        <color rgb="FF000000"/>
      </right>
      <top style="dotted">
        <color rgb="FF000000"/>
      </top>
      <bottom style="thin">
        <color rgb="FF000000"/>
      </bottom>
      <diagonal/>
    </border>
    <border>
      <left style="thin">
        <color rgb="FF000000"/>
      </left>
      <right/>
      <top style="dotted">
        <color rgb="FF000000"/>
      </top>
      <bottom style="thin">
        <color rgb="FF000000"/>
      </bottom>
      <diagonal/>
    </border>
    <border>
      <left/>
      <right/>
      <top style="dotted">
        <color rgb="FF000000"/>
      </top>
      <bottom style="thin">
        <color rgb="FF000000"/>
      </bottom>
      <diagonal/>
    </border>
    <border>
      <left/>
      <right style="thin">
        <color rgb="FF000000"/>
      </right>
      <top style="dotted">
        <color rgb="FF000000"/>
      </top>
      <bottom style="thin">
        <color rgb="FF000000"/>
      </bottom>
      <diagonal/>
    </border>
    <border>
      <left style="dotted">
        <color rgb="FF000000"/>
      </left>
      <right/>
      <top/>
      <bottom style="dotted">
        <color rgb="FF000000"/>
      </bottom>
      <diagonal/>
    </border>
    <border>
      <left/>
      <right style="dotted">
        <color rgb="FF000000"/>
      </right>
      <top/>
      <bottom style="dotted">
        <color rgb="FF000000"/>
      </bottom>
      <diagonal/>
    </border>
    <border>
      <left/>
      <right style="thin">
        <color indexed="64"/>
      </right>
      <top style="thin">
        <color rgb="FF000000"/>
      </top>
      <bottom style="medium">
        <color auto="1"/>
      </bottom>
      <diagonal/>
    </border>
    <border>
      <left/>
      <right/>
      <top style="medium">
        <color indexed="64"/>
      </top>
      <bottom style="thin">
        <color rgb="FF000000"/>
      </bottom>
      <diagonal/>
    </border>
    <border>
      <left style="thin">
        <color rgb="FF000000"/>
      </left>
      <right style="thin">
        <color rgb="FF000000"/>
      </right>
      <top/>
      <bottom style="thin">
        <color rgb="FF000000"/>
      </bottom>
      <diagonal/>
    </border>
    <border>
      <left style="thin">
        <color indexed="64"/>
      </left>
      <right style="thin">
        <color indexed="64"/>
      </right>
      <top style="medium">
        <color indexed="64"/>
      </top>
      <bottom style="thin">
        <color indexed="64"/>
      </bottom>
      <diagonal/>
    </border>
  </borders>
  <cellStyleXfs count="260">
    <xf numFmtId="0" fontId="0" fillId="0" borderId="0">
      <alignment vertical="center"/>
    </xf>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0" fontId="27" fillId="0" borderId="0" applyNumberFormat="0" applyFill="0" applyBorder="0" applyAlignment="0" applyProtection="0">
      <alignment vertical="top"/>
      <protection locked="0"/>
    </xf>
    <xf numFmtId="41" fontId="45" fillId="0" borderId="0" applyFont="0" applyFill="0" applyBorder="0" applyAlignment="0" applyProtection="0">
      <alignment vertical="center"/>
    </xf>
    <xf numFmtId="0" fontId="45" fillId="0" borderId="0"/>
    <xf numFmtId="41" fontId="45" fillId="0" borderId="0" applyFont="0" applyFill="0" applyBorder="0" applyAlignment="0" applyProtection="0"/>
    <xf numFmtId="0" fontId="66" fillId="0" borderId="0">
      <alignment vertical="center"/>
    </xf>
    <xf numFmtId="0" fontId="67" fillId="0" borderId="0"/>
    <xf numFmtId="41" fontId="67" fillId="0" borderId="0" applyFont="0" applyFill="0" applyBorder="0" applyAlignment="0" applyProtection="0">
      <alignment vertical="center"/>
    </xf>
    <xf numFmtId="41" fontId="67" fillId="0" borderId="0" applyFont="0" applyFill="0" applyBorder="0" applyAlignment="0" applyProtection="0"/>
    <xf numFmtId="0" fontId="45" fillId="0" borderId="0">
      <alignment vertical="center"/>
    </xf>
    <xf numFmtId="41" fontId="45" fillId="0" borderId="0" applyFont="0" applyFill="0" applyBorder="0" applyAlignment="0" applyProtection="0">
      <alignment vertical="center"/>
    </xf>
    <xf numFmtId="41" fontId="45" fillId="0" borderId="0" applyFont="0" applyFill="0" applyBorder="0" applyAlignment="0" applyProtection="0"/>
    <xf numFmtId="0" fontId="45" fillId="0" borderId="0"/>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xf numFmtId="0" fontId="45" fillId="0" borderId="0"/>
    <xf numFmtId="0" fontId="45" fillId="0" borderId="0"/>
    <xf numFmtId="0" fontId="45" fillId="0" borderId="0">
      <alignment vertical="center"/>
    </xf>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41" fontId="45" fillId="0" borderId="0" applyFont="0" applyFill="0" applyBorder="0" applyAlignment="0" applyProtection="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41" fontId="45" fillId="0" borderId="0" applyFont="0" applyFill="0" applyBorder="0" applyAlignment="0" applyProtection="0">
      <alignment vertical="center"/>
    </xf>
    <xf numFmtId="41" fontId="66" fillId="0" borderId="0" applyFont="0" applyFill="0" applyBorder="0" applyAlignment="0" applyProtection="0">
      <alignment vertical="center"/>
    </xf>
    <xf numFmtId="0" fontId="66" fillId="0" borderId="0">
      <alignment vertical="center"/>
    </xf>
    <xf numFmtId="0" fontId="66" fillId="0" borderId="0">
      <alignment vertical="center"/>
    </xf>
    <xf numFmtId="0" fontId="45" fillId="0" borderId="0"/>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153" fillId="15" borderId="79" applyNumberFormat="0" applyAlignment="0" applyProtection="0">
      <alignment vertical="center"/>
    </xf>
  </cellStyleXfs>
  <cellXfs count="2726">
    <xf numFmtId="0" fontId="0" fillId="0" borderId="0" xfId="0">
      <alignment vertical="center"/>
    </xf>
    <xf numFmtId="0" fontId="3" fillId="0" borderId="0" xfId="0" applyFont="1">
      <alignment vertical="center"/>
    </xf>
    <xf numFmtId="0" fontId="3" fillId="0" borderId="0" xfId="0" applyFont="1" applyBorder="1">
      <alignment vertical="center"/>
    </xf>
    <xf numFmtId="0" fontId="3" fillId="0" borderId="7" xfId="0" applyFont="1" applyBorder="1">
      <alignment vertical="center"/>
    </xf>
    <xf numFmtId="0" fontId="3" fillId="0" borderId="8" xfId="0" applyFont="1" applyBorder="1">
      <alignment vertical="center"/>
    </xf>
    <xf numFmtId="0" fontId="3" fillId="0" borderId="9" xfId="0" applyFont="1" applyBorder="1">
      <alignment vertical="center"/>
    </xf>
    <xf numFmtId="0" fontId="4" fillId="0" borderId="0" xfId="0" applyFont="1">
      <alignment vertical="center"/>
    </xf>
    <xf numFmtId="0" fontId="4" fillId="0" borderId="0" xfId="0" applyFont="1" applyBorder="1">
      <alignment vertical="center"/>
    </xf>
    <xf numFmtId="0" fontId="5" fillId="0" borderId="0" xfId="0" applyFont="1">
      <alignment vertical="center"/>
    </xf>
    <xf numFmtId="0" fontId="6" fillId="0" borderId="0" xfId="0" applyFont="1" applyBorder="1">
      <alignment vertical="center"/>
    </xf>
    <xf numFmtId="0" fontId="7" fillId="0" borderId="5" xfId="0" applyFont="1" applyBorder="1">
      <alignment vertical="center"/>
    </xf>
    <xf numFmtId="0" fontId="7" fillId="0" borderId="0" xfId="0" applyFont="1">
      <alignment vertical="center"/>
    </xf>
    <xf numFmtId="0" fontId="3" fillId="0" borderId="1" xfId="0" applyFont="1" applyBorder="1" applyAlignment="1">
      <alignment horizontal="center" vertical="center"/>
    </xf>
    <xf numFmtId="0" fontId="8" fillId="0" borderId="0" xfId="0" applyFont="1">
      <alignment vertical="center"/>
    </xf>
    <xf numFmtId="0" fontId="4" fillId="0" borderId="0" xfId="0" applyFont="1" applyAlignment="1">
      <alignment horizontal="center" vertical="center"/>
    </xf>
    <xf numFmtId="0" fontId="3" fillId="0" borderId="0" xfId="0" applyFont="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0" fillId="0" borderId="1" xfId="0" applyBorder="1" applyAlignment="1">
      <alignment horizontal="center" vertical="center"/>
    </xf>
    <xf numFmtId="0" fontId="13" fillId="0" borderId="0" xfId="0" applyFont="1">
      <alignment vertical="center"/>
    </xf>
    <xf numFmtId="0" fontId="13" fillId="0" borderId="0" xfId="0" applyFont="1" applyAlignment="1">
      <alignment vertical="center"/>
    </xf>
    <xf numFmtId="0" fontId="13" fillId="0" borderId="0" xfId="0" applyFont="1" applyAlignment="1">
      <alignment horizontal="left" vertical="center"/>
    </xf>
    <xf numFmtId="178" fontId="13" fillId="0" borderId="0" xfId="0" applyNumberFormat="1" applyFont="1" applyAlignment="1">
      <alignment vertical="center"/>
    </xf>
    <xf numFmtId="0" fontId="15" fillId="0" borderId="0" xfId="0" applyFont="1">
      <alignment vertical="center"/>
    </xf>
    <xf numFmtId="0" fontId="14" fillId="0" borderId="0" xfId="0" applyFont="1" applyAlignment="1">
      <alignment vertical="center"/>
    </xf>
    <xf numFmtId="0" fontId="0" fillId="0" borderId="0" xfId="0" applyAlignment="1">
      <alignment horizontal="center" vertical="center"/>
    </xf>
    <xf numFmtId="0" fontId="16" fillId="0" borderId="1" xfId="0" applyFont="1" applyBorder="1" applyAlignment="1">
      <alignment horizontal="center" vertical="center"/>
    </xf>
    <xf numFmtId="0" fontId="0" fillId="0" borderId="1" xfId="0" applyFill="1" applyBorder="1" applyAlignment="1">
      <alignment horizontal="center" vertical="center"/>
    </xf>
    <xf numFmtId="0" fontId="17" fillId="0" borderId="1" xfId="0" applyFont="1" applyBorder="1" applyAlignment="1">
      <alignment horizontal="center" vertical="center" wrapText="1"/>
    </xf>
    <xf numFmtId="0" fontId="0" fillId="0" borderId="2" xfId="0" applyBorder="1" applyAlignment="1">
      <alignment horizontal="center" vertical="center"/>
    </xf>
    <xf numFmtId="0" fontId="0" fillId="0" borderId="10" xfId="0" applyBorder="1" applyAlignment="1">
      <alignment horizontal="center" vertical="center"/>
    </xf>
    <xf numFmtId="0" fontId="0" fillId="0" borderId="7" xfId="0" applyBorder="1" applyAlignment="1">
      <alignment horizontal="center" vertical="center"/>
    </xf>
    <xf numFmtId="0" fontId="9" fillId="0" borderId="0" xfId="0" applyFont="1" applyAlignment="1">
      <alignment vertical="center"/>
    </xf>
    <xf numFmtId="0" fontId="21" fillId="0" borderId="0" xfId="0" applyFont="1" applyAlignment="1">
      <alignment horizontal="center" vertical="center"/>
    </xf>
    <xf numFmtId="183" fontId="10" fillId="0" borderId="10" xfId="0" applyNumberFormat="1" applyFont="1" applyBorder="1" applyAlignment="1">
      <alignment horizontal="center" vertical="center"/>
    </xf>
    <xf numFmtId="183" fontId="10" fillId="0" borderId="11" xfId="0" applyNumberFormat="1" applyFont="1" applyBorder="1" applyAlignment="1">
      <alignment horizontal="center" vertical="center"/>
    </xf>
    <xf numFmtId="183" fontId="10" fillId="0" borderId="7" xfId="0" applyNumberFormat="1" applyFont="1" applyBorder="1" applyAlignment="1">
      <alignment horizontal="center" vertical="center" shrinkToFit="1"/>
    </xf>
    <xf numFmtId="183" fontId="10" fillId="0" borderId="8" xfId="0" applyNumberFormat="1" applyFont="1" applyBorder="1" applyAlignment="1">
      <alignment horizontal="right" vertical="center" shrinkToFit="1"/>
    </xf>
    <xf numFmtId="0" fontId="22" fillId="0" borderId="0" xfId="0" applyFont="1" applyAlignment="1">
      <alignment vertical="center"/>
    </xf>
    <xf numFmtId="0" fontId="22" fillId="0" borderId="0" xfId="0" applyFont="1" applyBorder="1" applyAlignment="1">
      <alignment vertical="center"/>
    </xf>
    <xf numFmtId="0" fontId="23" fillId="0" borderId="0" xfId="0" applyFont="1" applyAlignment="1">
      <alignment vertical="center"/>
    </xf>
    <xf numFmtId="0" fontId="26" fillId="0" borderId="0" xfId="0" applyFont="1" applyBorder="1">
      <alignment vertical="center"/>
    </xf>
    <xf numFmtId="0" fontId="31" fillId="0" borderId="2" xfId="0" applyFont="1" applyBorder="1">
      <alignment vertical="center"/>
    </xf>
    <xf numFmtId="0" fontId="31" fillId="0" borderId="5" xfId="0" applyFont="1" applyBorder="1">
      <alignment vertical="center"/>
    </xf>
    <xf numFmtId="0" fontId="31" fillId="0" borderId="0" xfId="0" applyFont="1" applyBorder="1">
      <alignment vertical="center"/>
    </xf>
    <xf numFmtId="0" fontId="31" fillId="0" borderId="6" xfId="0" applyFont="1" applyBorder="1">
      <alignment vertical="center"/>
    </xf>
    <xf numFmtId="0" fontId="31" fillId="0" borderId="0" xfId="0" applyFont="1" applyBorder="1" applyAlignment="1">
      <alignment horizontal="center" vertical="center"/>
    </xf>
    <xf numFmtId="0" fontId="31" fillId="0" borderId="7" xfId="0" applyFont="1" applyBorder="1">
      <alignment vertical="center"/>
    </xf>
    <xf numFmtId="0" fontId="31" fillId="0" borderId="8" xfId="0" applyFont="1" applyBorder="1">
      <alignment vertical="center"/>
    </xf>
    <xf numFmtId="0" fontId="31" fillId="0" borderId="9" xfId="0" applyFont="1" applyBorder="1">
      <alignment vertical="center"/>
    </xf>
    <xf numFmtId="0" fontId="29" fillId="0" borderId="0" xfId="0" applyFont="1" applyBorder="1">
      <alignment vertical="center"/>
    </xf>
    <xf numFmtId="0" fontId="36" fillId="0" borderId="0" xfId="0" applyFont="1" applyBorder="1">
      <alignment vertical="center"/>
    </xf>
    <xf numFmtId="0" fontId="36" fillId="0" borderId="0" xfId="0" applyFont="1" applyBorder="1" applyAlignment="1">
      <alignment horizontal="left" vertical="center"/>
    </xf>
    <xf numFmtId="0" fontId="30" fillId="0" borderId="0" xfId="0" applyFont="1" applyBorder="1" applyAlignment="1">
      <alignment horizontal="left" vertical="center"/>
    </xf>
    <xf numFmtId="0" fontId="34" fillId="0" borderId="5" xfId="0" applyFont="1" applyBorder="1">
      <alignment vertical="center"/>
    </xf>
    <xf numFmtId="0" fontId="31" fillId="0" borderId="12" xfId="0" applyFont="1" applyBorder="1" applyAlignment="1">
      <alignment vertical="center"/>
    </xf>
    <xf numFmtId="0" fontId="31" fillId="0" borderId="3" xfId="0" applyFont="1" applyBorder="1" applyAlignment="1">
      <alignment horizontal="center" vertical="center"/>
    </xf>
    <xf numFmtId="0" fontId="31" fillId="0" borderId="3" xfId="0" applyFont="1" applyBorder="1">
      <alignment vertical="center"/>
    </xf>
    <xf numFmtId="0" fontId="31" fillId="0" borderId="4" xfId="0" applyFont="1" applyBorder="1">
      <alignment vertical="center"/>
    </xf>
    <xf numFmtId="9" fontId="31" fillId="0" borderId="3" xfId="2" applyFont="1" applyBorder="1" applyAlignment="1">
      <alignment horizontal="left" vertical="center"/>
    </xf>
    <xf numFmtId="0" fontId="31" fillId="0" borderId="3" xfId="0" applyFont="1" applyBorder="1" applyAlignment="1">
      <alignment vertical="center"/>
    </xf>
    <xf numFmtId="0" fontId="43" fillId="0" borderId="0" xfId="0" applyFont="1">
      <alignment vertical="center"/>
    </xf>
    <xf numFmtId="0" fontId="33" fillId="0" borderId="0" xfId="0" applyFont="1" applyBorder="1" applyAlignment="1">
      <alignment vertical="center"/>
    </xf>
    <xf numFmtId="0" fontId="0" fillId="0" borderId="0" xfId="0" applyBorder="1">
      <alignment vertical="center"/>
    </xf>
    <xf numFmtId="41" fontId="46" fillId="0" borderId="0" xfId="4" applyFont="1" applyAlignment="1">
      <alignment horizontal="center" vertical="center"/>
    </xf>
    <xf numFmtId="41" fontId="47" fillId="0" borderId="0" xfId="4" applyFont="1" applyAlignment="1">
      <alignment horizontal="left" vertical="center"/>
    </xf>
    <xf numFmtId="0" fontId="46" fillId="0" borderId="0" xfId="4" applyNumberFormat="1" applyFont="1" applyAlignment="1">
      <alignment horizontal="right" vertical="center"/>
    </xf>
    <xf numFmtId="41" fontId="46" fillId="4" borderId="1" xfId="4" applyFont="1" applyFill="1" applyBorder="1" applyAlignment="1">
      <alignment horizontal="center" vertical="center"/>
    </xf>
    <xf numFmtId="41" fontId="46" fillId="4" borderId="1" xfId="4" applyFont="1" applyFill="1" applyBorder="1" applyAlignment="1">
      <alignment horizontal="center" vertical="center" wrapText="1"/>
    </xf>
    <xf numFmtId="41" fontId="46" fillId="0" borderId="1" xfId="4" applyFont="1" applyBorder="1" applyAlignment="1">
      <alignment horizontal="center" vertical="center"/>
    </xf>
    <xf numFmtId="179" fontId="46" fillId="0" borderId="1" xfId="4" applyNumberFormat="1" applyFont="1" applyBorder="1" applyAlignment="1">
      <alignment horizontal="center" vertical="center"/>
    </xf>
    <xf numFmtId="41" fontId="46" fillId="0" borderId="0" xfId="4" applyFont="1" applyAlignment="1">
      <alignment horizontal="left" vertical="center"/>
    </xf>
    <xf numFmtId="41" fontId="46" fillId="5" borderId="17" xfId="4" applyFont="1" applyFill="1" applyBorder="1" applyAlignment="1">
      <alignment horizontal="center" vertical="center"/>
    </xf>
    <xf numFmtId="41" fontId="46" fillId="5" borderId="18" xfId="4" applyFont="1" applyFill="1" applyBorder="1" applyAlignment="1">
      <alignment horizontal="center" vertical="center"/>
    </xf>
    <xf numFmtId="41" fontId="46" fillId="5" borderId="19" xfId="4" applyFont="1" applyFill="1" applyBorder="1" applyAlignment="1">
      <alignment horizontal="center" vertical="center"/>
    </xf>
    <xf numFmtId="41" fontId="46" fillId="5" borderId="20" xfId="4" applyFont="1" applyFill="1" applyBorder="1" applyAlignment="1">
      <alignment horizontal="left" vertical="center"/>
    </xf>
    <xf numFmtId="41" fontId="46" fillId="5" borderId="0" xfId="4" applyFont="1" applyFill="1" applyBorder="1" applyAlignment="1">
      <alignment horizontal="center" vertical="center"/>
    </xf>
    <xf numFmtId="41" fontId="46" fillId="5" borderId="26" xfId="4" applyFont="1" applyFill="1" applyBorder="1" applyAlignment="1">
      <alignment horizontal="center" vertical="center"/>
    </xf>
    <xf numFmtId="41" fontId="46" fillId="5" borderId="26" xfId="4" applyFont="1" applyFill="1" applyBorder="1" applyAlignment="1">
      <alignment horizontal="left" vertical="center"/>
    </xf>
    <xf numFmtId="41" fontId="49" fillId="0" borderId="0" xfId="4" applyFont="1" applyAlignment="1">
      <alignment horizontal="left" vertical="center"/>
    </xf>
    <xf numFmtId="41" fontId="46" fillId="5" borderId="27" xfId="4" applyFont="1" applyFill="1" applyBorder="1" applyAlignment="1">
      <alignment horizontal="center" vertical="center"/>
    </xf>
    <xf numFmtId="41" fontId="46" fillId="5" borderId="28" xfId="4" applyFont="1" applyFill="1" applyBorder="1" applyAlignment="1">
      <alignment horizontal="center" vertical="center"/>
    </xf>
    <xf numFmtId="41" fontId="46" fillId="5" borderId="29" xfId="4" applyFont="1" applyFill="1" applyBorder="1" applyAlignment="1">
      <alignment horizontal="center" vertical="center"/>
    </xf>
    <xf numFmtId="41" fontId="28" fillId="6" borderId="30" xfId="4" applyFont="1" applyFill="1" applyBorder="1" applyAlignment="1">
      <alignment horizontal="center" vertical="center"/>
    </xf>
    <xf numFmtId="41" fontId="28" fillId="0" borderId="0" xfId="4" quotePrefix="1" applyFont="1" applyAlignment="1">
      <alignment horizontal="center" vertical="center"/>
    </xf>
    <xf numFmtId="41" fontId="28" fillId="0" borderId="0" xfId="4" applyFont="1" applyAlignment="1">
      <alignment horizontal="center" vertical="center"/>
    </xf>
    <xf numFmtId="41" fontId="28" fillId="0" borderId="0" xfId="4" applyFont="1" applyAlignment="1">
      <alignment horizontal="left" vertical="center"/>
    </xf>
    <xf numFmtId="41" fontId="28" fillId="0" borderId="0" xfId="4" applyFont="1" applyBorder="1" applyAlignment="1">
      <alignment horizontal="left" vertical="center"/>
    </xf>
    <xf numFmtId="41" fontId="28" fillId="0" borderId="22" xfId="4" applyFont="1" applyBorder="1" applyAlignment="1">
      <alignment horizontal="center" vertical="center"/>
    </xf>
    <xf numFmtId="41" fontId="28" fillId="0" borderId="0" xfId="4" quotePrefix="1" applyFont="1" applyBorder="1" applyAlignment="1">
      <alignment horizontal="center" vertical="center"/>
    </xf>
    <xf numFmtId="41" fontId="28" fillId="0" borderId="0" xfId="4" applyFont="1" applyBorder="1" applyAlignment="1">
      <alignment horizontal="center" vertical="center"/>
    </xf>
    <xf numFmtId="180" fontId="28" fillId="0" borderId="22" xfId="4" applyNumberFormat="1" applyFont="1" applyBorder="1" applyAlignment="1">
      <alignment horizontal="center" vertical="center"/>
    </xf>
    <xf numFmtId="180" fontId="28" fillId="0" borderId="0" xfId="4" applyNumberFormat="1" applyFont="1" applyBorder="1" applyAlignment="1">
      <alignment horizontal="center" vertical="center"/>
    </xf>
    <xf numFmtId="41" fontId="28" fillId="0" borderId="0" xfId="4" quotePrefix="1" applyFont="1" applyAlignment="1">
      <alignment horizontal="right" vertical="center"/>
    </xf>
    <xf numFmtId="0" fontId="50" fillId="0" borderId="0" xfId="0" applyFont="1">
      <alignment vertical="center"/>
    </xf>
    <xf numFmtId="0" fontId="53" fillId="0" borderId="1" xfId="3" applyFont="1" applyBorder="1" applyAlignment="1" applyProtection="1">
      <alignment horizontal="center" vertical="center"/>
    </xf>
    <xf numFmtId="0" fontId="56" fillId="0" borderId="1" xfId="3" applyFont="1" applyBorder="1" applyAlignment="1" applyProtection="1">
      <alignment horizontal="center" vertical="center"/>
    </xf>
    <xf numFmtId="0" fontId="0" fillId="0" borderId="0" xfId="0" applyProtection="1">
      <alignment vertical="center"/>
      <protection locked="0"/>
    </xf>
    <xf numFmtId="0" fontId="16" fillId="7" borderId="1" xfId="0" applyFont="1" applyFill="1" applyBorder="1" applyAlignment="1" applyProtection="1">
      <alignment horizontal="center" vertical="center"/>
      <protection locked="0"/>
    </xf>
    <xf numFmtId="0" fontId="18" fillId="7" borderId="1" xfId="0" applyFont="1" applyFill="1" applyBorder="1" applyAlignment="1" applyProtection="1">
      <alignment horizontal="center" vertical="center"/>
      <protection locked="0"/>
    </xf>
    <xf numFmtId="176" fontId="18" fillId="7" borderId="1" xfId="0" applyNumberFormat="1" applyFont="1" applyFill="1" applyBorder="1" applyAlignment="1" applyProtection="1">
      <alignment horizontal="center" vertical="center"/>
      <protection locked="0"/>
    </xf>
    <xf numFmtId="9" fontId="18" fillId="7" borderId="1" xfId="0" applyNumberFormat="1" applyFont="1" applyFill="1" applyBorder="1" applyAlignment="1" applyProtection="1">
      <alignment horizontal="center" vertical="center"/>
      <protection locked="0"/>
    </xf>
    <xf numFmtId="0" fontId="0" fillId="0" borderId="0" xfId="0" applyProtection="1">
      <alignment vertical="center"/>
    </xf>
    <xf numFmtId="0" fontId="41" fillId="0" borderId="0" xfId="0" applyFont="1" applyProtection="1">
      <alignment vertical="center"/>
    </xf>
    <xf numFmtId="0" fontId="39" fillId="0" borderId="0" xfId="0" applyFont="1" applyProtection="1">
      <alignment vertical="center"/>
    </xf>
    <xf numFmtId="0" fontId="16" fillId="0" borderId="1" xfId="0" applyFont="1" applyBorder="1" applyAlignment="1" applyProtection="1">
      <alignment horizontal="center" vertical="center"/>
    </xf>
    <xf numFmtId="0" fontId="20" fillId="0" borderId="0" xfId="0" applyFont="1" applyProtection="1">
      <alignment vertical="center"/>
    </xf>
    <xf numFmtId="0" fontId="18" fillId="0" borderId="1" xfId="0" applyFont="1" applyBorder="1" applyAlignment="1" applyProtection="1">
      <alignment horizontal="center" vertical="center"/>
    </xf>
    <xf numFmtId="0" fontId="58" fillId="0" borderId="0" xfId="0" applyFont="1">
      <alignment vertical="center"/>
    </xf>
    <xf numFmtId="187" fontId="18" fillId="7" borderId="1" xfId="0" applyNumberFormat="1" applyFont="1" applyFill="1" applyBorder="1" applyAlignment="1" applyProtection="1">
      <alignment horizontal="center" vertical="center"/>
      <protection locked="0"/>
    </xf>
    <xf numFmtId="0" fontId="59" fillId="0" borderId="0" xfId="0" applyFont="1">
      <alignment vertical="center"/>
    </xf>
    <xf numFmtId="0" fontId="62" fillId="0" borderId="0" xfId="0" applyFont="1">
      <alignment vertical="center"/>
    </xf>
    <xf numFmtId="0" fontId="63" fillId="0" borderId="0" xfId="0" applyFont="1" applyAlignment="1">
      <alignment horizontal="center" vertical="center"/>
    </xf>
    <xf numFmtId="0" fontId="62" fillId="0" borderId="0" xfId="0" applyFont="1" applyBorder="1">
      <alignment vertical="center"/>
    </xf>
    <xf numFmtId="0" fontId="64" fillId="0" borderId="0" xfId="3" applyFont="1" applyFill="1" applyBorder="1" applyAlignment="1" applyProtection="1">
      <alignment horizontal="center" vertical="center"/>
    </xf>
    <xf numFmtId="0" fontId="0" fillId="0" borderId="1" xfId="0" applyBorder="1" applyProtection="1">
      <alignment vertical="center"/>
      <protection locked="0"/>
    </xf>
    <xf numFmtId="0" fontId="0" fillId="13" borderId="45" xfId="0" applyFill="1" applyBorder="1" applyAlignment="1">
      <alignment vertical="center" shrinkToFit="1"/>
    </xf>
    <xf numFmtId="0" fontId="18" fillId="7" borderId="1" xfId="0" applyFont="1" applyFill="1" applyBorder="1" applyAlignment="1" applyProtection="1">
      <alignment horizontal="center" vertical="center" shrinkToFit="1"/>
      <protection locked="0"/>
    </xf>
    <xf numFmtId="0" fontId="22" fillId="0" borderId="0" xfId="0" applyFont="1" applyAlignment="1" applyProtection="1">
      <alignment vertical="center"/>
      <protection locked="0"/>
    </xf>
    <xf numFmtId="0" fontId="3" fillId="0" borderId="1" xfId="0" applyFont="1" applyBorder="1" applyAlignment="1" applyProtection="1">
      <alignment horizontal="center" vertical="center"/>
      <protection locked="0"/>
    </xf>
    <xf numFmtId="0" fontId="3" fillId="0" borderId="1" xfId="0" applyFont="1" applyBorder="1" applyAlignment="1" applyProtection="1">
      <alignment vertical="center"/>
      <protection locked="0"/>
    </xf>
    <xf numFmtId="0" fontId="31" fillId="0" borderId="6" xfId="0" applyFont="1" applyBorder="1" applyAlignment="1">
      <alignment horizontal="left" vertical="center"/>
    </xf>
    <xf numFmtId="176" fontId="31" fillId="0" borderId="6" xfId="0" applyNumberFormat="1" applyFont="1" applyBorder="1" applyAlignment="1">
      <alignment horizontal="center" vertical="center"/>
    </xf>
    <xf numFmtId="181" fontId="0" fillId="0" borderId="8" xfId="0" applyNumberFormat="1" applyBorder="1" applyAlignment="1">
      <alignment horizontal="right" vertical="center"/>
    </xf>
    <xf numFmtId="190" fontId="18" fillId="7" borderId="1" xfId="0" applyNumberFormat="1" applyFont="1" applyFill="1" applyBorder="1" applyAlignment="1" applyProtection="1">
      <alignment horizontal="center" vertical="center"/>
      <protection locked="0"/>
    </xf>
    <xf numFmtId="0" fontId="16" fillId="0" borderId="1" xfId="0" applyFont="1" applyBorder="1" applyAlignment="1" applyProtection="1">
      <alignment horizontal="center" vertical="center"/>
      <protection locked="0"/>
    </xf>
    <xf numFmtId="0" fontId="31" fillId="0" borderId="4" xfId="0" applyFont="1" applyBorder="1" applyAlignment="1">
      <alignment vertical="center"/>
    </xf>
    <xf numFmtId="0" fontId="31" fillId="0" borderId="6" xfId="0" applyNumberFormat="1" applyFont="1" applyBorder="1" applyAlignment="1">
      <alignment horizontal="center" vertical="center"/>
    </xf>
    <xf numFmtId="0" fontId="31" fillId="0" borderId="6" xfId="0" applyNumberFormat="1" applyFont="1" applyBorder="1" applyAlignment="1">
      <alignment vertical="center"/>
    </xf>
    <xf numFmtId="0" fontId="31" fillId="0" borderId="12" xfId="0" applyNumberFormat="1" applyFont="1" applyBorder="1" applyAlignment="1">
      <alignment vertical="center"/>
    </xf>
    <xf numFmtId="0" fontId="53" fillId="0" borderId="1" xfId="3" applyFon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3" fillId="0" borderId="6" xfId="0" applyFont="1" applyBorder="1">
      <alignment vertical="center"/>
    </xf>
    <xf numFmtId="0" fontId="3" fillId="0" borderId="12" xfId="0" applyFont="1"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3" fillId="0" borderId="4" xfId="0" applyFont="1" applyBorder="1">
      <alignment vertical="center"/>
    </xf>
    <xf numFmtId="183" fontId="0" fillId="0" borderId="1" xfId="0" applyNumberFormat="1" applyBorder="1" applyAlignment="1" applyProtection="1">
      <alignment horizontal="center" vertical="center" shrinkToFit="1"/>
      <protection locked="0"/>
    </xf>
    <xf numFmtId="0" fontId="0" fillId="0" borderId="2" xfId="0" applyBorder="1" applyAlignment="1" applyProtection="1">
      <alignment vertical="center"/>
      <protection locked="0"/>
    </xf>
    <xf numFmtId="9" fontId="0" fillId="0" borderId="1" xfId="0" applyNumberFormat="1" applyBorder="1" applyAlignment="1" applyProtection="1">
      <alignment horizontal="center" vertical="center"/>
      <protection locked="0"/>
    </xf>
    <xf numFmtId="181" fontId="0" fillId="0" borderId="0" xfId="0" applyNumberFormat="1" applyBorder="1" applyAlignment="1">
      <alignment horizontal="right" vertical="center"/>
    </xf>
    <xf numFmtId="0" fontId="0" fillId="0" borderId="50" xfId="0" applyBorder="1" applyAlignment="1">
      <alignment horizontal="center" vertical="center"/>
    </xf>
    <xf numFmtId="0" fontId="29" fillId="0" borderId="6" xfId="0" applyFont="1" applyBorder="1" applyAlignment="1">
      <alignment horizontal="left" vertical="center"/>
    </xf>
    <xf numFmtId="176" fontId="31" fillId="0" borderId="6" xfId="0" applyNumberFormat="1" applyFont="1" applyBorder="1" applyAlignment="1">
      <alignment horizontal="center" vertical="center"/>
    </xf>
    <xf numFmtId="0" fontId="34" fillId="0" borderId="0" xfId="0" applyFont="1" applyBorder="1" applyAlignment="1">
      <alignment horizontal="left" vertical="center"/>
    </xf>
    <xf numFmtId="0" fontId="34" fillId="0" borderId="6" xfId="0" applyFont="1" applyBorder="1" applyAlignment="1">
      <alignment horizontal="left" vertical="center"/>
    </xf>
    <xf numFmtId="176" fontId="29" fillId="0" borderId="6" xfId="0" applyNumberFormat="1" applyFont="1" applyBorder="1" applyAlignment="1">
      <alignment horizontal="left" vertical="center"/>
    </xf>
    <xf numFmtId="0" fontId="29" fillId="0" borderId="6" xfId="0" applyFont="1" applyBorder="1">
      <alignment vertical="center"/>
    </xf>
    <xf numFmtId="14" fontId="32" fillId="0" borderId="6" xfId="0" applyNumberFormat="1" applyFont="1" applyBorder="1" applyAlignment="1">
      <alignment horizontal="center" vertical="center"/>
    </xf>
    <xf numFmtId="0" fontId="33" fillId="0" borderId="6" xfId="0" applyFont="1" applyBorder="1">
      <alignment vertical="center"/>
    </xf>
    <xf numFmtId="0" fontId="3" fillId="0" borderId="5" xfId="0" applyFont="1" applyBorder="1">
      <alignment vertical="center"/>
    </xf>
    <xf numFmtId="0" fontId="3" fillId="0" borderId="10" xfId="0" applyFont="1" applyBorder="1">
      <alignment vertical="center"/>
    </xf>
    <xf numFmtId="0" fontId="3" fillId="0" borderId="11" xfId="0" applyFont="1" applyBorder="1">
      <alignment vertical="center"/>
    </xf>
    <xf numFmtId="0" fontId="62" fillId="0" borderId="10" xfId="0" applyFont="1" applyBorder="1">
      <alignment vertical="center"/>
    </xf>
    <xf numFmtId="0" fontId="62" fillId="0" borderId="11" xfId="0" applyFont="1" applyBorder="1">
      <alignment vertical="center"/>
    </xf>
    <xf numFmtId="0" fontId="62" fillId="0" borderId="12" xfId="0" applyFont="1" applyBorder="1">
      <alignment vertical="center"/>
    </xf>
    <xf numFmtId="0" fontId="62" fillId="0" borderId="5" xfId="0" applyFont="1" applyBorder="1">
      <alignment vertical="center"/>
    </xf>
    <xf numFmtId="0" fontId="62" fillId="0" borderId="6" xfId="0" applyFont="1" applyBorder="1">
      <alignment vertical="center"/>
    </xf>
    <xf numFmtId="0" fontId="65" fillId="0" borderId="0" xfId="0" applyFont="1" applyBorder="1" applyAlignment="1">
      <alignment horizontal="left" vertical="center"/>
    </xf>
    <xf numFmtId="0" fontId="35" fillId="0" borderId="6" xfId="0" applyFont="1" applyBorder="1" applyAlignment="1">
      <alignment horizontal="center" vertical="center"/>
    </xf>
    <xf numFmtId="0" fontId="6" fillId="0" borderId="5" xfId="0" applyFont="1" applyBorder="1">
      <alignment vertical="center"/>
    </xf>
    <xf numFmtId="176" fontId="32" fillId="0" borderId="6" xfId="0" applyNumberFormat="1" applyFont="1" applyBorder="1" applyAlignment="1">
      <alignment horizontal="center" vertical="center"/>
    </xf>
    <xf numFmtId="0" fontId="26" fillId="0" borderId="5" xfId="0" applyFont="1" applyBorder="1">
      <alignment vertical="center"/>
    </xf>
    <xf numFmtId="0" fontId="33" fillId="0" borderId="6" xfId="0" applyFont="1" applyBorder="1" applyAlignment="1">
      <alignment horizontal="left" vertical="center"/>
    </xf>
    <xf numFmtId="0" fontId="34" fillId="0" borderId="0" xfId="0" applyFont="1" applyBorder="1" applyAlignment="1">
      <alignment horizontal="left" vertical="center"/>
    </xf>
    <xf numFmtId="41" fontId="28" fillId="0" borderId="30" xfId="4" applyFont="1" applyBorder="1" applyAlignment="1" applyProtection="1">
      <alignment horizontal="center" vertical="center" shrinkToFit="1"/>
      <protection hidden="1"/>
    </xf>
    <xf numFmtId="42" fontId="20" fillId="0" borderId="1" xfId="0" applyNumberFormat="1" applyFont="1" applyBorder="1" applyAlignment="1" applyProtection="1">
      <alignment horizontal="center" vertical="center" shrinkToFit="1"/>
      <protection hidden="1"/>
    </xf>
    <xf numFmtId="183" fontId="0" fillId="0" borderId="1" xfId="0" applyNumberFormat="1" applyBorder="1" applyAlignment="1" applyProtection="1">
      <alignment horizontal="center" vertical="center"/>
      <protection hidden="1"/>
    </xf>
    <xf numFmtId="190" fontId="18" fillId="12" borderId="1" xfId="0" applyNumberFormat="1" applyFont="1" applyFill="1" applyBorder="1" applyAlignment="1" applyProtection="1">
      <alignment horizontal="center" vertical="center"/>
      <protection hidden="1"/>
    </xf>
    <xf numFmtId="176" fontId="18" fillId="12" borderId="1" xfId="0" applyNumberFormat="1" applyFont="1" applyFill="1" applyBorder="1" applyAlignment="1" applyProtection="1">
      <alignment horizontal="center" vertical="center"/>
      <protection hidden="1"/>
    </xf>
    <xf numFmtId="0" fontId="18" fillId="7" borderId="1" xfId="0" applyFont="1" applyFill="1" applyBorder="1" applyAlignment="1" applyProtection="1">
      <alignment horizontal="center" vertical="center" wrapText="1" shrinkToFit="1"/>
      <protection locked="0"/>
    </xf>
    <xf numFmtId="0" fontId="18" fillId="7" borderId="1" xfId="0" applyNumberFormat="1" applyFont="1" applyFill="1" applyBorder="1" applyAlignment="1" applyProtection="1">
      <alignment horizontal="center" vertical="center"/>
      <protection locked="0"/>
    </xf>
    <xf numFmtId="187" fontId="0" fillId="0" borderId="0" xfId="0" applyNumberFormat="1" applyAlignment="1" applyProtection="1">
      <alignment horizontal="center" vertical="center" shrinkToFit="1"/>
      <protection hidden="1"/>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Border="1" applyAlignment="1">
      <alignment vertical="center"/>
    </xf>
    <xf numFmtId="0" fontId="10" fillId="0" borderId="6" xfId="0" applyFont="1" applyBorder="1" applyAlignment="1">
      <alignment vertical="center"/>
    </xf>
    <xf numFmtId="0" fontId="10" fillId="0" borderId="5" xfId="0" applyFont="1" applyBorder="1">
      <alignment vertical="center"/>
    </xf>
    <xf numFmtId="0" fontId="10" fillId="0" borderId="0" xfId="0" applyFont="1" applyBorder="1">
      <alignment vertical="center"/>
    </xf>
    <xf numFmtId="0" fontId="10" fillId="0" borderId="6" xfId="0" applyFont="1" applyBorder="1">
      <alignment vertical="center"/>
    </xf>
    <xf numFmtId="0" fontId="10" fillId="0" borderId="0" xfId="0" applyFont="1" applyBorder="1" applyAlignment="1">
      <alignment horizontal="right" vertical="center"/>
    </xf>
    <xf numFmtId="0" fontId="10" fillId="0" borderId="7" xfId="0" applyFont="1" applyBorder="1">
      <alignment vertical="center"/>
    </xf>
    <xf numFmtId="0" fontId="10" fillId="0" borderId="8" xfId="0" applyFont="1" applyBorder="1">
      <alignment vertical="center"/>
    </xf>
    <xf numFmtId="0" fontId="10" fillId="0" borderId="9" xfId="0" applyFont="1" applyBorder="1">
      <alignment vertical="center"/>
    </xf>
    <xf numFmtId="0" fontId="10" fillId="0" borderId="1" xfId="0" applyFont="1" applyBorder="1" applyAlignment="1" applyProtection="1">
      <alignment horizontal="center" vertical="center"/>
      <protection hidden="1"/>
    </xf>
    <xf numFmtId="31" fontId="10" fillId="0" borderId="2" xfId="0" applyNumberFormat="1" applyFont="1" applyBorder="1" applyAlignment="1" applyProtection="1">
      <alignment horizontal="center" vertical="center"/>
      <protection hidden="1"/>
    </xf>
    <xf numFmtId="31" fontId="10" fillId="0" borderId="4" xfId="0" applyNumberFormat="1" applyFont="1" applyBorder="1" applyAlignment="1" applyProtection="1">
      <alignment horizontal="center" vertical="center"/>
      <protection hidden="1"/>
    </xf>
    <xf numFmtId="31" fontId="10" fillId="0" borderId="1" xfId="0" applyNumberFormat="1" applyFont="1" applyBorder="1" applyAlignment="1" applyProtection="1">
      <alignment horizontal="center" vertical="center"/>
      <protection hidden="1"/>
    </xf>
    <xf numFmtId="0" fontId="10" fillId="0" borderId="0" xfId="0" applyFont="1" applyBorder="1" applyProtection="1">
      <alignment vertical="center"/>
      <protection locked="0" hidden="1"/>
    </xf>
    <xf numFmtId="0" fontId="10" fillId="0" borderId="6" xfId="0" applyFont="1" applyBorder="1" applyProtection="1">
      <alignment vertical="center"/>
      <protection locked="0" hidden="1"/>
    </xf>
    <xf numFmtId="41" fontId="69" fillId="0" borderId="0" xfId="4" applyFont="1" applyAlignment="1">
      <alignment horizontal="left" vertical="center"/>
    </xf>
    <xf numFmtId="41" fontId="70" fillId="0" borderId="0" xfId="4" applyFont="1" applyAlignment="1">
      <alignment horizontal="left" vertical="center"/>
    </xf>
    <xf numFmtId="0" fontId="0" fillId="0" borderId="0" xfId="0" applyAlignment="1">
      <alignment horizontal="right" vertical="center"/>
    </xf>
    <xf numFmtId="0" fontId="36" fillId="0" borderId="0" xfId="0" applyFont="1" applyBorder="1" applyAlignment="1">
      <alignment horizontal="left" vertical="center"/>
    </xf>
    <xf numFmtId="0" fontId="71" fillId="0" borderId="0" xfId="0" applyFont="1" applyProtection="1">
      <alignment vertical="center"/>
    </xf>
    <xf numFmtId="194" fontId="18" fillId="7" borderId="1" xfId="0" applyNumberFormat="1" applyFont="1" applyFill="1" applyBorder="1" applyAlignment="1" applyProtection="1">
      <alignment horizontal="center" vertical="center"/>
      <protection locked="0"/>
    </xf>
    <xf numFmtId="0" fontId="10" fillId="0" borderId="5" xfId="0" applyFont="1" applyBorder="1" applyAlignment="1" applyProtection="1">
      <alignment vertical="center"/>
      <protection locked="0"/>
    </xf>
    <xf numFmtId="0" fontId="10" fillId="0" borderId="0" xfId="0" applyFont="1" applyBorder="1" applyAlignment="1" applyProtection="1">
      <alignment vertical="center"/>
      <protection locked="0"/>
    </xf>
    <xf numFmtId="0" fontId="10" fillId="0" borderId="6" xfId="0" applyFont="1" applyBorder="1" applyAlignment="1" applyProtection="1">
      <alignment vertical="center"/>
      <protection locked="0"/>
    </xf>
    <xf numFmtId="0" fontId="42" fillId="0" borderId="4" xfId="0" applyFont="1" applyBorder="1" applyAlignment="1" applyProtection="1">
      <alignment vertical="center" shrinkToFit="1"/>
      <protection hidden="1"/>
    </xf>
    <xf numFmtId="0" fontId="36" fillId="0" borderId="0" xfId="0" applyFont="1" applyBorder="1" applyAlignment="1" applyProtection="1">
      <alignment vertical="center"/>
    </xf>
    <xf numFmtId="0" fontId="36" fillId="0" borderId="0" xfId="0" applyFont="1" applyBorder="1" applyAlignment="1" applyProtection="1">
      <alignment vertical="center" shrinkToFit="1"/>
    </xf>
    <xf numFmtId="0" fontId="42" fillId="0" borderId="4" xfId="0" applyFont="1" applyBorder="1" applyAlignment="1">
      <alignment vertical="center" shrinkToFit="1"/>
    </xf>
    <xf numFmtId="41" fontId="69" fillId="0" borderId="0" xfId="4" applyFont="1" applyAlignment="1" applyProtection="1">
      <alignment horizontal="left" vertical="center"/>
      <protection locked="0" hidden="1"/>
    </xf>
    <xf numFmtId="0" fontId="76" fillId="0" borderId="0" xfId="0" applyFont="1" applyProtection="1">
      <alignment vertical="center"/>
      <protection locked="0"/>
    </xf>
    <xf numFmtId="0" fontId="77" fillId="0" borderId="0" xfId="0" applyFont="1" applyProtection="1">
      <alignment vertical="center"/>
      <protection locked="0"/>
    </xf>
    <xf numFmtId="0" fontId="0" fillId="0" borderId="0" xfId="0" applyBorder="1" applyProtection="1">
      <alignment vertical="center"/>
      <protection hidden="1"/>
    </xf>
    <xf numFmtId="0" fontId="0" fillId="0" borderId="57" xfId="0" applyBorder="1" applyProtection="1">
      <alignment vertical="center"/>
      <protection hidden="1"/>
    </xf>
    <xf numFmtId="0" fontId="66" fillId="0" borderId="0" xfId="0" applyFont="1" applyBorder="1" applyProtection="1">
      <alignment vertical="center"/>
      <protection hidden="1"/>
    </xf>
    <xf numFmtId="0" fontId="40" fillId="0" borderId="54" xfId="0" applyFont="1" applyBorder="1" applyProtection="1">
      <alignment vertical="center"/>
      <protection hidden="1"/>
    </xf>
    <xf numFmtId="0" fontId="40" fillId="0" borderId="56" xfId="0" applyFont="1" applyBorder="1" applyProtection="1">
      <alignment vertical="center"/>
      <protection hidden="1"/>
    </xf>
    <xf numFmtId="0" fontId="0" fillId="0" borderId="55" xfId="0" applyBorder="1">
      <alignment vertical="center"/>
    </xf>
    <xf numFmtId="0" fontId="0" fillId="0" borderId="57" xfId="0" applyBorder="1">
      <alignment vertical="center"/>
    </xf>
    <xf numFmtId="0" fontId="0" fillId="0" borderId="58" xfId="0" applyBorder="1">
      <alignment vertical="center"/>
    </xf>
    <xf numFmtId="0" fontId="79" fillId="0" borderId="52" xfId="0" applyFont="1" applyBorder="1" applyAlignment="1" applyProtection="1">
      <alignment vertical="center"/>
      <protection hidden="1"/>
    </xf>
    <xf numFmtId="0" fontId="79" fillId="0" borderId="53" xfId="0" applyFont="1" applyBorder="1" applyAlignment="1" applyProtection="1">
      <alignment vertical="center"/>
      <protection hidden="1"/>
    </xf>
    <xf numFmtId="0" fontId="81" fillId="0" borderId="2" xfId="0" applyFont="1" applyBorder="1" applyAlignment="1" applyProtection="1">
      <alignment vertical="center"/>
    </xf>
    <xf numFmtId="0" fontId="81" fillId="0" borderId="3" xfId="0" applyFont="1" applyBorder="1" applyAlignment="1" applyProtection="1">
      <alignment vertical="center"/>
    </xf>
    <xf numFmtId="0" fontId="81" fillId="0" borderId="4" xfId="0" applyFont="1" applyBorder="1" applyAlignment="1" applyProtection="1">
      <alignment vertical="center"/>
    </xf>
    <xf numFmtId="0" fontId="81" fillId="0" borderId="2" xfId="0" applyFont="1" applyBorder="1" applyProtection="1">
      <alignment vertical="center"/>
    </xf>
    <xf numFmtId="0" fontId="81" fillId="0" borderId="3" xfId="0" applyFont="1" applyBorder="1" applyProtection="1">
      <alignment vertical="center"/>
      <protection hidden="1"/>
    </xf>
    <xf numFmtId="0" fontId="81" fillId="0" borderId="3" xfId="0" applyFont="1" applyBorder="1" applyProtection="1">
      <alignment vertical="center"/>
    </xf>
    <xf numFmtId="0" fontId="81" fillId="0" borderId="4" xfId="0" applyFont="1" applyBorder="1" applyProtection="1">
      <alignment vertical="center"/>
    </xf>
    <xf numFmtId="0" fontId="81" fillId="0" borderId="10" xfId="0" applyFont="1" applyBorder="1" applyProtection="1">
      <alignment vertical="center"/>
    </xf>
    <xf numFmtId="0" fontId="81" fillId="0" borderId="11" xfId="0" applyFont="1" applyBorder="1" applyProtection="1">
      <alignment vertical="center"/>
      <protection hidden="1"/>
    </xf>
    <xf numFmtId="0" fontId="81" fillId="0" borderId="11" xfId="0" applyFont="1" applyBorder="1" applyProtection="1">
      <alignment vertical="center"/>
    </xf>
    <xf numFmtId="0" fontId="81" fillId="0" borderId="0" xfId="0" applyFont="1" applyBorder="1" applyProtection="1">
      <alignment vertical="center"/>
    </xf>
    <xf numFmtId="0" fontId="81" fillId="0" borderId="5" xfId="0" applyFont="1" applyBorder="1" applyProtection="1">
      <alignment vertical="center"/>
    </xf>
    <xf numFmtId="0" fontId="81" fillId="0" borderId="0" xfId="0" applyFont="1" applyBorder="1" applyProtection="1">
      <alignment vertical="center"/>
      <protection hidden="1"/>
    </xf>
    <xf numFmtId="0" fontId="81" fillId="0" borderId="6" xfId="0" applyFont="1" applyBorder="1" applyProtection="1">
      <alignment vertical="center"/>
    </xf>
    <xf numFmtId="0" fontId="81" fillId="0" borderId="7" xfId="0" applyFont="1" applyBorder="1" applyProtection="1">
      <alignment vertical="center"/>
    </xf>
    <xf numFmtId="0" fontId="81" fillId="0" borderId="8" xfId="0" applyFont="1" applyBorder="1" applyProtection="1">
      <alignment vertical="center"/>
    </xf>
    <xf numFmtId="0" fontId="81" fillId="0" borderId="8" xfId="0" applyFont="1" applyBorder="1" applyProtection="1">
      <alignment vertical="center"/>
      <protection hidden="1"/>
    </xf>
    <xf numFmtId="0" fontId="81" fillId="0" borderId="8" xfId="0" applyFont="1" applyBorder="1" applyAlignment="1" applyProtection="1">
      <alignment vertical="center"/>
    </xf>
    <xf numFmtId="0" fontId="81" fillId="0" borderId="9" xfId="0" applyFont="1" applyBorder="1" applyProtection="1">
      <alignment vertical="center"/>
    </xf>
    <xf numFmtId="0" fontId="81" fillId="0" borderId="0" xfId="0" applyFont="1" applyBorder="1" applyProtection="1">
      <alignment vertical="center"/>
      <protection locked="0"/>
    </xf>
    <xf numFmtId="0" fontId="81" fillId="0" borderId="6" xfId="0" applyFont="1" applyBorder="1" applyProtection="1">
      <alignment vertical="center"/>
      <protection locked="0"/>
    </xf>
    <xf numFmtId="0" fontId="81" fillId="0" borderId="8" xfId="0" applyFont="1" applyBorder="1" applyProtection="1">
      <alignment vertical="center"/>
      <protection locked="0"/>
    </xf>
    <xf numFmtId="190" fontId="81" fillId="0" borderId="3" xfId="0" applyNumberFormat="1" applyFont="1" applyBorder="1" applyAlignment="1" applyProtection="1">
      <alignment vertical="center"/>
      <protection hidden="1"/>
    </xf>
    <xf numFmtId="0" fontId="81" fillId="0" borderId="3" xfId="0" applyFont="1" applyBorder="1" applyAlignment="1" applyProtection="1">
      <alignment vertical="center" shrinkToFit="1"/>
      <protection hidden="1"/>
    </xf>
    <xf numFmtId="0" fontId="81" fillId="0" borderId="3" xfId="0" applyFont="1" applyBorder="1" applyProtection="1">
      <alignment vertical="center"/>
      <protection locked="0" hidden="1"/>
    </xf>
    <xf numFmtId="0" fontId="81" fillId="0" borderId="0" xfId="0" quotePrefix="1" applyFont="1" applyBorder="1" applyAlignment="1" applyProtection="1">
      <alignment horizontal="center" vertical="center"/>
    </xf>
    <xf numFmtId="0" fontId="81" fillId="0" borderId="0" xfId="0" applyFont="1" applyBorder="1" applyAlignment="1" applyProtection="1">
      <alignment horizontal="left" vertical="center"/>
    </xf>
    <xf numFmtId="176" fontId="81" fillId="0" borderId="0" xfId="0" applyNumberFormat="1" applyFont="1" applyBorder="1" applyAlignment="1" applyProtection="1">
      <alignment horizontal="center" vertical="center"/>
    </xf>
    <xf numFmtId="176" fontId="81" fillId="0" borderId="3" xfId="0" applyNumberFormat="1" applyFont="1" applyBorder="1" applyAlignment="1" applyProtection="1">
      <alignment horizontal="center" vertical="center"/>
    </xf>
    <xf numFmtId="0" fontId="81" fillId="0" borderId="2" xfId="0" applyFont="1" applyBorder="1" applyProtection="1">
      <alignment vertical="center"/>
      <protection locked="0"/>
    </xf>
    <xf numFmtId="0" fontId="81" fillId="0" borderId="3" xfId="0" applyFont="1" applyBorder="1" applyProtection="1">
      <alignment vertical="center"/>
      <protection locked="0"/>
    </xf>
    <xf numFmtId="0" fontId="81" fillId="0" borderId="5" xfId="0" applyFont="1" applyBorder="1" applyAlignment="1" applyProtection="1">
      <alignment vertical="center"/>
    </xf>
    <xf numFmtId="0" fontId="81" fillId="0" borderId="0" xfId="0" applyFont="1" applyBorder="1" applyAlignment="1" applyProtection="1">
      <alignment vertical="center"/>
    </xf>
    <xf numFmtId="0" fontId="81" fillId="0" borderId="6" xfId="0" applyFont="1" applyBorder="1" applyAlignment="1" applyProtection="1">
      <alignment vertical="center"/>
    </xf>
    <xf numFmtId="9" fontId="81" fillId="0" borderId="3" xfId="0" applyNumberFormat="1" applyFont="1" applyBorder="1" applyProtection="1">
      <alignment vertical="center"/>
      <protection locked="0"/>
    </xf>
    <xf numFmtId="0" fontId="81" fillId="0" borderId="3" xfId="0" applyFont="1" applyBorder="1" applyAlignment="1" applyProtection="1">
      <alignment horizontal="left" vertical="center"/>
      <protection locked="0"/>
    </xf>
    <xf numFmtId="177" fontId="81" fillId="0" borderId="3" xfId="0" applyNumberFormat="1" applyFont="1" applyBorder="1" applyAlignment="1" applyProtection="1">
      <alignment horizontal="center" vertical="center"/>
      <protection locked="0"/>
    </xf>
    <xf numFmtId="0" fontId="81" fillId="0" borderId="11" xfId="0" applyFont="1" applyBorder="1" applyProtection="1">
      <alignment vertical="center"/>
      <protection locked="0"/>
    </xf>
    <xf numFmtId="9" fontId="81" fillId="0" borderId="11" xfId="0" applyNumberFormat="1" applyFont="1" applyBorder="1" applyProtection="1">
      <alignment vertical="center"/>
      <protection locked="0"/>
    </xf>
    <xf numFmtId="0" fontId="81" fillId="0" borderId="11" xfId="0" applyFont="1" applyBorder="1" applyAlignment="1" applyProtection="1">
      <alignment horizontal="left" vertical="center"/>
      <protection locked="0"/>
    </xf>
    <xf numFmtId="177" fontId="81" fillId="0" borderId="11" xfId="0" applyNumberFormat="1" applyFont="1" applyBorder="1" applyAlignment="1" applyProtection="1">
      <alignment horizontal="center" vertical="center"/>
      <protection locked="0"/>
    </xf>
    <xf numFmtId="0" fontId="81" fillId="0" borderId="12" xfId="0" applyFont="1" applyBorder="1" applyProtection="1">
      <alignment vertical="center"/>
    </xf>
    <xf numFmtId="192" fontId="81" fillId="0" borderId="0" xfId="0" quotePrefix="1" applyNumberFormat="1" applyFont="1" applyBorder="1" applyAlignment="1" applyProtection="1">
      <alignment horizontal="right" vertical="center"/>
      <protection locked="0"/>
    </xf>
    <xf numFmtId="0" fontId="81" fillId="0" borderId="0" xfId="0" quotePrefix="1" applyFont="1" applyBorder="1" applyProtection="1">
      <alignment vertical="center"/>
    </xf>
    <xf numFmtId="0" fontId="81" fillId="0" borderId="0" xfId="0" applyFont="1" applyBorder="1" applyAlignment="1" applyProtection="1">
      <alignment horizontal="center" vertical="center"/>
    </xf>
    <xf numFmtId="0" fontId="81" fillId="0" borderId="0" xfId="0" applyFont="1" applyBorder="1" applyAlignment="1" applyProtection="1">
      <alignment horizontal="left" vertical="center"/>
      <protection hidden="1"/>
    </xf>
    <xf numFmtId="0" fontId="81" fillId="0" borderId="0" xfId="0" quotePrefix="1" applyFont="1" applyBorder="1" applyProtection="1">
      <alignment vertical="center"/>
      <protection hidden="1"/>
    </xf>
    <xf numFmtId="0" fontId="81" fillId="0" borderId="8" xfId="0" quotePrefix="1" applyFont="1" applyBorder="1" applyProtection="1">
      <alignment vertical="center"/>
    </xf>
    <xf numFmtId="0" fontId="85" fillId="0" borderId="0" xfId="0" applyFont="1" applyBorder="1" applyAlignment="1">
      <alignment vertical="center" shrinkToFit="1"/>
    </xf>
    <xf numFmtId="0" fontId="85" fillId="0" borderId="0" xfId="0" applyFont="1" applyBorder="1">
      <alignment vertical="center"/>
    </xf>
    <xf numFmtId="0" fontId="85" fillId="0" borderId="0" xfId="0" applyFont="1" applyBorder="1" applyAlignment="1" applyProtection="1">
      <alignment vertical="top" shrinkToFit="1"/>
      <protection hidden="1"/>
    </xf>
    <xf numFmtId="0" fontId="85" fillId="0" borderId="0" xfId="0" applyFont="1" applyBorder="1" applyAlignment="1">
      <alignment horizontal="center" vertical="center"/>
    </xf>
    <xf numFmtId="14" fontId="86" fillId="0" borderId="0" xfId="0" applyNumberFormat="1" applyFont="1" applyBorder="1" applyAlignment="1">
      <alignment horizontal="center" vertical="center"/>
    </xf>
    <xf numFmtId="0" fontId="82" fillId="0" borderId="0" xfId="0" applyFont="1" applyBorder="1">
      <alignment vertical="center"/>
    </xf>
    <xf numFmtId="0" fontId="87" fillId="0" borderId="0" xfId="0" applyFont="1" applyBorder="1">
      <alignment vertical="center"/>
    </xf>
    <xf numFmtId="0" fontId="87" fillId="0" borderId="0" xfId="0" applyFont="1" applyBorder="1" applyAlignment="1">
      <alignment horizontal="center" vertical="center"/>
    </xf>
    <xf numFmtId="0" fontId="88" fillId="0" borderId="0" xfId="0" applyFont="1" applyBorder="1" applyAlignment="1">
      <alignment horizontal="left" vertical="center"/>
    </xf>
    <xf numFmtId="0" fontId="91" fillId="0" borderId="0" xfId="0" applyFont="1" applyBorder="1" applyAlignment="1">
      <alignment horizontal="justify" vertical="center"/>
    </xf>
    <xf numFmtId="0" fontId="82" fillId="0" borderId="6" xfId="0" applyFont="1" applyBorder="1">
      <alignment vertical="center"/>
    </xf>
    <xf numFmtId="0" fontId="92" fillId="0" borderId="0" xfId="0" applyFont="1" applyBorder="1" applyAlignment="1">
      <alignment horizontal="center" vertical="center" wrapText="1"/>
    </xf>
    <xf numFmtId="0" fontId="93" fillId="0" borderId="0" xfId="0" applyFont="1" applyBorder="1" applyAlignment="1">
      <alignment horizontal="center" vertical="center" wrapText="1"/>
    </xf>
    <xf numFmtId="0" fontId="93" fillId="0" borderId="1" xfId="0" applyFont="1" applyBorder="1" applyAlignment="1">
      <alignment horizontal="center" vertical="center" wrapText="1"/>
    </xf>
    <xf numFmtId="0" fontId="91" fillId="0" borderId="0" xfId="0" applyFont="1" applyBorder="1" applyAlignment="1">
      <alignment horizontal="justify" vertical="center" wrapText="1"/>
    </xf>
    <xf numFmtId="0" fontId="91" fillId="0" borderId="1" xfId="0" applyFont="1" applyBorder="1" applyAlignment="1">
      <alignment horizontal="justify" vertical="center" wrapText="1"/>
    </xf>
    <xf numFmtId="0" fontId="94" fillId="0" borderId="0" xfId="0" applyFont="1" applyBorder="1" applyAlignment="1">
      <alignment horizontal="left" vertical="center"/>
    </xf>
    <xf numFmtId="0" fontId="94" fillId="0" borderId="0" xfId="0" applyFont="1" applyBorder="1" applyAlignment="1">
      <alignment horizontal="right" vertical="center"/>
    </xf>
    <xf numFmtId="0" fontId="86" fillId="0" borderId="0" xfId="0" applyFont="1" applyBorder="1" applyAlignment="1">
      <alignment horizontal="left" vertical="center"/>
    </xf>
    <xf numFmtId="0" fontId="94" fillId="0" borderId="0" xfId="0" applyFont="1" applyBorder="1" applyAlignment="1">
      <alignment horizontal="justify" vertical="center"/>
    </xf>
    <xf numFmtId="176" fontId="94" fillId="0" borderId="0" xfId="0" applyNumberFormat="1" applyFont="1" applyBorder="1" applyAlignment="1">
      <alignment horizontal="center" vertical="center"/>
    </xf>
    <xf numFmtId="0" fontId="94" fillId="0" borderId="0" xfId="0" applyFont="1" applyBorder="1" applyAlignment="1">
      <alignment horizontal="distributed" vertical="center"/>
    </xf>
    <xf numFmtId="0" fontId="82" fillId="0" borderId="3" xfId="0" applyFont="1" applyBorder="1" applyAlignment="1">
      <alignment horizontal="center" vertical="center"/>
    </xf>
    <xf numFmtId="0" fontId="82" fillId="0" borderId="4" xfId="0" applyFont="1" applyBorder="1">
      <alignment vertical="center"/>
    </xf>
    <xf numFmtId="176" fontId="82" fillId="0" borderId="2" xfId="0" applyNumberFormat="1" applyFont="1" applyBorder="1" applyAlignment="1" applyProtection="1">
      <alignment vertical="center"/>
      <protection hidden="1"/>
    </xf>
    <xf numFmtId="176" fontId="82" fillId="0" borderId="3" xfId="0" applyNumberFormat="1" applyFont="1" applyBorder="1" applyAlignment="1" applyProtection="1">
      <alignment vertical="center"/>
      <protection hidden="1"/>
    </xf>
    <xf numFmtId="176" fontId="82" fillId="0" borderId="4" xfId="0" applyNumberFormat="1" applyFont="1" applyBorder="1" applyAlignment="1" applyProtection="1">
      <alignment vertical="center"/>
      <protection hidden="1"/>
    </xf>
    <xf numFmtId="0" fontId="96" fillId="0" borderId="4" xfId="0" applyFont="1" applyBorder="1" applyAlignment="1" applyProtection="1">
      <alignment vertical="center" shrinkToFit="1"/>
      <protection hidden="1"/>
    </xf>
    <xf numFmtId="0" fontId="82" fillId="0" borderId="2" xfId="0" applyFont="1" applyBorder="1" applyAlignment="1">
      <alignment horizontal="center" vertical="center"/>
    </xf>
    <xf numFmtId="0" fontId="82" fillId="0" borderId="3" xfId="0" applyFont="1" applyBorder="1" applyAlignment="1">
      <alignment vertical="center"/>
    </xf>
    <xf numFmtId="0" fontId="82" fillId="0" borderId="11" xfId="0" applyFont="1" applyBorder="1" applyAlignment="1">
      <alignment horizontal="center" vertical="center"/>
    </xf>
    <xf numFmtId="0" fontId="82" fillId="0" borderId="11" xfId="0" applyFont="1" applyBorder="1" applyAlignment="1">
      <alignment vertical="center"/>
    </xf>
    <xf numFmtId="0" fontId="82" fillId="0" borderId="5" xfId="0" applyFont="1" applyBorder="1">
      <alignment vertical="center"/>
    </xf>
    <xf numFmtId="0" fontId="97" fillId="0" borderId="5" xfId="0" applyFont="1" applyBorder="1">
      <alignment vertical="center"/>
    </xf>
    <xf numFmtId="0" fontId="97" fillId="0" borderId="0" xfId="0" applyFont="1" applyBorder="1" applyAlignment="1">
      <alignment horizontal="left" vertical="center"/>
    </xf>
    <xf numFmtId="0" fontId="97" fillId="0" borderId="6" xfId="0" applyFont="1" applyBorder="1" applyAlignment="1">
      <alignment horizontal="left" vertical="center"/>
    </xf>
    <xf numFmtId="0" fontId="82" fillId="0" borderId="7" xfId="0" applyFont="1" applyBorder="1">
      <alignment vertical="center"/>
    </xf>
    <xf numFmtId="0" fontId="82" fillId="0" borderId="8" xfId="0" applyFont="1" applyBorder="1">
      <alignment vertical="center"/>
    </xf>
    <xf numFmtId="0" fontId="82" fillId="0" borderId="9" xfId="0" applyFont="1" applyBorder="1">
      <alignment vertical="center"/>
    </xf>
    <xf numFmtId="0" fontId="82" fillId="0" borderId="0" xfId="0" applyFont="1">
      <alignment vertical="center"/>
    </xf>
    <xf numFmtId="0" fontId="85" fillId="0" borderId="10" xfId="0" applyFont="1" applyBorder="1">
      <alignment vertical="center"/>
    </xf>
    <xf numFmtId="0" fontId="85" fillId="0" borderId="11" xfId="0" applyFont="1" applyBorder="1">
      <alignment vertical="center"/>
    </xf>
    <xf numFmtId="0" fontId="85" fillId="0" borderId="12" xfId="0" applyFont="1" applyBorder="1">
      <alignment vertical="center"/>
    </xf>
    <xf numFmtId="0" fontId="85" fillId="0" borderId="5" xfId="0" applyFont="1" applyBorder="1">
      <alignment vertical="center"/>
    </xf>
    <xf numFmtId="0" fontId="85" fillId="0" borderId="6" xfId="0" applyFont="1" applyBorder="1">
      <alignment vertical="center"/>
    </xf>
    <xf numFmtId="0" fontId="99" fillId="0" borderId="0" xfId="0" applyFont="1" applyBorder="1" applyAlignment="1">
      <alignment horizontal="center" vertical="center"/>
    </xf>
    <xf numFmtId="0" fontId="85" fillId="0" borderId="0" xfId="0" applyFont="1" applyBorder="1" applyAlignment="1">
      <alignment horizontal="left" vertical="center"/>
    </xf>
    <xf numFmtId="0" fontId="86" fillId="0" borderId="5" xfId="0" applyFont="1" applyBorder="1">
      <alignment vertical="center"/>
    </xf>
    <xf numFmtId="0" fontId="86" fillId="0" borderId="6" xfId="0" applyFont="1" applyBorder="1">
      <alignment vertical="center"/>
    </xf>
    <xf numFmtId="0" fontId="97" fillId="0" borderId="6" xfId="0" applyFont="1" applyBorder="1">
      <alignment vertical="center"/>
    </xf>
    <xf numFmtId="0" fontId="85" fillId="0" borderId="7" xfId="0" applyFont="1" applyBorder="1">
      <alignment vertical="center"/>
    </xf>
    <xf numFmtId="0" fontId="85" fillId="0" borderId="8" xfId="0" applyFont="1" applyBorder="1">
      <alignment vertical="center"/>
    </xf>
    <xf numFmtId="0" fontId="85" fillId="0" borderId="9" xfId="0" applyFont="1" applyBorder="1">
      <alignment vertical="center"/>
    </xf>
    <xf numFmtId="0" fontId="86" fillId="0" borderId="0" xfId="0" applyFont="1" applyBorder="1" applyAlignment="1">
      <alignment horizontal="center" vertical="center"/>
    </xf>
    <xf numFmtId="0" fontId="86" fillId="0" borderId="0" xfId="0" applyFont="1" applyBorder="1">
      <alignment vertical="center"/>
    </xf>
    <xf numFmtId="0" fontId="82" fillId="0" borderId="10" xfId="0" applyFont="1" applyBorder="1">
      <alignment vertical="center"/>
    </xf>
    <xf numFmtId="0" fontId="82" fillId="0" borderId="11" xfId="0" applyFont="1" applyBorder="1">
      <alignment vertical="center"/>
    </xf>
    <xf numFmtId="0" fontId="82" fillId="0" borderId="12" xfId="0" applyFont="1" applyBorder="1">
      <alignment vertical="center"/>
    </xf>
    <xf numFmtId="0" fontId="85" fillId="0" borderId="6" xfId="0" applyFont="1" applyBorder="1" applyAlignment="1">
      <alignment horizontal="distributed" vertical="center"/>
    </xf>
    <xf numFmtId="0" fontId="85" fillId="0" borderId="0" xfId="0" applyFont="1" applyBorder="1" applyAlignment="1">
      <alignment vertical="center"/>
    </xf>
    <xf numFmtId="0" fontId="82" fillId="0" borderId="5" xfId="0" applyFont="1" applyBorder="1" applyAlignment="1">
      <alignment vertical="center"/>
    </xf>
    <xf numFmtId="0" fontId="82" fillId="0" borderId="0" xfId="0" applyFont="1" applyBorder="1" applyAlignment="1">
      <alignment vertical="center"/>
    </xf>
    <xf numFmtId="0" fontId="82" fillId="0" borderId="6" xfId="0" applyFont="1" applyBorder="1" applyAlignment="1">
      <alignment vertical="center"/>
    </xf>
    <xf numFmtId="0" fontId="82" fillId="0" borderId="0" xfId="0" applyFont="1" applyBorder="1" applyAlignment="1">
      <alignment horizontal="left" vertical="center"/>
    </xf>
    <xf numFmtId="176" fontId="85" fillId="0" borderId="6" xfId="0" applyNumberFormat="1" applyFont="1" applyBorder="1" applyAlignment="1">
      <alignment horizontal="center" vertical="center"/>
    </xf>
    <xf numFmtId="176" fontId="82" fillId="0" borderId="5" xfId="0" applyNumberFormat="1" applyFont="1" applyBorder="1" applyAlignment="1">
      <alignment horizontal="center" vertical="center"/>
    </xf>
    <xf numFmtId="176" fontId="82" fillId="0" borderId="6" xfId="0" applyNumberFormat="1" applyFont="1" applyBorder="1" applyAlignment="1">
      <alignment horizontal="center" vertical="center"/>
    </xf>
    <xf numFmtId="0" fontId="86" fillId="0" borderId="0" xfId="0" applyFont="1" applyBorder="1" applyAlignment="1">
      <alignment horizontal="right" vertical="center"/>
    </xf>
    <xf numFmtId="0" fontId="86" fillId="0" borderId="0" xfId="0" applyFont="1" applyBorder="1" applyAlignment="1" applyProtection="1">
      <alignment vertical="center"/>
      <protection hidden="1"/>
    </xf>
    <xf numFmtId="0" fontId="86" fillId="0" borderId="0" xfId="0" applyFont="1" applyBorder="1" applyAlignment="1">
      <alignment vertical="center"/>
    </xf>
    <xf numFmtId="0" fontId="82" fillId="0" borderId="0" xfId="0" applyFont="1" applyBorder="1" applyAlignment="1">
      <alignment horizontal="right" vertical="center"/>
    </xf>
    <xf numFmtId="0" fontId="82" fillId="0" borderId="0" xfId="0" applyFont="1" applyBorder="1" applyAlignment="1">
      <alignment horizontal="center" vertical="center"/>
    </xf>
    <xf numFmtId="0" fontId="82" fillId="0" borderId="7" xfId="0" applyFont="1" applyBorder="1" applyAlignment="1">
      <alignment horizontal="left" vertical="center"/>
    </xf>
    <xf numFmtId="0" fontId="82" fillId="0" borderId="8" xfId="0" applyFont="1" applyBorder="1" applyAlignment="1">
      <alignment horizontal="left" vertical="center"/>
    </xf>
    <xf numFmtId="0" fontId="82" fillId="0" borderId="9" xfId="0" applyFont="1" applyBorder="1" applyAlignment="1">
      <alignment horizontal="left" vertical="center"/>
    </xf>
    <xf numFmtId="0" fontId="87" fillId="0" borderId="5" xfId="0" applyFont="1" applyBorder="1" applyAlignment="1">
      <alignment vertical="center"/>
    </xf>
    <xf numFmtId="0" fontId="87" fillId="0" borderId="6" xfId="0" applyFont="1" applyBorder="1" applyAlignment="1">
      <alignment horizontal="distributed" vertical="center"/>
    </xf>
    <xf numFmtId="0" fontId="87" fillId="0" borderId="0" xfId="0" applyFont="1" applyBorder="1" applyAlignment="1">
      <alignment vertical="center"/>
    </xf>
    <xf numFmtId="0" fontId="87" fillId="0" borderId="6" xfId="0" applyFont="1" applyBorder="1" applyAlignment="1">
      <alignment vertical="center"/>
    </xf>
    <xf numFmtId="0" fontId="87" fillId="0" borderId="5" xfId="0" applyFont="1" applyBorder="1" applyAlignment="1">
      <alignment horizontal="left" vertical="center"/>
    </xf>
    <xf numFmtId="0" fontId="87" fillId="0" borderId="0" xfId="0" applyFont="1" applyBorder="1" applyAlignment="1">
      <alignment horizontal="left" vertical="center"/>
    </xf>
    <xf numFmtId="0" fontId="87" fillId="0" borderId="6" xfId="0" applyFont="1" applyBorder="1" applyAlignment="1">
      <alignment horizontal="left" vertical="center"/>
    </xf>
    <xf numFmtId="176" fontId="87" fillId="0" borderId="6" xfId="0" applyNumberFormat="1" applyFont="1" applyBorder="1" applyAlignment="1">
      <alignment horizontal="center" vertical="center"/>
    </xf>
    <xf numFmtId="176" fontId="87" fillId="0" borderId="5" xfId="0" applyNumberFormat="1" applyFont="1" applyBorder="1" applyAlignment="1">
      <alignment horizontal="center" vertical="center"/>
    </xf>
    <xf numFmtId="176" fontId="87" fillId="0" borderId="0" xfId="0" applyNumberFormat="1" applyFont="1" applyBorder="1" applyAlignment="1">
      <alignment horizontal="center" vertical="center"/>
    </xf>
    <xf numFmtId="0" fontId="85" fillId="0" borderId="0" xfId="0" applyFont="1" applyBorder="1" applyAlignment="1">
      <alignment horizontal="left" vertical="center" shrinkToFit="1"/>
    </xf>
    <xf numFmtId="0" fontId="85" fillId="0" borderId="0" xfId="0" applyFont="1" applyBorder="1" applyAlignment="1" applyProtection="1">
      <alignment vertical="center"/>
      <protection hidden="1"/>
    </xf>
    <xf numFmtId="0" fontId="85" fillId="0" borderId="0" xfId="0" applyFont="1" applyBorder="1" applyAlignment="1" applyProtection="1">
      <alignment horizontal="left" vertical="center"/>
      <protection hidden="1"/>
    </xf>
    <xf numFmtId="0" fontId="97" fillId="0" borderId="0" xfId="0" applyFont="1" applyBorder="1">
      <alignment vertical="center"/>
    </xf>
    <xf numFmtId="0" fontId="86" fillId="0" borderId="0" xfId="0" applyFont="1" applyBorder="1" applyAlignment="1" applyProtection="1">
      <alignment horizontal="right" vertical="center"/>
      <protection hidden="1"/>
    </xf>
    <xf numFmtId="0" fontId="86" fillId="0" borderId="0" xfId="0" applyFont="1" applyBorder="1" applyAlignment="1" applyProtection="1">
      <alignment horizontal="left" vertical="center"/>
      <protection hidden="1"/>
    </xf>
    <xf numFmtId="0" fontId="104" fillId="0" borderId="0" xfId="0" applyFont="1" applyBorder="1">
      <alignment vertical="center"/>
    </xf>
    <xf numFmtId="0" fontId="85" fillId="0" borderId="0" xfId="0" applyFont="1" applyBorder="1" applyAlignment="1">
      <alignment horizontal="distributed" vertical="center"/>
    </xf>
    <xf numFmtId="176" fontId="85" fillId="0" borderId="0" xfId="0" applyNumberFormat="1" applyFont="1" applyBorder="1" applyAlignment="1">
      <alignment horizontal="left" vertical="center"/>
    </xf>
    <xf numFmtId="0" fontId="81" fillId="0" borderId="2" xfId="0" applyFont="1" applyBorder="1" applyAlignment="1" applyProtection="1">
      <alignment horizontal="center" vertical="center"/>
      <protection locked="0" hidden="1"/>
    </xf>
    <xf numFmtId="0" fontId="81" fillId="0" borderId="3" xfId="0" applyFont="1" applyBorder="1" applyAlignment="1" applyProtection="1">
      <alignment horizontal="center" vertical="center"/>
      <protection locked="0" hidden="1"/>
    </xf>
    <xf numFmtId="0" fontId="81" fillId="0" borderId="4" xfId="0" applyFont="1" applyBorder="1" applyAlignment="1" applyProtection="1">
      <alignment horizontal="center" vertical="center"/>
      <protection locked="0" hidden="1"/>
    </xf>
    <xf numFmtId="0" fontId="81" fillId="0" borderId="1" xfId="0" applyFont="1" applyBorder="1" applyAlignment="1" applyProtection="1">
      <alignment horizontal="center" vertical="center"/>
      <protection locked="0" hidden="1"/>
    </xf>
    <xf numFmtId="0" fontId="81" fillId="3" borderId="1" xfId="0" quotePrefix="1" applyFont="1" applyFill="1" applyBorder="1" applyAlignment="1" applyProtection="1">
      <alignment horizontal="center" vertical="center"/>
      <protection locked="0" hidden="1"/>
    </xf>
    <xf numFmtId="185" fontId="82" fillId="0" borderId="1" xfId="0" quotePrefix="1" applyNumberFormat="1" applyFont="1" applyBorder="1" applyAlignment="1" applyProtection="1">
      <alignment horizontal="center" vertical="center" shrinkToFit="1"/>
      <protection locked="0"/>
    </xf>
    <xf numFmtId="185" fontId="82" fillId="0" borderId="1" xfId="0" applyNumberFormat="1" applyFont="1" applyBorder="1" applyAlignment="1" applyProtection="1">
      <alignment horizontal="center" vertical="center" shrinkToFit="1"/>
      <protection locked="0"/>
    </xf>
    <xf numFmtId="0" fontId="85" fillId="0" borderId="0" xfId="0" applyFont="1" applyBorder="1" applyProtection="1">
      <alignment vertical="center"/>
      <protection hidden="1"/>
    </xf>
    <xf numFmtId="0" fontId="85" fillId="0" borderId="0" xfId="0" applyFont="1" applyBorder="1" applyAlignment="1" applyProtection="1">
      <alignment horizontal="center" vertical="center"/>
    </xf>
    <xf numFmtId="0" fontId="85" fillId="0" borderId="0" xfId="0" applyFont="1" applyBorder="1" applyAlignment="1" applyProtection="1">
      <alignment horizontal="center" vertical="center"/>
      <protection locked="0"/>
    </xf>
    <xf numFmtId="0" fontId="85" fillId="0" borderId="6" xfId="0" applyFont="1" applyBorder="1" applyAlignment="1">
      <alignment horizontal="left" vertical="center"/>
    </xf>
    <xf numFmtId="0" fontId="85" fillId="0" borderId="0" xfId="0" applyFont="1" applyAlignment="1">
      <alignment horizontal="center" vertical="center"/>
    </xf>
    <xf numFmtId="0" fontId="85" fillId="0" borderId="0" xfId="0" applyFont="1" applyBorder="1" applyAlignment="1">
      <alignment horizontal="distributed" vertical="center" justifyLastLine="1" shrinkToFit="1"/>
    </xf>
    <xf numFmtId="176" fontId="85" fillId="0" borderId="0" xfId="0" applyNumberFormat="1" applyFont="1" applyBorder="1" applyAlignment="1">
      <alignment horizontal="center" vertical="center"/>
    </xf>
    <xf numFmtId="0" fontId="85" fillId="0" borderId="0" xfId="0" applyFont="1" applyBorder="1" applyProtection="1">
      <alignment vertical="center"/>
      <protection locked="0"/>
    </xf>
    <xf numFmtId="176" fontId="85" fillId="0" borderId="0" xfId="0" applyNumberFormat="1" applyFont="1" applyBorder="1" applyAlignment="1" applyProtection="1">
      <alignment horizontal="left" vertical="center"/>
      <protection locked="0" hidden="1"/>
    </xf>
    <xf numFmtId="0" fontId="88" fillId="0" borderId="5" xfId="0" applyFont="1" applyBorder="1">
      <alignment vertical="center"/>
    </xf>
    <xf numFmtId="0" fontId="106" fillId="0" borderId="0" xfId="0" applyFont="1" applyBorder="1" applyAlignment="1">
      <alignment horizontal="justify" vertical="center"/>
    </xf>
    <xf numFmtId="0" fontId="94" fillId="0" borderId="0" xfId="0" applyFont="1" applyBorder="1" applyAlignment="1">
      <alignment vertical="center"/>
    </xf>
    <xf numFmtId="176" fontId="87" fillId="0" borderId="0" xfId="0" applyNumberFormat="1" applyFont="1" applyBorder="1" applyAlignment="1">
      <alignment horizontal="left" vertical="center"/>
    </xf>
    <xf numFmtId="176" fontId="82" fillId="0" borderId="0" xfId="0" applyNumberFormat="1" applyFont="1" applyBorder="1">
      <alignment vertical="center"/>
    </xf>
    <xf numFmtId="0" fontId="101" fillId="0" borderId="46" xfId="0" applyFont="1" applyBorder="1" applyAlignment="1">
      <alignment horizontal="center" vertical="center" wrapText="1"/>
    </xf>
    <xf numFmtId="0" fontId="101" fillId="0" borderId="39" xfId="0" applyFont="1" applyBorder="1" applyAlignment="1">
      <alignment horizontal="center" vertical="center" wrapText="1"/>
    </xf>
    <xf numFmtId="0" fontId="101" fillId="0" borderId="47" xfId="0" applyFont="1" applyBorder="1" applyAlignment="1">
      <alignment vertical="center"/>
    </xf>
    <xf numFmtId="0" fontId="94" fillId="0" borderId="48" xfId="0" applyFont="1" applyBorder="1" applyAlignment="1" applyProtection="1">
      <alignment horizontal="center" vertical="center" shrinkToFit="1"/>
      <protection locked="0"/>
    </xf>
    <xf numFmtId="0" fontId="94" fillId="0" borderId="47" xfId="0" applyFont="1" applyBorder="1" applyAlignment="1" applyProtection="1">
      <alignment horizontal="center" vertical="center" wrapText="1"/>
      <protection hidden="1"/>
    </xf>
    <xf numFmtId="0" fontId="94" fillId="0" borderId="47" xfId="0" applyFont="1" applyBorder="1" applyAlignment="1" applyProtection="1">
      <alignment horizontal="justify" vertical="center" wrapText="1"/>
      <protection locked="0"/>
    </xf>
    <xf numFmtId="0" fontId="106" fillId="0" borderId="0" xfId="0" applyFont="1" applyBorder="1" applyAlignment="1">
      <alignment vertical="center"/>
    </xf>
    <xf numFmtId="0" fontId="94" fillId="0" borderId="0" xfId="0" applyFont="1" applyBorder="1" applyAlignment="1" applyProtection="1">
      <alignment vertical="center"/>
      <protection locked="0"/>
    </xf>
    <xf numFmtId="0" fontId="107" fillId="0" borderId="0" xfId="0" applyFont="1" applyBorder="1" applyAlignment="1">
      <alignment vertical="center"/>
    </xf>
    <xf numFmtId="0" fontId="87" fillId="0" borderId="6" xfId="0" applyFont="1" applyBorder="1">
      <alignment vertical="center"/>
    </xf>
    <xf numFmtId="0" fontId="87" fillId="0" borderId="0" xfId="0" applyFont="1" applyBorder="1" applyProtection="1">
      <alignment vertical="center"/>
      <protection hidden="1"/>
    </xf>
    <xf numFmtId="0" fontId="87" fillId="0" borderId="0" xfId="0" applyFont="1" applyBorder="1" applyAlignment="1" applyProtection="1">
      <alignment vertical="center"/>
      <protection hidden="1"/>
    </xf>
    <xf numFmtId="0" fontId="102" fillId="0" borderId="6" xfId="0" applyFont="1" applyBorder="1" applyAlignment="1">
      <alignment horizontal="left" vertical="center"/>
    </xf>
    <xf numFmtId="0" fontId="108" fillId="0" borderId="10" xfId="0" applyFont="1" applyBorder="1">
      <alignment vertical="center"/>
    </xf>
    <xf numFmtId="0" fontId="108" fillId="0" borderId="11" xfId="0" applyFont="1" applyBorder="1">
      <alignment vertical="center"/>
    </xf>
    <xf numFmtId="0" fontId="108" fillId="0" borderId="12" xfId="0" applyFont="1" applyBorder="1">
      <alignment vertical="center"/>
    </xf>
    <xf numFmtId="0" fontId="108" fillId="0" borderId="5" xfId="0" applyFont="1" applyBorder="1">
      <alignment vertical="center"/>
    </xf>
    <xf numFmtId="0" fontId="110" fillId="0" borderId="6" xfId="0" applyFont="1" applyBorder="1" applyAlignment="1">
      <alignment vertical="center"/>
    </xf>
    <xf numFmtId="0" fontId="108" fillId="0" borderId="6" xfId="0" applyFont="1" applyBorder="1">
      <alignment vertical="center"/>
    </xf>
    <xf numFmtId="0" fontId="108" fillId="0" borderId="0" xfId="0" applyFont="1" applyBorder="1">
      <alignment vertical="center"/>
    </xf>
    <xf numFmtId="0" fontId="108" fillId="0" borderId="0" xfId="0" applyFont="1" applyBorder="1" applyProtection="1">
      <alignment vertical="center"/>
      <protection hidden="1"/>
    </xf>
    <xf numFmtId="0" fontId="108" fillId="0" borderId="0" xfId="0" applyFont="1" applyBorder="1" applyAlignment="1">
      <alignment vertical="center"/>
    </xf>
    <xf numFmtId="0" fontId="108" fillId="0" borderId="0" xfId="0" applyFont="1" applyBorder="1" applyAlignment="1" applyProtection="1">
      <alignment vertical="center"/>
      <protection hidden="1"/>
    </xf>
    <xf numFmtId="0" fontId="108" fillId="0" borderId="0" xfId="0" applyFont="1" applyBorder="1" applyAlignment="1">
      <alignment horizontal="center" vertical="center"/>
    </xf>
    <xf numFmtId="0" fontId="108" fillId="0" borderId="6" xfId="0" applyFont="1" applyBorder="1" applyAlignment="1">
      <alignment vertical="center"/>
    </xf>
    <xf numFmtId="178" fontId="108" fillId="0" borderId="0" xfId="0" applyNumberFormat="1" applyFont="1" applyBorder="1" applyAlignment="1">
      <alignment horizontal="center" vertical="center"/>
    </xf>
    <xf numFmtId="178" fontId="108" fillId="0" borderId="6" xfId="0" applyNumberFormat="1" applyFont="1" applyBorder="1" applyAlignment="1">
      <alignment vertical="center"/>
    </xf>
    <xf numFmtId="0" fontId="108" fillId="0" borderId="0" xfId="0" applyFont="1" applyBorder="1" applyAlignment="1">
      <alignment horizontal="left" vertical="center"/>
    </xf>
    <xf numFmtId="0" fontId="108" fillId="0" borderId="0" xfId="0" applyFont="1" applyBorder="1" applyAlignment="1" applyProtection="1">
      <alignment horizontal="left" vertical="center"/>
      <protection hidden="1"/>
    </xf>
    <xf numFmtId="0" fontId="108" fillId="0" borderId="0" xfId="0" applyFont="1" applyBorder="1" applyProtection="1">
      <alignment vertical="center"/>
      <protection locked="0"/>
    </xf>
    <xf numFmtId="0" fontId="108" fillId="0" borderId="0" xfId="0" applyFont="1" applyBorder="1" applyAlignment="1" applyProtection="1">
      <alignment horizontal="left" vertical="center"/>
      <protection locked="0" hidden="1"/>
    </xf>
    <xf numFmtId="0" fontId="112" fillId="0" borderId="5" xfId="0" applyFont="1" applyBorder="1">
      <alignment vertical="center"/>
    </xf>
    <xf numFmtId="0" fontId="112" fillId="0" borderId="6" xfId="0" applyFont="1" applyBorder="1">
      <alignment vertical="center"/>
    </xf>
    <xf numFmtId="0" fontId="108" fillId="0" borderId="7" xfId="0" applyFont="1" applyBorder="1">
      <alignment vertical="center"/>
    </xf>
    <xf numFmtId="0" fontId="108" fillId="0" borderId="8" xfId="0" applyFont="1" applyBorder="1">
      <alignment vertical="center"/>
    </xf>
    <xf numFmtId="0" fontId="108" fillId="0" borderId="9" xfId="0" applyFont="1" applyBorder="1">
      <alignment vertical="center"/>
    </xf>
    <xf numFmtId="0" fontId="85" fillId="0" borderId="0" xfId="0" applyFont="1">
      <alignment vertical="center"/>
    </xf>
    <xf numFmtId="0" fontId="89" fillId="0" borderId="0" xfId="0" applyFont="1" applyBorder="1" applyAlignment="1">
      <alignment horizontal="left" vertical="center"/>
    </xf>
    <xf numFmtId="0" fontId="89" fillId="0" borderId="6" xfId="0" applyFont="1" applyBorder="1" applyAlignment="1">
      <alignment horizontal="left" vertical="center"/>
    </xf>
    <xf numFmtId="0" fontId="86" fillId="0" borderId="0" xfId="0" applyFont="1">
      <alignment vertical="center"/>
    </xf>
    <xf numFmtId="0" fontId="85" fillId="0" borderId="2" xfId="0" applyFont="1" applyBorder="1" applyAlignment="1">
      <alignment horizontal="left" vertical="center"/>
    </xf>
    <xf numFmtId="0" fontId="85" fillId="0" borderId="4" xfId="0" applyFont="1" applyBorder="1" applyAlignment="1">
      <alignment horizontal="left" vertical="center"/>
    </xf>
    <xf numFmtId="0" fontId="85" fillId="0" borderId="2" xfId="0" applyFont="1" applyBorder="1" applyAlignment="1">
      <alignment vertical="center"/>
    </xf>
    <xf numFmtId="0" fontId="85" fillId="0" borderId="3" xfId="0" applyFont="1" applyBorder="1" applyAlignment="1">
      <alignment vertical="center"/>
    </xf>
    <xf numFmtId="0" fontId="85" fillId="0" borderId="4" xfId="0" applyFont="1" applyBorder="1" applyAlignment="1">
      <alignment vertical="center"/>
    </xf>
    <xf numFmtId="0" fontId="85" fillId="0" borderId="2" xfId="0" applyFont="1" applyBorder="1" applyAlignment="1">
      <alignment horizontal="right" vertical="center"/>
    </xf>
    <xf numFmtId="0" fontId="85" fillId="0" borderId="4" xfId="0" applyFont="1" applyBorder="1" applyAlignment="1" applyProtection="1">
      <alignment vertical="center" shrinkToFit="1"/>
    </xf>
    <xf numFmtId="176" fontId="85" fillId="0" borderId="2" xfId="0" applyNumberFormat="1" applyFont="1" applyBorder="1" applyAlignment="1" applyProtection="1">
      <alignment vertical="center"/>
      <protection hidden="1"/>
    </xf>
    <xf numFmtId="176" fontId="85" fillId="0" borderId="3" xfId="0" applyNumberFormat="1" applyFont="1" applyBorder="1" applyAlignment="1" applyProtection="1">
      <alignment vertical="center"/>
      <protection hidden="1"/>
    </xf>
    <xf numFmtId="176" fontId="85" fillId="0" borderId="4" xfId="0" applyNumberFormat="1" applyFont="1" applyBorder="1" applyAlignment="1" applyProtection="1">
      <alignment vertical="center"/>
      <protection hidden="1"/>
    </xf>
    <xf numFmtId="176" fontId="85" fillId="0" borderId="3" xfId="0" applyNumberFormat="1" applyFont="1" applyBorder="1" applyAlignment="1" applyProtection="1">
      <alignment vertical="center"/>
    </xf>
    <xf numFmtId="0" fontId="85" fillId="0" borderId="3" xfId="0" applyNumberFormat="1" applyFont="1" applyBorder="1" applyAlignment="1" applyProtection="1">
      <alignment vertical="center"/>
    </xf>
    <xf numFmtId="0" fontId="85" fillId="0" borderId="3" xfId="0" applyNumberFormat="1" applyFont="1" applyBorder="1" applyAlignment="1" applyProtection="1">
      <alignment vertical="center"/>
      <protection locked="0"/>
    </xf>
    <xf numFmtId="176" fontId="85" fillId="0" borderId="4" xfId="0" applyNumberFormat="1" applyFont="1" applyBorder="1" applyAlignment="1" applyProtection="1">
      <alignment vertical="center"/>
      <protection locked="0"/>
    </xf>
    <xf numFmtId="0" fontId="85" fillId="0" borderId="5" xfId="0" applyFont="1" applyBorder="1" applyAlignment="1">
      <alignment horizontal="center" vertical="center"/>
    </xf>
    <xf numFmtId="0" fontId="86" fillId="0" borderId="5" xfId="0" applyFont="1" applyBorder="1" applyAlignment="1">
      <alignment vertical="center"/>
    </xf>
    <xf numFmtId="0" fontId="86" fillId="0" borderId="6" xfId="0" applyFont="1" applyBorder="1" applyAlignment="1">
      <alignment vertical="center"/>
    </xf>
    <xf numFmtId="0" fontId="85" fillId="0" borderId="3" xfId="0" applyFont="1" applyBorder="1" applyAlignment="1">
      <alignment horizontal="left" vertical="center"/>
    </xf>
    <xf numFmtId="0" fontId="85" fillId="0" borderId="4" xfId="0" applyFont="1" applyBorder="1" applyAlignment="1" applyProtection="1">
      <alignment vertical="center" shrinkToFit="1"/>
      <protection hidden="1"/>
    </xf>
    <xf numFmtId="188" fontId="85" fillId="0" borderId="0" xfId="0" applyNumberFormat="1" applyFont="1" applyBorder="1">
      <alignment vertical="center"/>
    </xf>
    <xf numFmtId="188" fontId="85" fillId="0" borderId="0" xfId="0" applyNumberFormat="1" applyFont="1" applyBorder="1" applyAlignment="1">
      <alignment horizontal="center" vertical="center"/>
    </xf>
    <xf numFmtId="0" fontId="85" fillId="0" borderId="0" xfId="0" applyFont="1" applyBorder="1" applyAlignment="1" applyProtection="1">
      <alignment vertical="top"/>
      <protection hidden="1"/>
    </xf>
    <xf numFmtId="0" fontId="36" fillId="0" borderId="0" xfId="0" applyFont="1" applyBorder="1" applyProtection="1">
      <alignment vertical="center"/>
      <protection hidden="1"/>
    </xf>
    <xf numFmtId="0" fontId="87" fillId="0" borderId="0" xfId="0" quotePrefix="1" applyFont="1" applyBorder="1" applyAlignment="1" applyProtection="1">
      <alignment vertical="top"/>
      <protection hidden="1"/>
    </xf>
    <xf numFmtId="0" fontId="87" fillId="0" borderId="6" xfId="0" applyFont="1" applyBorder="1" applyAlignment="1">
      <alignment vertical="distributed"/>
    </xf>
    <xf numFmtId="0" fontId="3" fillId="0" borderId="0" xfId="0" applyFont="1" applyAlignment="1">
      <alignment vertical="distributed"/>
    </xf>
    <xf numFmtId="0" fontId="85" fillId="0" borderId="0" xfId="0" applyFont="1" applyBorder="1" applyAlignment="1" applyProtection="1">
      <alignment horizontal="left" vertical="center"/>
      <protection hidden="1"/>
    </xf>
    <xf numFmtId="0" fontId="85" fillId="0" borderId="0" xfId="0" applyFont="1" applyBorder="1" applyAlignment="1">
      <alignment horizontal="center" vertical="center"/>
    </xf>
    <xf numFmtId="0" fontId="85" fillId="0" borderId="0" xfId="0" applyFont="1" applyBorder="1" applyAlignment="1">
      <alignment horizontal="left" vertical="center"/>
    </xf>
    <xf numFmtId="0" fontId="85" fillId="0" borderId="3" xfId="0" applyFont="1" applyBorder="1" applyAlignment="1">
      <alignment horizontal="center" vertical="center"/>
    </xf>
    <xf numFmtId="0" fontId="85" fillId="0" borderId="0" xfId="0" applyFont="1" applyBorder="1" applyAlignment="1" applyProtection="1">
      <alignment vertical="center"/>
      <protection locked="0" hidden="1"/>
    </xf>
    <xf numFmtId="0" fontId="85" fillId="0" borderId="0" xfId="0" applyNumberFormat="1" applyFont="1" applyBorder="1" applyAlignment="1">
      <alignment horizontal="left" vertical="center"/>
    </xf>
    <xf numFmtId="0" fontId="85" fillId="0" borderId="3" xfId="0" applyNumberFormat="1" applyFont="1" applyBorder="1" applyAlignment="1">
      <alignment horizontal="center" vertical="center"/>
    </xf>
    <xf numFmtId="0" fontId="85" fillId="0" borderId="0" xfId="0" applyNumberFormat="1" applyFont="1" applyBorder="1" applyAlignment="1">
      <alignment horizontal="center" vertical="center"/>
    </xf>
    <xf numFmtId="0" fontId="85" fillId="0" borderId="11" xfId="0" applyNumberFormat="1" applyFont="1" applyBorder="1" applyAlignment="1">
      <alignment vertical="center"/>
    </xf>
    <xf numFmtId="0" fontId="85" fillId="0" borderId="11" xfId="0" applyNumberFormat="1" applyFont="1" applyBorder="1" applyAlignment="1">
      <alignment horizontal="center" vertical="center"/>
    </xf>
    <xf numFmtId="0" fontId="85" fillId="0" borderId="11" xfId="2" applyNumberFormat="1" applyFont="1" applyBorder="1" applyAlignment="1">
      <alignment horizontal="center" vertical="center"/>
    </xf>
    <xf numFmtId="0" fontId="85" fillId="0" borderId="11" xfId="2" applyNumberFormat="1" applyFont="1" applyBorder="1" applyAlignment="1">
      <alignment horizontal="left" vertical="center"/>
    </xf>
    <xf numFmtId="0" fontId="85" fillId="0" borderId="0" xfId="2" applyNumberFormat="1" applyFont="1" applyBorder="1" applyAlignment="1">
      <alignment horizontal="center" vertical="center"/>
    </xf>
    <xf numFmtId="0" fontId="85" fillId="0" borderId="0" xfId="2" applyNumberFormat="1" applyFont="1" applyBorder="1" applyAlignment="1">
      <alignment horizontal="left" vertical="center"/>
    </xf>
    <xf numFmtId="0" fontId="85" fillId="0" borderId="0" xfId="0" applyNumberFormat="1" applyFont="1" applyBorder="1" applyAlignment="1">
      <alignment vertical="center"/>
    </xf>
    <xf numFmtId="0" fontId="85" fillId="0" borderId="8" xfId="0" applyNumberFormat="1" applyFont="1" applyBorder="1" applyAlignment="1">
      <alignment vertical="center"/>
    </xf>
    <xf numFmtId="0" fontId="115" fillId="0" borderId="16" xfId="0" applyNumberFormat="1" applyFont="1" applyBorder="1" applyAlignment="1">
      <alignment horizontal="center" vertical="center"/>
    </xf>
    <xf numFmtId="0" fontId="85" fillId="0" borderId="1" xfId="0" applyNumberFormat="1" applyFont="1" applyBorder="1" applyAlignment="1">
      <alignment horizontal="center" vertical="center"/>
    </xf>
    <xf numFmtId="0" fontId="85" fillId="0" borderId="0" xfId="0" applyFont="1" applyBorder="1" applyAlignment="1" applyProtection="1">
      <alignment vertical="center"/>
      <protection locked="0"/>
    </xf>
    <xf numFmtId="176" fontId="85" fillId="0" borderId="0" xfId="0" applyNumberFormat="1" applyFont="1" applyBorder="1" applyAlignment="1" applyProtection="1">
      <alignment horizontal="left" vertical="center"/>
      <protection hidden="1"/>
    </xf>
    <xf numFmtId="41" fontId="46" fillId="0" borderId="0" xfId="4" applyFont="1" applyAlignment="1">
      <alignment vertical="center"/>
    </xf>
    <xf numFmtId="195" fontId="18" fillId="7" borderId="1" xfId="0" applyNumberFormat="1" applyFont="1" applyFill="1" applyBorder="1" applyAlignment="1" applyProtection="1">
      <alignment horizontal="center" vertical="center"/>
      <protection locked="0"/>
    </xf>
    <xf numFmtId="0" fontId="51" fillId="0" borderId="0" xfId="0" applyFont="1" applyAlignment="1">
      <alignment vertical="center" wrapText="1"/>
    </xf>
    <xf numFmtId="0" fontId="117" fillId="0" borderId="0" xfId="0" applyFont="1" applyAlignment="1">
      <alignment vertical="center" wrapText="1"/>
    </xf>
    <xf numFmtId="0" fontId="52" fillId="0" borderId="0" xfId="0" applyFont="1" applyAlignment="1">
      <alignment vertical="center" wrapText="1"/>
    </xf>
    <xf numFmtId="0" fontId="118" fillId="0" borderId="0" xfId="0" applyFont="1">
      <alignment vertical="center"/>
    </xf>
    <xf numFmtId="0" fontId="119" fillId="0" borderId="0" xfId="0" applyFont="1" applyAlignment="1">
      <alignment vertical="center" wrapText="1"/>
    </xf>
    <xf numFmtId="0" fontId="38" fillId="0" borderId="0" xfId="0" applyFont="1" applyBorder="1" applyAlignment="1">
      <alignment vertical="center"/>
    </xf>
    <xf numFmtId="0" fontId="60" fillId="0" borderId="0" xfId="0" applyFont="1">
      <alignment vertical="center"/>
    </xf>
    <xf numFmtId="0" fontId="120" fillId="0" borderId="0" xfId="0" applyFont="1">
      <alignment vertical="center"/>
    </xf>
    <xf numFmtId="0" fontId="120" fillId="0" borderId="0" xfId="0" applyFont="1" applyAlignment="1">
      <alignment vertical="center" wrapText="1"/>
    </xf>
    <xf numFmtId="0" fontId="61" fillId="0" borderId="0" xfId="0" applyFont="1">
      <alignment vertical="center"/>
    </xf>
    <xf numFmtId="178" fontId="108" fillId="0" borderId="0" xfId="0" applyNumberFormat="1" applyFont="1" applyBorder="1" applyAlignment="1">
      <alignment horizontal="center" vertical="center" shrinkToFit="1"/>
    </xf>
    <xf numFmtId="178" fontId="108" fillId="0" borderId="0" xfId="0" applyNumberFormat="1" applyFont="1" applyBorder="1" applyAlignment="1">
      <alignment vertical="center" shrinkToFit="1"/>
    </xf>
    <xf numFmtId="0" fontId="108" fillId="0" borderId="0" xfId="0" applyFont="1" applyBorder="1" applyAlignment="1">
      <alignment vertical="center" shrinkToFit="1"/>
    </xf>
    <xf numFmtId="0" fontId="108" fillId="0" borderId="6" xfId="0" applyFont="1" applyBorder="1" applyAlignment="1">
      <alignment vertical="center" shrinkToFit="1"/>
    </xf>
    <xf numFmtId="0" fontId="123" fillId="0" borderId="0" xfId="258" applyFont="1" applyAlignment="1">
      <alignment vertical="center" shrinkToFit="1"/>
    </xf>
    <xf numFmtId="0" fontId="16" fillId="0" borderId="0" xfId="0" applyFont="1">
      <alignment vertical="center"/>
    </xf>
    <xf numFmtId="0" fontId="128" fillId="0" borderId="0" xfId="0" applyFont="1" applyBorder="1" applyAlignment="1">
      <alignment vertical="center"/>
    </xf>
    <xf numFmtId="0" fontId="31" fillId="0" borderId="0" xfId="0" applyFont="1" applyBorder="1" applyAlignment="1">
      <alignment horizontal="center" vertical="center"/>
    </xf>
    <xf numFmtId="0" fontId="27" fillId="0" borderId="1" xfId="3" applyBorder="1" applyAlignment="1" applyProtection="1">
      <alignment vertical="center"/>
      <protection locked="0"/>
    </xf>
    <xf numFmtId="49" fontId="81" fillId="0" borderId="3" xfId="0" applyNumberFormat="1" applyFont="1" applyBorder="1" applyAlignment="1" applyProtection="1">
      <alignment horizontal="center" vertical="center" shrinkToFit="1"/>
      <protection hidden="1"/>
    </xf>
    <xf numFmtId="176" fontId="82" fillId="0" borderId="0" xfId="0" applyNumberFormat="1" applyFont="1" applyBorder="1" applyAlignment="1">
      <alignment horizontal="center" vertical="center"/>
    </xf>
    <xf numFmtId="0" fontId="86" fillId="0" borderId="0" xfId="0" applyFont="1" applyBorder="1" applyAlignment="1">
      <alignment horizontal="center" vertical="center"/>
    </xf>
    <xf numFmtId="196" fontId="18" fillId="7" borderId="1" xfId="0" applyNumberFormat="1" applyFont="1" applyFill="1" applyBorder="1" applyAlignment="1" applyProtection="1">
      <alignment horizontal="center" vertical="center" shrinkToFit="1"/>
      <protection locked="0"/>
    </xf>
    <xf numFmtId="0" fontId="51" fillId="0" borderId="0" xfId="0" applyFont="1" applyAlignment="1">
      <alignment vertical="center" wrapText="1"/>
    </xf>
    <xf numFmtId="0" fontId="51" fillId="0" borderId="0" xfId="0" applyFont="1" applyAlignment="1">
      <alignment vertical="center" wrapText="1"/>
    </xf>
    <xf numFmtId="0" fontId="133" fillId="13" borderId="42" xfId="3" applyFont="1" applyFill="1" applyBorder="1" applyAlignment="1" applyProtection="1">
      <alignment horizontal="center" vertical="center"/>
    </xf>
    <xf numFmtId="0" fontId="51" fillId="0" borderId="0" xfId="0" applyFont="1" applyAlignment="1">
      <alignment horizontal="left" vertical="center" wrapText="1"/>
    </xf>
    <xf numFmtId="0" fontId="51" fillId="0" borderId="0" xfId="0" applyFont="1">
      <alignment vertical="center"/>
    </xf>
    <xf numFmtId="0" fontId="121" fillId="0" borderId="0" xfId="0" applyFont="1" applyAlignment="1">
      <alignment horizontal="left" vertical="center" indent="1"/>
    </xf>
    <xf numFmtId="0" fontId="121" fillId="0" borderId="0" xfId="0" applyFont="1" applyAlignment="1">
      <alignment horizontal="left" vertical="center" indent="2"/>
    </xf>
    <xf numFmtId="0" fontId="132" fillId="0" borderId="0" xfId="0" applyFont="1" applyAlignment="1">
      <alignment vertical="center" wrapText="1"/>
    </xf>
    <xf numFmtId="0" fontId="135" fillId="0" borderId="0" xfId="0" applyFont="1" applyAlignment="1">
      <alignment horizontal="left" vertical="center" wrapText="1"/>
    </xf>
    <xf numFmtId="0" fontId="51" fillId="0" borderId="0" xfId="0" applyFont="1" applyAlignment="1">
      <alignment horizontal="left" vertical="center" wrapText="1"/>
    </xf>
    <xf numFmtId="0" fontId="120" fillId="0" borderId="0" xfId="0" applyFont="1" applyAlignment="1">
      <alignment vertical="center" wrapText="1"/>
    </xf>
    <xf numFmtId="0" fontId="51" fillId="0" borderId="0" xfId="0" applyFont="1" applyAlignment="1">
      <alignment vertical="center" wrapText="1"/>
    </xf>
    <xf numFmtId="0" fontId="51" fillId="0" borderId="0" xfId="3" applyFont="1" applyAlignment="1" applyProtection="1">
      <alignment vertical="center"/>
    </xf>
    <xf numFmtId="0" fontId="53" fillId="0" borderId="0" xfId="3" applyFont="1" applyBorder="1" applyAlignment="1" applyProtection="1">
      <alignment horizontal="center" vertical="center"/>
    </xf>
    <xf numFmtId="0" fontId="85" fillId="0" borderId="0" xfId="0" applyFont="1" applyBorder="1" applyAlignment="1">
      <alignment horizontal="left" vertical="center"/>
    </xf>
    <xf numFmtId="0" fontId="85" fillId="0" borderId="0" xfId="0" applyFont="1" applyBorder="1" applyAlignment="1">
      <alignment vertical="center" shrinkToFit="1"/>
    </xf>
    <xf numFmtId="0" fontId="85" fillId="0" borderId="0" xfId="0" applyFont="1" applyBorder="1" applyAlignment="1">
      <alignment horizontal="right" vertical="center"/>
    </xf>
    <xf numFmtId="0" fontId="85" fillId="0" borderId="0" xfId="0" applyFont="1" applyBorder="1" applyAlignment="1" applyProtection="1">
      <alignment horizontal="right" vertical="center"/>
      <protection locked="0"/>
    </xf>
    <xf numFmtId="0" fontId="51" fillId="0" borderId="0" xfId="0" applyFont="1" applyAlignment="1">
      <alignment horizontal="left" vertical="center" wrapText="1"/>
    </xf>
    <xf numFmtId="0" fontId="121" fillId="0" borderId="0" xfId="0" applyFont="1" applyAlignment="1">
      <alignment horizontal="left" vertical="center" wrapText="1"/>
    </xf>
    <xf numFmtId="0" fontId="51" fillId="0" borderId="0" xfId="0" applyFont="1" applyAlignment="1">
      <alignment vertical="center" wrapText="1"/>
    </xf>
    <xf numFmtId="0" fontId="87" fillId="0" borderId="0" xfId="0" applyFont="1" applyBorder="1" applyAlignment="1" applyProtection="1">
      <alignment vertical="top"/>
      <protection hidden="1"/>
    </xf>
    <xf numFmtId="49" fontId="82" fillId="0" borderId="3" xfId="0" applyNumberFormat="1" applyFont="1" applyBorder="1" applyAlignment="1" applyProtection="1">
      <alignment horizontal="center" vertical="center" shrinkToFit="1"/>
      <protection hidden="1"/>
    </xf>
    <xf numFmtId="0" fontId="85" fillId="0" borderId="0" xfId="0" applyFont="1" applyBorder="1" applyAlignment="1" applyProtection="1">
      <alignment horizontal="left" vertical="center"/>
      <protection hidden="1"/>
    </xf>
    <xf numFmtId="0" fontId="82" fillId="0" borderId="0" xfId="0" applyFont="1" applyBorder="1" applyAlignment="1" applyProtection="1">
      <alignment horizontal="left" vertical="center"/>
      <protection hidden="1"/>
    </xf>
    <xf numFmtId="176" fontId="87" fillId="0" borderId="0" xfId="0" applyNumberFormat="1" applyFont="1" applyBorder="1" applyAlignment="1" applyProtection="1">
      <alignment horizontal="center" vertical="center"/>
      <protection hidden="1"/>
    </xf>
    <xf numFmtId="176" fontId="87" fillId="0" borderId="5" xfId="0" applyNumberFormat="1" applyFont="1" applyBorder="1" applyAlignment="1" applyProtection="1">
      <alignment horizontal="center" vertical="center"/>
      <protection hidden="1"/>
    </xf>
    <xf numFmtId="0" fontId="85" fillId="0" borderId="0" xfId="0" applyFont="1" applyAlignment="1">
      <alignment vertical="center" shrinkToFit="1"/>
    </xf>
    <xf numFmtId="0" fontId="85" fillId="0" borderId="0" xfId="0" applyFont="1" applyAlignment="1">
      <alignment horizontal="right" vertical="center"/>
    </xf>
    <xf numFmtId="0" fontId="10" fillId="0" borderId="5" xfId="0" applyFont="1" applyBorder="1" applyAlignment="1">
      <alignment horizontal="right" vertical="center"/>
    </xf>
    <xf numFmtId="0" fontId="3" fillId="0" borderId="1" xfId="0" applyFont="1" applyBorder="1" applyAlignment="1" applyProtection="1">
      <alignment horizontal="center" vertical="center"/>
      <protection locked="0"/>
    </xf>
    <xf numFmtId="0" fontId="82" fillId="0" borderId="5" xfId="0" applyFont="1" applyBorder="1" applyProtection="1">
      <alignment vertical="center"/>
      <protection hidden="1"/>
    </xf>
    <xf numFmtId="0" fontId="82" fillId="0" borderId="0" xfId="0" applyFont="1" applyBorder="1" applyProtection="1">
      <alignment vertical="center"/>
      <protection hidden="1"/>
    </xf>
    <xf numFmtId="0" fontId="85" fillId="0" borderId="5" xfId="0" applyFont="1" applyBorder="1" applyAlignment="1" applyProtection="1">
      <alignment horizontal="left" vertical="center"/>
      <protection hidden="1"/>
    </xf>
    <xf numFmtId="0" fontId="87" fillId="0" borderId="5" xfId="0" applyFont="1" applyBorder="1" applyAlignment="1" applyProtection="1">
      <alignment vertical="center"/>
      <protection hidden="1"/>
    </xf>
    <xf numFmtId="0" fontId="87" fillId="0" borderId="5" xfId="0" applyFont="1" applyBorder="1" applyAlignment="1" applyProtection="1">
      <alignment vertical="distributed"/>
      <protection hidden="1"/>
    </xf>
    <xf numFmtId="176" fontId="82" fillId="0" borderId="5" xfId="0" applyNumberFormat="1" applyFont="1" applyBorder="1" applyAlignment="1" applyProtection="1">
      <alignment horizontal="center" vertical="center"/>
      <protection hidden="1"/>
    </xf>
    <xf numFmtId="176" fontId="82" fillId="0" borderId="0" xfId="0" applyNumberFormat="1" applyFont="1" applyBorder="1" applyAlignment="1" applyProtection="1">
      <alignment horizontal="center" vertical="center"/>
      <protection hidden="1"/>
    </xf>
    <xf numFmtId="0" fontId="82" fillId="0" borderId="5" xfId="0" applyFont="1" applyBorder="1" applyAlignment="1" applyProtection="1">
      <alignment vertical="center"/>
      <protection hidden="1"/>
    </xf>
    <xf numFmtId="0" fontId="82" fillId="0" borderId="0" xfId="0" applyFont="1" applyBorder="1" applyAlignment="1" applyProtection="1">
      <alignment vertical="center"/>
      <protection hidden="1"/>
    </xf>
    <xf numFmtId="0" fontId="86" fillId="0" borderId="0" xfId="0" applyFont="1" applyBorder="1" applyAlignment="1" applyProtection="1">
      <alignment horizontal="center" vertical="center"/>
      <protection hidden="1"/>
    </xf>
    <xf numFmtId="0" fontId="86" fillId="0" borderId="0" xfId="0" applyFont="1" applyBorder="1" applyProtection="1">
      <alignment vertical="center"/>
      <protection hidden="1"/>
    </xf>
    <xf numFmtId="0" fontId="82" fillId="0" borderId="0" xfId="0" applyFont="1" applyBorder="1" applyAlignment="1" applyProtection="1">
      <alignment horizontal="right" vertical="center"/>
      <protection hidden="1"/>
    </xf>
    <xf numFmtId="0" fontId="82" fillId="0" borderId="0" xfId="0" applyFont="1" applyBorder="1" applyAlignment="1" applyProtection="1">
      <alignment horizontal="center" vertical="center"/>
      <protection hidden="1"/>
    </xf>
    <xf numFmtId="0" fontId="89" fillId="0" borderId="6" xfId="0" applyFont="1" applyBorder="1" applyAlignment="1" applyProtection="1">
      <alignment vertical="center"/>
      <protection hidden="1"/>
    </xf>
    <xf numFmtId="0" fontId="88" fillId="0" borderId="6" xfId="0" applyFont="1" applyBorder="1" applyAlignment="1" applyProtection="1">
      <alignment vertical="center" shrinkToFit="1"/>
      <protection hidden="1"/>
    </xf>
    <xf numFmtId="0" fontId="97" fillId="0" borderId="0" xfId="0" applyFont="1" applyBorder="1" applyAlignment="1" applyProtection="1">
      <alignment vertical="center" shrinkToFit="1"/>
      <protection hidden="1"/>
    </xf>
    <xf numFmtId="0" fontId="97" fillId="0" borderId="6" xfId="0" applyFont="1" applyBorder="1" applyAlignment="1" applyProtection="1">
      <alignment vertical="center" shrinkToFit="1"/>
      <protection hidden="1"/>
    </xf>
    <xf numFmtId="0" fontId="102" fillId="0" borderId="6" xfId="0" applyFont="1" applyBorder="1" applyAlignment="1" applyProtection="1">
      <alignment vertical="center" shrinkToFit="1"/>
      <protection hidden="1"/>
    </xf>
    <xf numFmtId="0" fontId="102" fillId="0" borderId="6" xfId="0" applyFont="1" applyBorder="1" applyAlignment="1" applyProtection="1">
      <alignment vertical="center"/>
      <protection hidden="1"/>
    </xf>
    <xf numFmtId="0" fontId="34" fillId="0" borderId="6" xfId="0" applyFont="1" applyBorder="1" applyAlignment="1" applyProtection="1">
      <alignment vertical="center" shrinkToFit="1"/>
      <protection hidden="1"/>
    </xf>
    <xf numFmtId="0" fontId="30" fillId="0" borderId="6" xfId="0" applyFont="1" applyBorder="1" applyAlignment="1" applyProtection="1">
      <alignment vertical="center" shrinkToFit="1"/>
      <protection hidden="1"/>
    </xf>
    <xf numFmtId="185" fontId="82" fillId="0" borderId="2" xfId="0" applyNumberFormat="1" applyFont="1" applyBorder="1" applyAlignment="1" applyProtection="1">
      <alignment horizontal="center" vertical="center" shrinkToFit="1"/>
      <protection locked="0"/>
    </xf>
    <xf numFmtId="185" fontId="82" fillId="0" borderId="3" xfId="0" applyNumberFormat="1" applyFont="1" applyBorder="1" applyAlignment="1" applyProtection="1">
      <alignment horizontal="center" vertical="center" shrinkToFit="1"/>
      <protection locked="0"/>
    </xf>
    <xf numFmtId="185" fontId="82" fillId="0" borderId="4" xfId="0" applyNumberFormat="1" applyFont="1" applyBorder="1" applyAlignment="1" applyProtection="1">
      <alignment horizontal="center" vertical="center" shrinkToFit="1"/>
      <protection locked="0"/>
    </xf>
    <xf numFmtId="0" fontId="138" fillId="0" borderId="0" xfId="0" applyFont="1" applyAlignment="1" applyProtection="1">
      <alignment horizontal="center" vertical="center"/>
      <protection hidden="1"/>
    </xf>
    <xf numFmtId="0" fontId="0" fillId="0" borderId="0" xfId="0" applyProtection="1">
      <alignment vertical="center"/>
      <protection hidden="1"/>
    </xf>
    <xf numFmtId="0" fontId="139" fillId="14" borderId="67" xfId="0" applyFont="1" applyFill="1"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0" fillId="0" borderId="68" xfId="0" applyBorder="1" applyProtection="1">
      <alignment vertical="center"/>
      <protection hidden="1"/>
    </xf>
    <xf numFmtId="0" fontId="0" fillId="0" borderId="69" xfId="0" applyBorder="1" applyProtection="1">
      <alignment vertical="center"/>
      <protection hidden="1"/>
    </xf>
    <xf numFmtId="0" fontId="0" fillId="0" borderId="70" xfId="0" applyBorder="1" applyProtection="1">
      <alignment vertical="center"/>
      <protection hidden="1"/>
    </xf>
    <xf numFmtId="0" fontId="0" fillId="0" borderId="71" xfId="0" applyBorder="1" applyProtection="1">
      <alignment vertical="center"/>
      <protection hidden="1"/>
    </xf>
    <xf numFmtId="0" fontId="0" fillId="0" borderId="73" xfId="0" applyBorder="1" applyProtection="1">
      <alignment vertical="center"/>
      <protection hidden="1"/>
    </xf>
    <xf numFmtId="0" fontId="0" fillId="0" borderId="74" xfId="0" applyBorder="1" applyProtection="1">
      <alignment vertical="center"/>
      <protection hidden="1"/>
    </xf>
    <xf numFmtId="0" fontId="0" fillId="0" borderId="76" xfId="0" applyBorder="1" applyProtection="1">
      <alignment vertical="center"/>
      <protection hidden="1"/>
    </xf>
    <xf numFmtId="0" fontId="0" fillId="0" borderId="77" xfId="0" applyBorder="1" applyProtection="1">
      <alignment vertical="center"/>
      <protection hidden="1"/>
    </xf>
    <xf numFmtId="0" fontId="82" fillId="0" borderId="75" xfId="0" applyFont="1" applyBorder="1" applyAlignment="1" applyProtection="1">
      <alignment vertical="center" shrinkToFit="1"/>
      <protection hidden="1"/>
    </xf>
    <xf numFmtId="0" fontId="0" fillId="0" borderId="73" xfId="0" applyBorder="1" applyAlignment="1" applyProtection="1">
      <alignment horizontal="left" vertical="center"/>
      <protection hidden="1"/>
    </xf>
    <xf numFmtId="0" fontId="0" fillId="0" borderId="74" xfId="0" applyBorder="1" applyAlignment="1" applyProtection="1">
      <alignment horizontal="left" vertical="center"/>
      <protection hidden="1"/>
    </xf>
    <xf numFmtId="0" fontId="82" fillId="0" borderId="75" xfId="0" applyFont="1" applyBorder="1" applyAlignment="1" applyProtection="1">
      <alignment horizontal="left" vertical="center" shrinkToFit="1"/>
      <protection hidden="1"/>
    </xf>
    <xf numFmtId="0" fontId="82" fillId="0" borderId="11" xfId="0" applyFont="1" applyBorder="1" applyAlignment="1" applyProtection="1">
      <alignment horizontal="center" vertical="center"/>
      <protection hidden="1"/>
    </xf>
    <xf numFmtId="0" fontId="82" fillId="0" borderId="0" xfId="0" applyFont="1" applyBorder="1" applyAlignment="1" applyProtection="1">
      <alignment horizontal="left" vertical="center" wrapText="1"/>
      <protection hidden="1"/>
    </xf>
    <xf numFmtId="0" fontId="0" fillId="0" borderId="78" xfId="0" applyBorder="1" applyProtection="1">
      <alignment vertical="center"/>
      <protection locked="0"/>
    </xf>
    <xf numFmtId="176" fontId="0" fillId="0" borderId="78" xfId="0" applyNumberFormat="1" applyBorder="1" applyProtection="1">
      <alignment vertical="center"/>
      <protection locked="0"/>
    </xf>
    <xf numFmtId="0" fontId="82" fillId="0" borderId="1" xfId="0" applyFont="1" applyBorder="1" applyAlignment="1" applyProtection="1">
      <alignment horizontal="center" vertical="center"/>
      <protection hidden="1"/>
    </xf>
    <xf numFmtId="0" fontId="82" fillId="0" borderId="10" xfId="0" applyFont="1" applyBorder="1" applyProtection="1">
      <alignment vertical="center"/>
      <protection hidden="1"/>
    </xf>
    <xf numFmtId="0" fontId="82" fillId="0" borderId="7" xfId="0" applyFont="1" applyBorder="1" applyProtection="1">
      <alignment vertical="center"/>
      <protection hidden="1"/>
    </xf>
    <xf numFmtId="0" fontId="82" fillId="0" borderId="1" xfId="0" applyFont="1" applyBorder="1" applyAlignment="1" applyProtection="1">
      <alignment vertical="center" wrapText="1"/>
      <protection hidden="1"/>
    </xf>
    <xf numFmtId="0" fontId="82" fillId="0" borderId="0" xfId="0" applyFont="1" applyBorder="1" applyAlignment="1">
      <alignment horizontal="left" vertical="center" wrapText="1"/>
    </xf>
    <xf numFmtId="197" fontId="140" fillId="0" borderId="0" xfId="0" applyNumberFormat="1" applyFont="1" applyBorder="1" applyAlignment="1" applyProtection="1">
      <alignment horizontal="center" vertical="center"/>
      <protection locked="0"/>
    </xf>
    <xf numFmtId="0" fontId="82" fillId="0" borderId="11" xfId="0" applyFont="1" applyBorder="1" applyAlignment="1" applyProtection="1">
      <alignment horizontal="center" vertical="center"/>
      <protection locked="0"/>
    </xf>
    <xf numFmtId="0" fontId="82" fillId="0" borderId="11" xfId="0" applyFont="1" applyBorder="1" applyAlignment="1" applyProtection="1">
      <alignment horizontal="left" vertical="center" wrapText="1"/>
      <protection hidden="1"/>
    </xf>
    <xf numFmtId="176" fontId="82" fillId="0" borderId="0" xfId="0" applyNumberFormat="1" applyFont="1" applyBorder="1" applyAlignment="1" applyProtection="1">
      <alignment horizontal="center" vertical="center" wrapText="1"/>
      <protection hidden="1"/>
    </xf>
    <xf numFmtId="176" fontId="82" fillId="0" borderId="0" xfId="0" applyNumberFormat="1" applyFont="1" applyBorder="1" applyAlignment="1" applyProtection="1">
      <alignment horizontal="right" vertical="center" wrapText="1"/>
      <protection hidden="1"/>
    </xf>
    <xf numFmtId="0" fontId="82" fillId="0" borderId="0" xfId="0" applyFont="1" applyBorder="1" applyAlignment="1" applyProtection="1">
      <alignment horizontal="right" vertical="center" wrapText="1"/>
      <protection hidden="1"/>
    </xf>
    <xf numFmtId="0" fontId="82" fillId="0" borderId="8" xfId="0" applyFont="1" applyBorder="1" applyAlignment="1" applyProtection="1">
      <alignment vertical="center" wrapText="1"/>
      <protection hidden="1"/>
    </xf>
    <xf numFmtId="0" fontId="82" fillId="0" borderId="0" xfId="0" applyFont="1" applyBorder="1" applyAlignment="1" applyProtection="1">
      <alignment horizontal="left" vertical="center"/>
      <protection hidden="1"/>
    </xf>
    <xf numFmtId="0" fontId="82" fillId="0" borderId="6" xfId="0" applyFont="1" applyBorder="1" applyAlignment="1" applyProtection="1">
      <alignment horizontal="left" vertical="center"/>
      <protection hidden="1"/>
    </xf>
    <xf numFmtId="0" fontId="82" fillId="0" borderId="0" xfId="0" applyFont="1" applyBorder="1" applyAlignment="1" applyProtection="1">
      <alignment horizontal="left" vertical="center" shrinkToFit="1"/>
      <protection hidden="1"/>
    </xf>
    <xf numFmtId="0" fontId="82" fillId="0" borderId="11" xfId="0" applyFont="1" applyBorder="1" applyAlignment="1" applyProtection="1">
      <alignment horizontal="center" vertical="center"/>
      <protection hidden="1"/>
    </xf>
    <xf numFmtId="0" fontId="82" fillId="0" borderId="1" xfId="0" applyFont="1" applyBorder="1" applyAlignment="1" applyProtection="1">
      <alignment horizontal="center" vertical="center"/>
      <protection hidden="1"/>
    </xf>
    <xf numFmtId="0" fontId="82" fillId="0" borderId="0" xfId="0" applyFont="1" applyBorder="1" applyAlignment="1" applyProtection="1">
      <alignment horizontal="left" vertical="center"/>
      <protection hidden="1"/>
    </xf>
    <xf numFmtId="0" fontId="0" fillId="0" borderId="0" xfId="0" applyAlignment="1" applyProtection="1">
      <alignment horizontal="left" vertical="center"/>
      <protection hidden="1"/>
    </xf>
    <xf numFmtId="0" fontId="82" fillId="0" borderId="5" xfId="0" applyFont="1" applyBorder="1" applyAlignment="1" applyProtection="1">
      <alignment horizontal="center" vertical="center"/>
      <protection hidden="1"/>
    </xf>
    <xf numFmtId="0" fontId="82" fillId="0" borderId="0" xfId="0" applyFont="1" applyBorder="1" applyAlignment="1" applyProtection="1">
      <alignment horizontal="left" vertical="center"/>
      <protection locked="0"/>
    </xf>
    <xf numFmtId="0" fontId="82" fillId="0" borderId="2" xfId="0" applyFont="1" applyBorder="1" applyAlignment="1" applyProtection="1">
      <alignment horizontal="left" vertical="center"/>
      <protection hidden="1"/>
    </xf>
    <xf numFmtId="0" fontId="82" fillId="0" borderId="9" xfId="0" applyFont="1" applyBorder="1" applyProtection="1">
      <alignment vertical="center"/>
      <protection hidden="1"/>
    </xf>
    <xf numFmtId="0" fontId="82" fillId="0" borderId="11" xfId="0" applyFont="1" applyBorder="1" applyAlignment="1" applyProtection="1">
      <alignment horizontal="left" vertical="center"/>
      <protection hidden="1"/>
    </xf>
    <xf numFmtId="0" fontId="82" fillId="0" borderId="0" xfId="0" applyFont="1" applyBorder="1" applyAlignment="1" applyProtection="1">
      <alignment horizontal="center" vertical="center" shrinkToFit="1"/>
      <protection locked="0"/>
    </xf>
    <xf numFmtId="0" fontId="82" fillId="0" borderId="2" xfId="0" applyFont="1" applyBorder="1" applyAlignment="1" applyProtection="1">
      <alignment horizontal="center" vertical="center"/>
      <protection hidden="1"/>
    </xf>
    <xf numFmtId="0" fontId="82" fillId="0" borderId="0" xfId="0" applyFont="1" applyBorder="1" applyAlignment="1" applyProtection="1">
      <alignment horizontal="left" vertical="center"/>
      <protection hidden="1"/>
    </xf>
    <xf numFmtId="0" fontId="82" fillId="0" borderId="6" xfId="0" applyFont="1" applyBorder="1" applyAlignment="1" applyProtection="1">
      <alignment horizontal="left" vertical="center"/>
      <protection hidden="1"/>
    </xf>
    <xf numFmtId="0" fontId="82" fillId="0" borderId="0" xfId="0" applyFont="1" applyBorder="1" applyAlignment="1" applyProtection="1">
      <alignment horizontal="left" vertical="center" shrinkToFit="1"/>
      <protection hidden="1"/>
    </xf>
    <xf numFmtId="0" fontId="82" fillId="0" borderId="11" xfId="0" applyFont="1" applyBorder="1" applyAlignment="1" applyProtection="1">
      <alignment horizontal="center" vertical="center"/>
      <protection hidden="1"/>
    </xf>
    <xf numFmtId="188" fontId="82" fillId="0" borderId="0" xfId="0" applyNumberFormat="1" applyFont="1" applyBorder="1" applyAlignment="1" applyProtection="1">
      <alignment horizontal="right" vertical="center"/>
      <protection hidden="1"/>
    </xf>
    <xf numFmtId="182" fontId="82" fillId="0" borderId="6" xfId="0" applyNumberFormat="1" applyFont="1" applyBorder="1" applyAlignment="1" applyProtection="1">
      <alignment vertical="center"/>
      <protection hidden="1"/>
    </xf>
    <xf numFmtId="188" fontId="82" fillId="0" borderId="3" xfId="0" applyNumberFormat="1" applyFont="1" applyBorder="1" applyAlignment="1" applyProtection="1">
      <alignment horizontal="right" vertical="center"/>
      <protection hidden="1"/>
    </xf>
    <xf numFmtId="182" fontId="82" fillId="0" borderId="4" xfId="0" applyNumberFormat="1" applyFont="1" applyBorder="1" applyAlignment="1" applyProtection="1">
      <alignment vertical="center"/>
      <protection hidden="1"/>
    </xf>
    <xf numFmtId="0" fontId="82" fillId="0" borderId="16" xfId="0" applyFont="1" applyBorder="1" applyAlignment="1" applyProtection="1">
      <alignment horizontal="center" vertical="center"/>
      <protection hidden="1"/>
    </xf>
    <xf numFmtId="0" fontId="82" fillId="0" borderId="10" xfId="0" applyFont="1" applyBorder="1" applyAlignment="1" applyProtection="1">
      <alignment horizontal="left" vertical="center"/>
      <protection hidden="1"/>
    </xf>
    <xf numFmtId="0" fontId="82" fillId="0" borderId="14" xfId="0" applyFont="1" applyBorder="1" applyAlignment="1" applyProtection="1">
      <alignment horizontal="center" vertical="center"/>
      <protection hidden="1"/>
    </xf>
    <xf numFmtId="0" fontId="82" fillId="0" borderId="15" xfId="0" applyFont="1" applyBorder="1" applyAlignment="1" applyProtection="1">
      <alignment horizontal="center" vertical="center"/>
      <protection hidden="1"/>
    </xf>
    <xf numFmtId="0" fontId="82" fillId="0" borderId="8" xfId="0" applyFont="1" applyBorder="1" applyAlignment="1" applyProtection="1">
      <alignment horizontal="left" vertical="center"/>
      <protection hidden="1"/>
    </xf>
    <xf numFmtId="0" fontId="82" fillId="0" borderId="11" xfId="0" applyFont="1" applyBorder="1" applyAlignment="1" applyProtection="1">
      <alignment horizontal="left" vertical="center"/>
      <protection hidden="1"/>
    </xf>
    <xf numFmtId="0" fontId="82" fillId="0" borderId="6" xfId="0" applyFont="1" applyBorder="1" applyProtection="1">
      <alignment vertical="center"/>
      <protection hidden="1"/>
    </xf>
    <xf numFmtId="0" fontId="142" fillId="0" borderId="1" xfId="0" applyFont="1" applyBorder="1" applyAlignment="1" applyProtection="1">
      <alignment horizontal="center" vertical="center"/>
      <protection hidden="1"/>
    </xf>
    <xf numFmtId="0" fontId="0" fillId="0" borderId="0" xfId="0" applyAlignment="1" applyProtection="1">
      <alignment horizontal="center" vertical="center"/>
      <protection hidden="1"/>
    </xf>
    <xf numFmtId="0" fontId="82" fillId="0" borderId="1" xfId="0" applyFont="1" applyBorder="1" applyAlignment="1" applyProtection="1">
      <alignment horizontal="center" vertical="center" shrinkToFit="1"/>
      <protection hidden="1"/>
    </xf>
    <xf numFmtId="0" fontId="82" fillId="0" borderId="1" xfId="0" applyFont="1" applyBorder="1" applyAlignment="1" applyProtection="1">
      <alignment horizontal="center" vertical="center" shrinkToFit="1"/>
      <protection locked="0"/>
    </xf>
    <xf numFmtId="0" fontId="82" fillId="0" borderId="0" xfId="0" applyFont="1" applyBorder="1" applyAlignment="1" applyProtection="1">
      <alignment vertical="center"/>
      <protection locked="0"/>
    </xf>
    <xf numFmtId="0" fontId="0" fillId="0" borderId="0" xfId="0" applyAlignment="1" applyProtection="1">
      <alignment horizontal="left" vertical="center"/>
      <protection hidden="1"/>
    </xf>
    <xf numFmtId="0" fontId="82" fillId="0" borderId="3" xfId="0" applyFont="1" applyBorder="1" applyAlignment="1" applyProtection="1">
      <alignment horizontal="center" vertical="center"/>
      <protection hidden="1"/>
    </xf>
    <xf numFmtId="0" fontId="0" fillId="0" borderId="1"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80" fillId="0" borderId="3" xfId="0" applyFont="1" applyBorder="1" applyAlignment="1" applyProtection="1">
      <alignment horizontal="center" vertical="center"/>
      <protection locked="0"/>
    </xf>
    <xf numFmtId="0" fontId="82" fillId="0" borderId="72" xfId="0" applyFont="1" applyBorder="1" applyAlignment="1" applyProtection="1">
      <alignment horizontal="left" vertical="center" wrapText="1"/>
      <protection hidden="1"/>
    </xf>
    <xf numFmtId="0" fontId="139" fillId="14" borderId="67" xfId="0" applyFont="1" applyFill="1" applyBorder="1" applyAlignment="1" applyProtection="1">
      <alignment horizontal="center" vertical="center"/>
      <protection hidden="1"/>
    </xf>
    <xf numFmtId="0" fontId="138" fillId="0" borderId="0" xfId="0" applyFont="1" applyAlignment="1" applyProtection="1">
      <alignment horizontal="center" vertical="center"/>
      <protection hidden="1"/>
    </xf>
    <xf numFmtId="0" fontId="0" fillId="0" borderId="1" xfId="0" applyBorder="1" applyAlignment="1" applyProtection="1">
      <alignment horizontal="center" vertical="center"/>
      <protection locked="0"/>
    </xf>
    <xf numFmtId="0" fontId="82" fillId="0" borderId="71" xfId="0" applyFont="1" applyBorder="1" applyAlignment="1" applyProtection="1">
      <alignment horizontal="left" vertical="center" wrapText="1"/>
      <protection hidden="1"/>
    </xf>
    <xf numFmtId="0" fontId="82" fillId="0" borderId="0" xfId="0" applyFont="1" applyBorder="1" applyAlignment="1" applyProtection="1">
      <alignment horizontal="left" vertical="center" wrapText="1"/>
      <protection hidden="1"/>
    </xf>
    <xf numFmtId="0" fontId="82" fillId="0" borderId="72" xfId="0" applyFont="1" applyBorder="1" applyAlignment="1" applyProtection="1">
      <alignment horizontal="left" vertical="center" wrapText="1"/>
      <protection hidden="1"/>
    </xf>
    <xf numFmtId="0" fontId="139" fillId="14" borderId="67" xfId="0" applyFont="1" applyFill="1" applyBorder="1" applyAlignment="1" applyProtection="1">
      <alignment horizontal="center" vertical="center"/>
      <protection hidden="1"/>
    </xf>
    <xf numFmtId="0" fontId="138" fillId="0" borderId="0" xfId="0" applyFont="1" applyAlignment="1" applyProtection="1">
      <alignment horizontal="center" vertical="center"/>
      <protection hidden="1"/>
    </xf>
    <xf numFmtId="0" fontId="142" fillId="0" borderId="71" xfId="0" applyFont="1" applyBorder="1" applyAlignment="1" applyProtection="1">
      <alignment horizontal="left" vertical="center" wrapText="1"/>
      <protection hidden="1"/>
    </xf>
    <xf numFmtId="0" fontId="0" fillId="0" borderId="1"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82" fillId="0" borderId="74" xfId="0" applyFont="1" applyBorder="1" applyAlignment="1" applyProtection="1">
      <alignment horizontal="left" vertical="center" shrinkToFit="1"/>
      <protection hidden="1"/>
    </xf>
    <xf numFmtId="0" fontId="82" fillId="0" borderId="0" xfId="0" applyFont="1" applyBorder="1" applyAlignment="1" applyProtection="1">
      <alignment horizontal="left" vertical="center" wrapText="1"/>
      <protection hidden="1"/>
    </xf>
    <xf numFmtId="0" fontId="139" fillId="14" borderId="67" xfId="0" applyFont="1" applyFill="1" applyBorder="1" applyAlignment="1" applyProtection="1">
      <alignment horizontal="center" vertical="center"/>
      <protection hidden="1"/>
    </xf>
    <xf numFmtId="0" fontId="138" fillId="0" borderId="0" xfId="0" applyFont="1" applyAlignment="1" applyProtection="1">
      <alignment horizontal="center" vertical="center"/>
      <protection hidden="1"/>
    </xf>
    <xf numFmtId="0" fontId="0" fillId="0" borderId="15"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0" xfId="0" applyBorder="1" applyProtection="1">
      <alignment vertical="center"/>
      <protection locked="0"/>
    </xf>
    <xf numFmtId="0" fontId="57" fillId="3" borderId="0" xfId="3" applyFont="1" applyFill="1" applyBorder="1" applyAlignment="1" applyProtection="1">
      <alignment horizontal="center" vertical="center"/>
    </xf>
    <xf numFmtId="0" fontId="57" fillId="3" borderId="0" xfId="3" applyFont="1" applyFill="1" applyBorder="1" applyAlignment="1" applyProtection="1">
      <alignment horizontal="center" vertical="center" shrinkToFit="1"/>
    </xf>
    <xf numFmtId="0" fontId="68" fillId="3" borderId="0" xfId="3" applyFont="1" applyFill="1" applyBorder="1" applyAlignment="1" applyProtection="1">
      <alignment horizontal="center" vertical="center" shrinkToFit="1"/>
    </xf>
    <xf numFmtId="0" fontId="57" fillId="0" borderId="0" xfId="3" applyFont="1" applyBorder="1" applyAlignment="1" applyProtection="1">
      <alignment horizontal="center" vertical="center"/>
      <protection locked="0"/>
    </xf>
    <xf numFmtId="0" fontId="158" fillId="13" borderId="42" xfId="3" applyFont="1" applyFill="1" applyBorder="1" applyAlignment="1" applyProtection="1">
      <alignment horizontal="center" vertical="center"/>
    </xf>
    <xf numFmtId="0" fontId="85" fillId="0" borderId="0" xfId="0" applyFont="1" applyBorder="1" applyAlignment="1">
      <alignment horizontal="left" vertical="center"/>
    </xf>
    <xf numFmtId="0" fontId="85" fillId="0" borderId="0" xfId="0" applyFont="1" applyBorder="1" applyAlignment="1">
      <alignment vertical="center" shrinkToFit="1"/>
    </xf>
    <xf numFmtId="176" fontId="85" fillId="0" borderId="0" xfId="0" applyNumberFormat="1" applyFont="1" applyBorder="1" applyAlignment="1">
      <alignment horizontal="center" vertical="center"/>
    </xf>
    <xf numFmtId="176" fontId="85" fillId="0" borderId="0" xfId="0" applyNumberFormat="1" applyFont="1" applyBorder="1" applyAlignment="1">
      <alignment horizontal="left" vertical="center"/>
    </xf>
    <xf numFmtId="0" fontId="85" fillId="0" borderId="0" xfId="0" applyFont="1" applyBorder="1" applyAlignment="1" applyProtection="1">
      <alignment vertical="center" shrinkToFit="1"/>
      <protection hidden="1"/>
    </xf>
    <xf numFmtId="0" fontId="115" fillId="0" borderId="0" xfId="0" applyFont="1" applyBorder="1" applyAlignment="1" applyProtection="1">
      <alignment vertical="center" shrinkToFit="1"/>
      <protection hidden="1"/>
    </xf>
    <xf numFmtId="0" fontId="115" fillId="0" borderId="6" xfId="0" applyFont="1" applyBorder="1" applyAlignment="1" applyProtection="1">
      <alignment vertical="center" shrinkToFit="1"/>
      <protection hidden="1"/>
    </xf>
    <xf numFmtId="0" fontId="160" fillId="0" borderId="0" xfId="0" applyFont="1" applyBorder="1" applyAlignment="1">
      <alignment vertical="center" shrinkToFit="1"/>
    </xf>
    <xf numFmtId="0" fontId="162" fillId="0" borderId="0" xfId="0" applyFont="1" applyBorder="1" applyAlignment="1">
      <alignment vertical="top"/>
    </xf>
    <xf numFmtId="0" fontId="160" fillId="0" borderId="66" xfId="0" applyFont="1" applyBorder="1" applyAlignment="1">
      <alignment vertical="center" shrinkToFit="1"/>
    </xf>
    <xf numFmtId="0" fontId="162" fillId="0" borderId="0" xfId="0" applyFont="1" applyBorder="1" applyAlignment="1">
      <alignment horizontal="right" vertical="center"/>
    </xf>
    <xf numFmtId="0" fontId="160" fillId="0" borderId="86" xfId="0" applyFont="1" applyBorder="1" applyAlignment="1">
      <alignment vertical="center" shrinkToFit="1"/>
    </xf>
    <xf numFmtId="0" fontId="85" fillId="0" borderId="6" xfId="0" applyFont="1" applyBorder="1" applyAlignment="1" applyProtection="1">
      <alignment vertical="center"/>
      <protection hidden="1"/>
    </xf>
    <xf numFmtId="0" fontId="85" fillId="0" borderId="6" xfId="0" applyFont="1" applyBorder="1" applyAlignment="1" applyProtection="1">
      <alignment vertical="center" shrinkToFit="1"/>
      <protection hidden="1"/>
    </xf>
    <xf numFmtId="176" fontId="159" fillId="0" borderId="4" xfId="0" applyNumberFormat="1" applyFont="1" applyBorder="1" applyAlignment="1">
      <alignment horizontal="center" vertical="center"/>
    </xf>
    <xf numFmtId="0" fontId="159" fillId="0" borderId="4" xfId="0" applyFont="1" applyBorder="1" applyAlignment="1">
      <alignment horizontal="center" vertical="center"/>
    </xf>
    <xf numFmtId="0" fontId="159" fillId="0" borderId="9" xfId="0" applyFont="1" applyBorder="1" applyAlignment="1">
      <alignment horizontal="center" vertical="center"/>
    </xf>
    <xf numFmtId="0" fontId="163" fillId="0" borderId="0" xfId="0" applyFont="1">
      <alignment vertical="center"/>
    </xf>
    <xf numFmtId="0" fontId="127" fillId="0" borderId="0" xfId="0" applyFont="1" applyBorder="1" applyAlignment="1">
      <alignment vertical="center"/>
    </xf>
    <xf numFmtId="0" fontId="162" fillId="0" borderId="11" xfId="0" applyFont="1" applyBorder="1" applyAlignment="1">
      <alignment vertical="center" shrinkToFit="1"/>
    </xf>
    <xf numFmtId="0" fontId="162" fillId="0" borderId="66" xfId="0" applyFont="1" applyBorder="1" applyAlignment="1">
      <alignment vertical="center" shrinkToFit="1"/>
    </xf>
    <xf numFmtId="31" fontId="160" fillId="0" borderId="7" xfId="0" applyNumberFormat="1" applyFont="1" applyBorder="1" applyAlignment="1">
      <alignment vertical="center" shrinkToFit="1"/>
    </xf>
    <xf numFmtId="0" fontId="162" fillId="0" borderId="85" xfId="0" applyFont="1" applyBorder="1" applyAlignment="1">
      <alignment vertical="center" shrinkToFit="1"/>
    </xf>
    <xf numFmtId="188" fontId="162" fillId="0" borderId="85" xfId="0" applyNumberFormat="1" applyFont="1" applyBorder="1" applyAlignment="1">
      <alignment vertical="center"/>
    </xf>
    <xf numFmtId="188" fontId="160" fillId="0" borderId="7" xfId="0" applyNumberFormat="1" applyFont="1" applyBorder="1" applyAlignment="1" applyProtection="1">
      <alignment vertical="center" shrinkToFit="1"/>
      <protection hidden="1"/>
    </xf>
    <xf numFmtId="188" fontId="162" fillId="0" borderId="10" xfId="0" applyNumberFormat="1" applyFont="1" applyBorder="1" applyAlignment="1">
      <alignment vertical="center"/>
    </xf>
    <xf numFmtId="188" fontId="160" fillId="0" borderId="86" xfId="0" applyNumberFormat="1" applyFont="1" applyBorder="1" applyAlignment="1" applyProtection="1">
      <alignment vertical="center" justifyLastLine="1" shrinkToFit="1"/>
      <protection hidden="1"/>
    </xf>
    <xf numFmtId="0" fontId="85" fillId="0" borderId="87" xfId="0" applyFont="1" applyBorder="1">
      <alignment vertical="center"/>
    </xf>
    <xf numFmtId="0" fontId="79" fillId="0" borderId="5" xfId="0" applyFont="1" applyBorder="1" applyAlignment="1">
      <alignment vertical="center"/>
    </xf>
    <xf numFmtId="0" fontId="79" fillId="0" borderId="6" xfId="0" applyFont="1" applyBorder="1" applyAlignment="1">
      <alignment vertical="center"/>
    </xf>
    <xf numFmtId="0" fontId="85" fillId="0" borderId="10" xfId="0" applyFont="1" applyBorder="1" applyAlignment="1">
      <alignment vertical="center"/>
    </xf>
    <xf numFmtId="0" fontId="85" fillId="0" borderId="11" xfId="0" applyFont="1" applyBorder="1" applyAlignment="1">
      <alignment vertical="center"/>
    </xf>
    <xf numFmtId="0" fontId="85" fillId="0" borderId="12" xfId="0" applyFont="1" applyBorder="1" applyAlignment="1">
      <alignment vertical="center"/>
    </xf>
    <xf numFmtId="0" fontId="171" fillId="0" borderId="0" xfId="0" applyFont="1" applyBorder="1" applyAlignment="1">
      <alignment vertical="center"/>
    </xf>
    <xf numFmtId="0" fontId="171" fillId="0" borderId="0" xfId="0" applyFont="1" applyBorder="1" applyAlignment="1">
      <alignment vertical="top" wrapText="1"/>
    </xf>
    <xf numFmtId="0" fontId="171" fillId="0" borderId="0" xfId="0" applyFont="1" applyBorder="1" applyAlignment="1">
      <alignment vertical="center" wrapText="1"/>
    </xf>
    <xf numFmtId="0" fontId="171" fillId="0" borderId="0" xfId="0" applyFont="1" applyBorder="1" applyAlignment="1">
      <alignment horizontal="center" vertical="center"/>
    </xf>
    <xf numFmtId="188" fontId="171" fillId="0" borderId="0" xfId="0" applyNumberFormat="1" applyFont="1" applyBorder="1" applyAlignment="1" applyProtection="1">
      <alignment vertical="center"/>
      <protection locked="0" hidden="1"/>
    </xf>
    <xf numFmtId="0" fontId="172" fillId="0" borderId="0" xfId="0" applyFont="1" applyBorder="1" applyAlignment="1" applyProtection="1">
      <alignment vertical="center"/>
      <protection hidden="1"/>
    </xf>
    <xf numFmtId="0" fontId="171" fillId="0" borderId="0" xfId="0" applyFont="1" applyBorder="1" applyAlignment="1" applyProtection="1">
      <alignment vertical="center"/>
      <protection hidden="1"/>
    </xf>
    <xf numFmtId="0" fontId="171" fillId="0" borderId="0" xfId="0" applyFont="1" applyBorder="1" applyAlignment="1" applyProtection="1">
      <alignment vertical="center"/>
      <protection locked="0" hidden="1"/>
    </xf>
    <xf numFmtId="0" fontId="171" fillId="0" borderId="0" xfId="0" applyFont="1" applyBorder="1" applyAlignment="1">
      <alignment horizontal="left" vertical="center"/>
    </xf>
    <xf numFmtId="0" fontId="159" fillId="0" borderId="0" xfId="0" applyFont="1">
      <alignment vertical="center"/>
    </xf>
    <xf numFmtId="0" fontId="171" fillId="0" borderId="0" xfId="0" applyFont="1" applyBorder="1" applyAlignment="1">
      <alignment horizontal="left" vertical="center" wrapText="1"/>
    </xf>
    <xf numFmtId="0" fontId="162" fillId="0" borderId="0" xfId="0" applyFont="1" applyBorder="1" applyAlignment="1" applyProtection="1">
      <alignment vertical="center" wrapText="1"/>
    </xf>
    <xf numFmtId="0" fontId="175" fillId="0" borderId="0" xfId="3" applyFont="1" applyAlignment="1" applyProtection="1">
      <alignment vertical="center"/>
    </xf>
    <xf numFmtId="0" fontId="85" fillId="0" borderId="0" xfId="0" applyFont="1" applyBorder="1" applyAlignment="1">
      <alignment horizontal="left" vertical="center"/>
    </xf>
    <xf numFmtId="0" fontId="85" fillId="0" borderId="0" xfId="0" applyFont="1" applyBorder="1" applyAlignment="1" applyProtection="1">
      <alignment vertical="center" shrinkToFit="1"/>
      <protection hidden="1"/>
    </xf>
    <xf numFmtId="0" fontId="82" fillId="0" borderId="0" xfId="0" applyFont="1" applyBorder="1" applyAlignment="1">
      <alignment horizontal="left" vertical="center"/>
    </xf>
    <xf numFmtId="0" fontId="16" fillId="7" borderId="1" xfId="0" applyFont="1" applyFill="1" applyBorder="1" applyAlignment="1" applyProtection="1">
      <alignment horizontal="center" vertical="center" wrapText="1" shrinkToFit="1"/>
      <protection locked="0"/>
    </xf>
    <xf numFmtId="0" fontId="18" fillId="7" borderId="1" xfId="0" applyNumberFormat="1" applyFont="1" applyFill="1" applyBorder="1" applyAlignment="1" applyProtection="1">
      <alignment horizontal="center" vertical="center" wrapText="1" shrinkToFit="1"/>
      <protection locked="0"/>
    </xf>
    <xf numFmtId="0" fontId="102" fillId="0" borderId="0" xfId="0" applyFont="1" applyBorder="1" applyAlignment="1">
      <alignment horizontal="left" vertical="center"/>
    </xf>
    <xf numFmtId="0" fontId="31" fillId="0" borderId="0" xfId="0" applyFont="1" applyBorder="1" applyAlignment="1">
      <alignment horizontal="left" vertical="center"/>
    </xf>
    <xf numFmtId="0" fontId="178" fillId="0" borderId="0" xfId="0" applyFont="1">
      <alignment vertical="center"/>
    </xf>
    <xf numFmtId="0" fontId="161" fillId="0" borderId="5" xfId="0" applyFont="1" applyBorder="1">
      <alignment vertical="center"/>
    </xf>
    <xf numFmtId="0" fontId="161" fillId="0" borderId="0" xfId="0" applyFont="1" applyBorder="1">
      <alignment vertical="center"/>
    </xf>
    <xf numFmtId="0" fontId="161" fillId="0" borderId="6" xfId="0" applyFont="1" applyBorder="1">
      <alignment vertical="center"/>
    </xf>
    <xf numFmtId="0" fontId="179" fillId="0" borderId="0" xfId="0" applyFont="1" applyBorder="1" applyAlignment="1">
      <alignment horizontal="justify" vertical="center"/>
    </xf>
    <xf numFmtId="0" fontId="160" fillId="0" borderId="5" xfId="0" applyFont="1" applyBorder="1">
      <alignment vertical="center"/>
    </xf>
    <xf numFmtId="0" fontId="160" fillId="0" borderId="6" xfId="0" applyFont="1" applyBorder="1">
      <alignment vertical="center"/>
    </xf>
    <xf numFmtId="0" fontId="161" fillId="0" borderId="7" xfId="0" applyFont="1" applyBorder="1">
      <alignment vertical="center"/>
    </xf>
    <xf numFmtId="0" fontId="161" fillId="0" borderId="8" xfId="0" applyFont="1" applyBorder="1">
      <alignment vertical="center"/>
    </xf>
    <xf numFmtId="0" fontId="161" fillId="0" borderId="9" xfId="0" applyFont="1" applyBorder="1">
      <alignment vertical="center"/>
    </xf>
    <xf numFmtId="0" fontId="40" fillId="0" borderId="4" xfId="0" applyFont="1" applyBorder="1" applyAlignment="1" applyProtection="1">
      <alignment horizontal="right" vertical="center" shrinkToFit="1"/>
      <protection locked="0"/>
    </xf>
    <xf numFmtId="0" fontId="181" fillId="0" borderId="0" xfId="0" applyFont="1" applyBorder="1" applyAlignment="1">
      <alignment vertical="center"/>
    </xf>
    <xf numFmtId="0" fontId="40" fillId="0" borderId="0" xfId="0" applyFont="1" applyBorder="1">
      <alignment vertical="center"/>
    </xf>
    <xf numFmtId="0" fontId="182" fillId="0" borderId="0" xfId="0" applyFont="1" applyBorder="1" applyAlignment="1" applyProtection="1">
      <alignment vertical="center"/>
      <protection hidden="1"/>
    </xf>
    <xf numFmtId="0" fontId="40" fillId="0" borderId="0" xfId="0" applyFont="1" applyBorder="1" applyAlignment="1" applyProtection="1">
      <alignment vertical="center" shrinkToFit="1"/>
      <protection hidden="1"/>
    </xf>
    <xf numFmtId="0" fontId="40" fillId="0" borderId="0" xfId="0" applyFont="1" applyAlignment="1">
      <alignment vertical="center" shrinkToFit="1"/>
    </xf>
    <xf numFmtId="0" fontId="181" fillId="0" borderId="1" xfId="0" applyFont="1" applyBorder="1" applyAlignment="1" applyProtection="1">
      <alignment horizontal="center" vertical="center"/>
      <protection hidden="1"/>
    </xf>
    <xf numFmtId="176" fontId="40" fillId="0" borderId="1" xfId="0" applyNumberFormat="1" applyFont="1" applyBorder="1" applyAlignment="1" applyProtection="1">
      <alignment horizontal="center" vertical="center" shrinkToFit="1"/>
      <protection hidden="1"/>
    </xf>
    <xf numFmtId="0" fontId="40" fillId="0" borderId="1" xfId="0" applyFont="1" applyBorder="1" applyAlignment="1" applyProtection="1">
      <alignment horizontal="center" vertical="center"/>
      <protection hidden="1"/>
    </xf>
    <xf numFmtId="0" fontId="183" fillId="0" borderId="1" xfId="0" applyFont="1" applyBorder="1" applyAlignment="1" applyProtection="1">
      <alignment horizontal="center" vertical="center"/>
      <protection locked="0"/>
    </xf>
    <xf numFmtId="0" fontId="66" fillId="0" borderId="1" xfId="0" applyFont="1" applyBorder="1" applyAlignment="1" applyProtection="1">
      <alignment horizontal="center" vertical="center"/>
      <protection locked="0"/>
    </xf>
    <xf numFmtId="200" fontId="66" fillId="0" borderId="1" xfId="0" applyNumberFormat="1" applyFont="1" applyBorder="1" applyAlignment="1" applyProtection="1">
      <alignment horizontal="right" vertical="center"/>
      <protection locked="0"/>
    </xf>
    <xf numFmtId="0" fontId="40" fillId="0" borderId="0" xfId="0" applyFont="1" applyBorder="1" applyAlignment="1">
      <alignment horizontal="center" vertical="center"/>
    </xf>
    <xf numFmtId="176" fontId="40" fillId="0" borderId="0" xfId="0" applyNumberFormat="1" applyFont="1" applyBorder="1">
      <alignment vertical="center"/>
    </xf>
    <xf numFmtId="0" fontId="40" fillId="0" borderId="0" xfId="0" applyFont="1" applyBorder="1" applyAlignment="1">
      <alignment horizontal="right" vertical="center"/>
    </xf>
    <xf numFmtId="0" fontId="40" fillId="0" borderId="0" xfId="0" applyFont="1" applyBorder="1" applyAlignment="1" applyProtection="1">
      <alignment horizontal="center" vertical="center"/>
      <protection hidden="1"/>
    </xf>
    <xf numFmtId="176" fontId="40" fillId="0" borderId="0" xfId="0" applyNumberFormat="1" applyFont="1" applyBorder="1" applyProtection="1">
      <alignment vertical="center"/>
      <protection hidden="1"/>
    </xf>
    <xf numFmtId="0" fontId="40" fillId="0" borderId="0" xfId="0" applyFont="1" applyBorder="1" applyAlignment="1" applyProtection="1">
      <alignment horizontal="right" vertical="center"/>
      <protection hidden="1"/>
    </xf>
    <xf numFmtId="0" fontId="40" fillId="0" borderId="0" xfId="0" applyFont="1" applyBorder="1" applyProtection="1">
      <alignment vertical="center"/>
      <protection hidden="1"/>
    </xf>
    <xf numFmtId="0" fontId="181" fillId="0" borderId="0" xfId="0" applyFont="1" applyBorder="1" applyAlignment="1" applyProtection="1">
      <alignment vertical="center"/>
      <protection hidden="1"/>
    </xf>
    <xf numFmtId="0" fontId="181" fillId="0" borderId="1" xfId="0" applyFont="1" applyBorder="1" applyAlignment="1" applyProtection="1">
      <alignment horizontal="center" vertical="center" wrapText="1"/>
      <protection hidden="1"/>
    </xf>
    <xf numFmtId="0" fontId="182" fillId="0" borderId="0" xfId="0" applyFont="1" applyBorder="1" applyAlignment="1">
      <alignment vertical="distributed" wrapText="1"/>
    </xf>
    <xf numFmtId="0" fontId="184" fillId="0" borderId="0" xfId="0" applyFont="1" applyBorder="1">
      <alignment vertical="center"/>
    </xf>
    <xf numFmtId="0" fontId="185" fillId="0" borderId="0" xfId="0" applyFont="1" applyBorder="1" applyAlignment="1">
      <alignment vertical="center"/>
    </xf>
    <xf numFmtId="0" fontId="40" fillId="0" borderId="0" xfId="0" applyFont="1" applyBorder="1" applyAlignment="1" applyProtection="1">
      <alignment horizontal="left" vertical="center"/>
      <protection hidden="1"/>
    </xf>
    <xf numFmtId="0" fontId="20" fillId="0" borderId="0" xfId="0" applyFont="1" applyBorder="1">
      <alignment vertical="center"/>
    </xf>
    <xf numFmtId="0" fontId="40" fillId="0" borderId="0" xfId="0" applyFont="1" applyBorder="1" applyProtection="1">
      <alignment vertical="center"/>
      <protection locked="0"/>
    </xf>
    <xf numFmtId="0" fontId="20" fillId="0" borderId="0" xfId="0" applyFont="1" applyBorder="1" applyAlignment="1">
      <alignment vertical="center"/>
    </xf>
    <xf numFmtId="0" fontId="18" fillId="0" borderId="8" xfId="0" applyFont="1" applyBorder="1" applyProtection="1">
      <alignment vertical="center"/>
      <protection hidden="1"/>
    </xf>
    <xf numFmtId="0" fontId="186" fillId="0" borderId="0" xfId="0" applyFont="1" applyBorder="1" applyProtection="1">
      <alignment vertical="center"/>
      <protection locked="0" hidden="1"/>
    </xf>
    <xf numFmtId="0" fontId="187" fillId="0" borderId="1" xfId="0" applyFont="1" applyBorder="1" applyAlignment="1" applyProtection="1">
      <alignment horizontal="center" vertical="center" wrapText="1"/>
      <protection locked="0"/>
    </xf>
    <xf numFmtId="0" fontId="20" fillId="0" borderId="1" xfId="0" applyFont="1" applyBorder="1" applyAlignment="1" applyProtection="1">
      <alignment horizontal="center" vertical="center" wrapText="1"/>
      <protection locked="0"/>
    </xf>
    <xf numFmtId="0" fontId="0" fillId="0" borderId="16" xfId="0" applyBorder="1" applyAlignment="1" applyProtection="1">
      <alignment horizontal="center" vertical="center"/>
      <protection locked="0"/>
    </xf>
    <xf numFmtId="0" fontId="0" fillId="0" borderId="16" xfId="0" applyBorder="1" applyAlignment="1" applyProtection="1">
      <alignment horizontal="center" vertical="center"/>
      <protection hidden="1"/>
    </xf>
    <xf numFmtId="0" fontId="189" fillId="3" borderId="1" xfId="3" applyFont="1" applyFill="1" applyBorder="1" applyAlignment="1" applyProtection="1">
      <alignment horizontal="center" vertical="center" wrapText="1" shrinkToFit="1"/>
    </xf>
    <xf numFmtId="0" fontId="189" fillId="3" borderId="1" xfId="3" applyFont="1" applyFill="1" applyBorder="1" applyAlignment="1" applyProtection="1">
      <alignment horizontal="center" vertical="center" shrinkToFit="1"/>
    </xf>
    <xf numFmtId="0" fontId="189" fillId="0" borderId="1" xfId="3" applyFont="1" applyBorder="1" applyAlignment="1" applyProtection="1">
      <alignment horizontal="center" vertical="center"/>
    </xf>
    <xf numFmtId="0" fontId="189" fillId="0" borderId="1" xfId="3" quotePrefix="1" applyFont="1" applyBorder="1" applyAlignment="1" applyProtection="1">
      <alignment horizontal="center" vertical="center" wrapText="1"/>
      <protection locked="0"/>
    </xf>
    <xf numFmtId="0" fontId="189" fillId="0" borderId="0" xfId="3" applyFont="1" applyAlignment="1" applyProtection="1">
      <alignment horizontal="center" vertical="center" wrapText="1" shrinkToFit="1"/>
    </xf>
    <xf numFmtId="0" fontId="158" fillId="13" borderId="42" xfId="3" applyFont="1" applyFill="1" applyBorder="1" applyAlignment="1" applyProtection="1">
      <alignment horizontal="center" vertical="center" shrinkToFit="1"/>
    </xf>
    <xf numFmtId="0" fontId="191" fillId="13" borderId="42" xfId="3" applyFont="1" applyFill="1" applyBorder="1" applyAlignment="1" applyProtection="1">
      <alignment horizontal="center" vertical="center" shrinkToFit="1"/>
    </xf>
    <xf numFmtId="0" fontId="0" fillId="0" borderId="88" xfId="0" applyBorder="1" applyAlignment="1" applyProtection="1">
      <alignment horizontal="center" vertical="center"/>
      <protection hidden="1"/>
    </xf>
    <xf numFmtId="0" fontId="0" fillId="0" borderId="92" xfId="0" applyBorder="1" applyAlignment="1" applyProtection="1">
      <alignment horizontal="center" vertical="center"/>
      <protection locked="0"/>
    </xf>
    <xf numFmtId="0" fontId="0" fillId="0" borderId="93" xfId="0" applyBorder="1" applyAlignment="1" applyProtection="1">
      <alignment horizontal="center" vertical="center"/>
      <protection locked="0"/>
    </xf>
    <xf numFmtId="0" fontId="0" fillId="0" borderId="94" xfId="0" applyBorder="1" applyAlignment="1" applyProtection="1">
      <alignment horizontal="center" vertical="center"/>
      <protection hidden="1"/>
    </xf>
    <xf numFmtId="0" fontId="0" fillId="0" borderId="95" xfId="0" applyBorder="1" applyAlignment="1" applyProtection="1">
      <alignment horizontal="center" vertical="center"/>
      <protection locked="0"/>
    </xf>
    <xf numFmtId="0" fontId="0" fillId="0" borderId="96" xfId="0" applyBorder="1" applyAlignment="1" applyProtection="1">
      <alignment horizontal="center" vertical="center"/>
      <protection locked="0"/>
    </xf>
    <xf numFmtId="0" fontId="192" fillId="0" borderId="1" xfId="3" quotePrefix="1" applyFont="1" applyBorder="1" applyAlignment="1" applyProtection="1">
      <alignment horizontal="center" vertical="top" wrapText="1" shrinkToFit="1"/>
      <protection locked="0"/>
    </xf>
    <xf numFmtId="0" fontId="193" fillId="0" borderId="0" xfId="3" applyFont="1" applyFill="1" applyBorder="1" applyAlignment="1" applyProtection="1">
      <alignment vertical="center"/>
    </xf>
    <xf numFmtId="0" fontId="196" fillId="0" borderId="109" xfId="0" applyFont="1" applyBorder="1" applyAlignment="1">
      <alignment horizontal="right" vertical="center" wrapText="1"/>
    </xf>
    <xf numFmtId="0" fontId="125" fillId="0" borderId="0" xfId="258" applyFont="1" applyBorder="1" applyAlignment="1" applyProtection="1">
      <alignment horizontal="left" vertical="center" shrinkToFit="1"/>
      <protection hidden="1"/>
    </xf>
    <xf numFmtId="0" fontId="202" fillId="0" borderId="0" xfId="0" applyFont="1">
      <alignment vertical="center"/>
    </xf>
    <xf numFmtId="0" fontId="16" fillId="0" borderId="83" xfId="0" applyFont="1" applyBorder="1">
      <alignment vertical="center"/>
    </xf>
    <xf numFmtId="0" fontId="205" fillId="0" borderId="0" xfId="0" applyFont="1">
      <alignment vertical="center"/>
    </xf>
    <xf numFmtId="0" fontId="50" fillId="18" borderId="127" xfId="0" applyFont="1" applyFill="1" applyBorder="1">
      <alignment vertical="center"/>
    </xf>
    <xf numFmtId="0" fontId="50" fillId="18" borderId="128" xfId="0" applyFont="1" applyFill="1" applyBorder="1">
      <alignment vertical="center"/>
    </xf>
    <xf numFmtId="0" fontId="50" fillId="18" borderId="129" xfId="0" applyFont="1" applyFill="1" applyBorder="1">
      <alignment vertical="center"/>
    </xf>
    <xf numFmtId="0" fontId="50" fillId="18" borderId="130" xfId="0" applyFont="1" applyFill="1" applyBorder="1">
      <alignment vertical="center"/>
    </xf>
    <xf numFmtId="0" fontId="50" fillId="18" borderId="134" xfId="0" applyFont="1" applyFill="1" applyBorder="1">
      <alignment vertical="center"/>
    </xf>
    <xf numFmtId="0" fontId="50" fillId="18" borderId="0" xfId="0" applyFont="1" applyFill="1">
      <alignment vertical="center"/>
    </xf>
    <xf numFmtId="0" fontId="50" fillId="18" borderId="24" xfId="0" applyFont="1" applyFill="1" applyBorder="1">
      <alignment vertical="center"/>
    </xf>
    <xf numFmtId="0" fontId="50" fillId="18" borderId="25" xfId="0" applyFont="1" applyFill="1" applyBorder="1">
      <alignment vertical="center"/>
    </xf>
    <xf numFmtId="0" fontId="66" fillId="18" borderId="134" xfId="0" applyFont="1" applyFill="1" applyBorder="1">
      <alignment vertical="center"/>
    </xf>
    <xf numFmtId="0" fontId="66" fillId="18" borderId="0" xfId="0" applyFont="1" applyFill="1">
      <alignment vertical="center"/>
    </xf>
    <xf numFmtId="0" fontId="66" fillId="18" borderId="24" xfId="0" applyFont="1" applyFill="1" applyBorder="1">
      <alignment vertical="center"/>
    </xf>
    <xf numFmtId="0" fontId="66" fillId="18" borderId="25" xfId="0" applyFont="1" applyFill="1" applyBorder="1">
      <alignment vertical="center"/>
    </xf>
    <xf numFmtId="0" fontId="66" fillId="18" borderId="149" xfId="0" applyFont="1" applyFill="1" applyBorder="1">
      <alignment vertical="center"/>
    </xf>
    <xf numFmtId="0" fontId="66" fillId="18" borderId="8" xfId="0" applyFont="1" applyFill="1" applyBorder="1">
      <alignment vertical="center"/>
    </xf>
    <xf numFmtId="0" fontId="66" fillId="18" borderId="146" xfId="0" applyFont="1" applyFill="1" applyBorder="1">
      <alignment vertical="center"/>
    </xf>
    <xf numFmtId="0" fontId="66" fillId="18" borderId="145" xfId="0" applyFont="1" applyFill="1" applyBorder="1">
      <alignment vertical="center"/>
    </xf>
    <xf numFmtId="0" fontId="215" fillId="0" borderId="0" xfId="0" applyFont="1">
      <alignment vertical="center"/>
    </xf>
    <xf numFmtId="0" fontId="215" fillId="0" borderId="8" xfId="0" applyFont="1" applyBorder="1">
      <alignment vertical="center"/>
    </xf>
    <xf numFmtId="0" fontId="223" fillId="0" borderId="134" xfId="0" quotePrefix="1" applyFont="1" applyBorder="1" applyAlignment="1">
      <alignment vertical="center" shrinkToFit="1"/>
    </xf>
    <xf numFmtId="0" fontId="223" fillId="0" borderId="0" xfId="0" quotePrefix="1" applyFont="1" applyAlignment="1">
      <alignment vertical="center" shrinkToFit="1"/>
    </xf>
    <xf numFmtId="0" fontId="223" fillId="0" borderId="135" xfId="0" quotePrefix="1" applyFont="1" applyBorder="1" applyAlignment="1">
      <alignment vertical="center" shrinkToFit="1"/>
    </xf>
    <xf numFmtId="0" fontId="0" fillId="0" borderId="134" xfId="0" applyBorder="1" applyAlignment="1">
      <alignment vertical="center" shrinkToFit="1"/>
    </xf>
    <xf numFmtId="0" fontId="0" fillId="0" borderId="0" xfId="0" applyAlignment="1">
      <alignment vertical="center" shrinkToFit="1"/>
    </xf>
    <xf numFmtId="0" fontId="0" fillId="0" borderId="135" xfId="0" applyBorder="1" applyAlignment="1">
      <alignment vertical="center" shrinkToFit="1"/>
    </xf>
    <xf numFmtId="0" fontId="0" fillId="0" borderId="155" xfId="0" applyBorder="1" applyAlignment="1">
      <alignment vertical="center" shrinkToFit="1"/>
    </xf>
    <xf numFmtId="0" fontId="0" fillId="0" borderId="87" xfId="0" applyBorder="1" applyAlignment="1">
      <alignment vertical="center" shrinkToFit="1"/>
    </xf>
    <xf numFmtId="0" fontId="0" fillId="0" borderId="160" xfId="0" applyBorder="1" applyAlignment="1">
      <alignment vertical="center" shrinkToFit="1"/>
    </xf>
    <xf numFmtId="0" fontId="66" fillId="0" borderId="134" xfId="0" applyFont="1" applyBorder="1">
      <alignment vertical="center"/>
    </xf>
    <xf numFmtId="0" fontId="66" fillId="0" borderId="0" xfId="0" applyFont="1">
      <alignment vertical="center"/>
    </xf>
    <xf numFmtId="0" fontId="66" fillId="0" borderId="135" xfId="0" applyFont="1" applyBorder="1">
      <alignment vertical="center"/>
    </xf>
    <xf numFmtId="0" fontId="66" fillId="0" borderId="155" xfId="0" applyFont="1" applyBorder="1">
      <alignment vertical="center"/>
    </xf>
    <xf numFmtId="0" fontId="66" fillId="0" borderId="87" xfId="0" applyFont="1" applyBorder="1">
      <alignment vertical="center"/>
    </xf>
    <xf numFmtId="0" fontId="66" fillId="0" borderId="160" xfId="0" applyFont="1" applyBorder="1">
      <alignment vertical="center"/>
    </xf>
    <xf numFmtId="0" fontId="202" fillId="0" borderId="25" xfId="0" applyFont="1" applyBorder="1">
      <alignment vertical="center"/>
    </xf>
    <xf numFmtId="0" fontId="16" fillId="2" borderId="83" xfId="0" applyFont="1" applyFill="1" applyBorder="1">
      <alignment vertical="center"/>
    </xf>
    <xf numFmtId="0" fontId="0" fillId="0" borderId="25" xfId="0" applyBorder="1">
      <alignment vertical="center"/>
    </xf>
    <xf numFmtId="0" fontId="50" fillId="21" borderId="127" xfId="0" applyFont="1" applyFill="1" applyBorder="1">
      <alignment vertical="center"/>
    </xf>
    <xf numFmtId="0" fontId="50" fillId="21" borderId="128" xfId="0" applyFont="1" applyFill="1" applyBorder="1">
      <alignment vertical="center"/>
    </xf>
    <xf numFmtId="0" fontId="50" fillId="21" borderId="129" xfId="0" applyFont="1" applyFill="1" applyBorder="1">
      <alignment vertical="center"/>
    </xf>
    <xf numFmtId="0" fontId="50" fillId="21" borderId="130" xfId="0" applyFont="1" applyFill="1" applyBorder="1">
      <alignment vertical="center"/>
    </xf>
    <xf numFmtId="0" fontId="51" fillId="21" borderId="127" xfId="0" applyFont="1" applyFill="1" applyBorder="1">
      <alignment vertical="center"/>
    </xf>
    <xf numFmtId="0" fontId="51" fillId="21" borderId="128" xfId="0" applyFont="1" applyFill="1" applyBorder="1">
      <alignment vertical="center"/>
    </xf>
    <xf numFmtId="0" fontId="51" fillId="21" borderId="129" xfId="0" applyFont="1" applyFill="1" applyBorder="1">
      <alignment vertical="center"/>
    </xf>
    <xf numFmtId="0" fontId="50" fillId="21" borderId="134" xfId="0" applyFont="1" applyFill="1" applyBorder="1">
      <alignment vertical="center"/>
    </xf>
    <xf numFmtId="0" fontId="50" fillId="21" borderId="0" xfId="0" applyFont="1" applyFill="1">
      <alignment vertical="center"/>
    </xf>
    <xf numFmtId="0" fontId="50" fillId="21" borderId="24" xfId="0" applyFont="1" applyFill="1" applyBorder="1">
      <alignment vertical="center"/>
    </xf>
    <xf numFmtId="0" fontId="50" fillId="21" borderId="25" xfId="0" applyFont="1" applyFill="1" applyBorder="1">
      <alignment vertical="center"/>
    </xf>
    <xf numFmtId="0" fontId="51" fillId="21" borderId="134" xfId="0" applyFont="1" applyFill="1" applyBorder="1">
      <alignment vertical="center"/>
    </xf>
    <xf numFmtId="0" fontId="51" fillId="21" borderId="0" xfId="0" applyFont="1" applyFill="1">
      <alignment vertical="center"/>
    </xf>
    <xf numFmtId="0" fontId="51" fillId="21" borderId="24" xfId="0" applyFont="1" applyFill="1" applyBorder="1">
      <alignment vertical="center"/>
    </xf>
    <xf numFmtId="0" fontId="66" fillId="21" borderId="134" xfId="0" applyFont="1" applyFill="1" applyBorder="1">
      <alignment vertical="center"/>
    </xf>
    <xf numFmtId="0" fontId="66" fillId="21" borderId="0" xfId="0" applyFont="1" applyFill="1">
      <alignment vertical="center"/>
    </xf>
    <xf numFmtId="0" fontId="66" fillId="21" borderId="24" xfId="0" applyFont="1" applyFill="1" applyBorder="1">
      <alignment vertical="center"/>
    </xf>
    <xf numFmtId="0" fontId="66" fillId="21" borderId="25" xfId="0" applyFont="1" applyFill="1" applyBorder="1">
      <alignment vertical="center"/>
    </xf>
    <xf numFmtId="0" fontId="66" fillId="21" borderId="149" xfId="0" applyFont="1" applyFill="1" applyBorder="1">
      <alignment vertical="center"/>
    </xf>
    <xf numFmtId="0" fontId="66" fillId="21" borderId="8" xfId="0" applyFont="1" applyFill="1" applyBorder="1">
      <alignment vertical="center"/>
    </xf>
    <xf numFmtId="0" fontId="66" fillId="21" borderId="146" xfId="0" applyFont="1" applyFill="1" applyBorder="1">
      <alignment vertical="center"/>
    </xf>
    <xf numFmtId="0" fontId="66" fillId="21" borderId="145" xfId="0" applyFont="1" applyFill="1" applyBorder="1">
      <alignment vertical="center"/>
    </xf>
    <xf numFmtId="0" fontId="0" fillId="2" borderId="25" xfId="0" applyFill="1" applyBorder="1">
      <alignment vertical="center"/>
    </xf>
    <xf numFmtId="0" fontId="215" fillId="0" borderId="144" xfId="0" applyFont="1" applyBorder="1">
      <alignment vertical="center"/>
    </xf>
    <xf numFmtId="0" fontId="215" fillId="0" borderId="11" xfId="0" applyFont="1" applyBorder="1">
      <alignment vertical="center"/>
    </xf>
    <xf numFmtId="0" fontId="215" fillId="0" borderId="12" xfId="0" applyFont="1" applyBorder="1">
      <alignment vertical="center"/>
    </xf>
    <xf numFmtId="0" fontId="215" fillId="0" borderId="134" xfId="0" applyFont="1" applyBorder="1">
      <alignment vertical="center"/>
    </xf>
    <xf numFmtId="0" fontId="215" fillId="0" borderId="6" xfId="0" applyFont="1" applyBorder="1">
      <alignment vertical="center"/>
    </xf>
    <xf numFmtId="0" fontId="215" fillId="0" borderId="149" xfId="0" applyFont="1" applyBorder="1">
      <alignment vertical="center"/>
    </xf>
    <xf numFmtId="0" fontId="215" fillId="0" borderId="9" xfId="0" applyFont="1" applyBorder="1">
      <alignment vertical="center"/>
    </xf>
    <xf numFmtId="0" fontId="66" fillId="0" borderId="134" xfId="0" quotePrefix="1" applyFont="1" applyBorder="1">
      <alignment vertical="center"/>
    </xf>
    <xf numFmtId="0" fontId="66" fillId="0" borderId="0" xfId="0" quotePrefix="1" applyFont="1">
      <alignment vertical="center"/>
    </xf>
    <xf numFmtId="0" fontId="66" fillId="0" borderId="134" xfId="0" quotePrefix="1" applyFont="1" applyBorder="1" applyAlignment="1">
      <alignment vertical="top" wrapText="1"/>
    </xf>
    <xf numFmtId="0" fontId="66" fillId="0" borderId="0" xfId="0" quotePrefix="1" applyFont="1" applyAlignment="1">
      <alignment vertical="top" wrapText="1"/>
    </xf>
    <xf numFmtId="0" fontId="66" fillId="0" borderId="135" xfId="0" quotePrefix="1" applyFont="1" applyBorder="1" applyAlignment="1">
      <alignment vertical="top" wrapText="1"/>
    </xf>
    <xf numFmtId="0" fontId="0" fillId="20" borderId="0" xfId="0" applyFill="1">
      <alignment vertical="center"/>
    </xf>
    <xf numFmtId="0" fontId="0" fillId="2" borderId="0" xfId="0" applyFill="1">
      <alignment vertical="center"/>
    </xf>
    <xf numFmtId="0" fontId="66" fillId="0" borderId="155" xfId="0" quotePrefix="1" applyFont="1" applyBorder="1" applyAlignment="1">
      <alignment vertical="top" wrapText="1"/>
    </xf>
    <xf numFmtId="0" fontId="66" fillId="0" borderId="87" xfId="0" quotePrefix="1" applyFont="1" applyBorder="1" applyAlignment="1">
      <alignment vertical="top" wrapText="1"/>
    </xf>
    <xf numFmtId="0" fontId="66" fillId="0" borderId="160" xfId="0" quotePrefix="1" applyFont="1" applyBorder="1" applyAlignment="1">
      <alignment vertical="top" wrapText="1"/>
    </xf>
    <xf numFmtId="0" fontId="0" fillId="0" borderId="1" xfId="0" applyBorder="1" applyAlignment="1" applyProtection="1">
      <alignment horizontal="center" vertical="center"/>
      <protection locked="0"/>
    </xf>
    <xf numFmtId="0" fontId="183" fillId="0" borderId="202" xfId="0" applyFont="1" applyBorder="1" applyAlignment="1">
      <alignment horizontal="justify" vertical="center" wrapText="1"/>
    </xf>
    <xf numFmtId="0" fontId="242" fillId="0" borderId="199" xfId="0" applyFont="1" applyBorder="1" applyAlignment="1">
      <alignment horizontal="center" vertical="center" wrapText="1"/>
    </xf>
    <xf numFmtId="0" fontId="238" fillId="23" borderId="199" xfId="0" applyFont="1" applyFill="1" applyBorder="1" applyAlignment="1">
      <alignment vertical="center" wrapText="1"/>
    </xf>
    <xf numFmtId="0" fontId="238" fillId="0" borderId="199" xfId="0" applyFont="1" applyBorder="1" applyAlignment="1">
      <alignment vertical="center" wrapText="1"/>
    </xf>
    <xf numFmtId="0" fontId="240" fillId="0" borderId="199" xfId="0" applyFont="1" applyBorder="1" applyAlignment="1">
      <alignment vertical="center" wrapText="1"/>
    </xf>
    <xf numFmtId="0" fontId="3" fillId="0" borderId="0" xfId="0" applyFont="1" applyAlignment="1">
      <alignment horizontal="left" vertical="center"/>
    </xf>
    <xf numFmtId="0" fontId="234" fillId="23" borderId="206" xfId="0" applyFont="1" applyFill="1" applyBorder="1" applyAlignment="1">
      <alignment horizontal="center" vertical="center" wrapText="1"/>
    </xf>
    <xf numFmtId="0" fontId="234" fillId="23" borderId="210" xfId="0" applyFont="1" applyFill="1" applyBorder="1" applyAlignment="1">
      <alignment horizontal="center" vertical="center" wrapText="1"/>
    </xf>
    <xf numFmtId="0" fontId="235" fillId="0" borderId="211" xfId="0" applyFont="1" applyBorder="1" applyAlignment="1">
      <alignment horizontal="center" vertical="center" wrapText="1"/>
    </xf>
    <xf numFmtId="0" fontId="236" fillId="0" borderId="212" xfId="0" applyFont="1" applyBorder="1" applyAlignment="1">
      <alignment horizontal="left" vertical="center" wrapText="1"/>
    </xf>
    <xf numFmtId="0" fontId="236" fillId="0" borderId="214" xfId="0" applyFont="1" applyBorder="1" applyAlignment="1">
      <alignment horizontal="left" vertical="center" wrapText="1"/>
    </xf>
    <xf numFmtId="0" fontId="236" fillId="0" borderId="216" xfId="0" applyFont="1" applyBorder="1" applyAlignment="1">
      <alignment horizontal="left" vertical="center" wrapText="1"/>
    </xf>
    <xf numFmtId="0" fontId="236" fillId="0" borderId="219" xfId="0" applyFont="1" applyBorder="1" applyAlignment="1">
      <alignment horizontal="left" vertical="center" wrapText="1"/>
    </xf>
    <xf numFmtId="0" fontId="236" fillId="0" borderId="220" xfId="0" applyFont="1" applyBorder="1" applyAlignment="1">
      <alignment horizontal="left" vertical="center" wrapText="1"/>
    </xf>
    <xf numFmtId="0" fontId="235" fillId="0" borderId="221" xfId="0" applyFont="1" applyBorder="1" applyAlignment="1">
      <alignment horizontal="center" vertical="center" wrapText="1"/>
    </xf>
    <xf numFmtId="0" fontId="236" fillId="0" borderId="222" xfId="0" applyFont="1" applyBorder="1" applyAlignment="1">
      <alignment horizontal="left" vertical="center" wrapText="1"/>
    </xf>
    <xf numFmtId="0" fontId="236" fillId="0" borderId="223" xfId="0" applyFont="1" applyBorder="1" applyAlignment="1">
      <alignment horizontal="left" vertical="center" wrapText="1"/>
    </xf>
    <xf numFmtId="0" fontId="0" fillId="0" borderId="223" xfId="0" applyBorder="1" applyAlignment="1">
      <alignment horizontal="left" vertical="center" wrapText="1"/>
    </xf>
    <xf numFmtId="0" fontId="0" fillId="0" borderId="216" xfId="0" applyBorder="1" applyAlignment="1">
      <alignment horizontal="left" vertical="center" wrapText="1"/>
    </xf>
    <xf numFmtId="0" fontId="235" fillId="0" borderId="213" xfId="0" applyFont="1" applyBorder="1" applyAlignment="1">
      <alignment horizontal="center" vertical="center" wrapText="1"/>
    </xf>
    <xf numFmtId="0" fontId="233" fillId="0" borderId="214" xfId="0" applyFont="1" applyBorder="1" applyAlignment="1">
      <alignment horizontal="left" vertical="center" wrapText="1"/>
    </xf>
    <xf numFmtId="0" fontId="235" fillId="0" borderId="224" xfId="0" applyFont="1" applyBorder="1" applyAlignment="1">
      <alignment horizontal="center" vertical="center" wrapText="1"/>
    </xf>
    <xf numFmtId="0" fontId="233" fillId="0" borderId="228" xfId="0" applyFont="1" applyBorder="1" applyAlignment="1">
      <alignment horizontal="left" vertical="center" wrapText="1"/>
    </xf>
    <xf numFmtId="0" fontId="183" fillId="0" borderId="0" xfId="0" applyFont="1" applyBorder="1" applyAlignment="1">
      <alignment vertical="center" wrapText="1"/>
    </xf>
    <xf numFmtId="0" fontId="242" fillId="0" borderId="0" xfId="0" applyFont="1" applyBorder="1" applyAlignment="1">
      <alignment horizontal="center" vertical="center" wrapText="1"/>
    </xf>
    <xf numFmtId="0" fontId="243" fillId="0" borderId="0" xfId="0" applyFont="1" applyBorder="1" applyAlignment="1">
      <alignment horizontal="justify" vertical="center" wrapText="1"/>
    </xf>
    <xf numFmtId="0" fontId="234" fillId="0" borderId="232" xfId="0" applyFont="1" applyBorder="1" applyAlignment="1">
      <alignment vertical="center" wrapText="1"/>
    </xf>
    <xf numFmtId="0" fontId="234" fillId="0" borderId="187" xfId="0" applyFont="1" applyBorder="1" applyAlignment="1">
      <alignment vertical="center" wrapText="1"/>
    </xf>
    <xf numFmtId="0" fontId="3" fillId="0" borderId="0" xfId="0" applyFont="1" applyAlignment="1">
      <alignment horizontal="right" vertical="center"/>
    </xf>
    <xf numFmtId="176" fontId="85" fillId="0" borderId="0" xfId="0" applyNumberFormat="1" applyFont="1" applyAlignment="1" applyProtection="1">
      <alignment vertical="center"/>
      <protection hidden="1"/>
    </xf>
    <xf numFmtId="0" fontId="100" fillId="0" borderId="0" xfId="0" applyFont="1" applyProtection="1">
      <alignment vertical="center"/>
      <protection hidden="1"/>
    </xf>
    <xf numFmtId="0" fontId="100" fillId="0" borderId="0" xfId="0" applyFont="1" applyAlignment="1" applyProtection="1">
      <alignment horizontal="left" vertical="center"/>
      <protection hidden="1"/>
    </xf>
    <xf numFmtId="0" fontId="82" fillId="0" borderId="0" xfId="0" applyFont="1" applyAlignment="1" applyProtection="1">
      <alignment vertical="distributed" wrapText="1"/>
      <protection hidden="1"/>
    </xf>
    <xf numFmtId="0" fontId="100" fillId="0" borderId="0" xfId="0" applyFont="1" applyAlignment="1" applyProtection="1">
      <alignment vertical="center" wrapText="1" shrinkToFit="1"/>
      <protection hidden="1"/>
    </xf>
    <xf numFmtId="0" fontId="85" fillId="0" borderId="5" xfId="0" applyFont="1" applyBorder="1" applyAlignment="1" applyProtection="1">
      <alignment horizontal="right" vertical="top"/>
      <protection hidden="1"/>
    </xf>
    <xf numFmtId="0" fontId="85" fillId="0" borderId="7" xfId="0" applyFont="1" applyBorder="1" applyAlignment="1" applyProtection="1">
      <alignment horizontal="right" vertical="top"/>
      <protection hidden="1"/>
    </xf>
    <xf numFmtId="0" fontId="100" fillId="0" borderId="6" xfId="0" applyFont="1" applyBorder="1" applyProtection="1">
      <alignment vertical="center"/>
      <protection hidden="1"/>
    </xf>
    <xf numFmtId="0" fontId="82" fillId="0" borderId="6" xfId="0" applyFont="1" applyBorder="1" applyAlignment="1" applyProtection="1">
      <alignment vertical="distributed" wrapText="1"/>
      <protection hidden="1"/>
    </xf>
    <xf numFmtId="0" fontId="100" fillId="0" borderId="6" xfId="0" applyFont="1" applyBorder="1" applyAlignment="1" applyProtection="1">
      <alignment vertical="center" wrapText="1" shrinkToFit="1"/>
      <protection hidden="1"/>
    </xf>
    <xf numFmtId="0" fontId="100" fillId="0" borderId="9" xfId="0" applyFont="1" applyBorder="1" applyAlignment="1" applyProtection="1">
      <alignment vertical="center" wrapText="1" shrinkToFit="1"/>
      <protection hidden="1"/>
    </xf>
    <xf numFmtId="0" fontId="182" fillId="0" borderId="241" xfId="0" applyFont="1" applyBorder="1" applyAlignment="1">
      <alignment horizontal="justify" vertical="center" wrapText="1"/>
    </xf>
    <xf numFmtId="0" fontId="182" fillId="0" borderId="0" xfId="0" applyFont="1" applyAlignment="1">
      <alignment horizontal="justify" vertical="center" wrapText="1"/>
    </xf>
    <xf numFmtId="0" fontId="182" fillId="0" borderId="242" xfId="0" applyFont="1" applyBorder="1" applyAlignment="1">
      <alignment horizontal="justify" vertical="center" wrapText="1"/>
    </xf>
    <xf numFmtId="0" fontId="182" fillId="0" borderId="97" xfId="0" applyFont="1" applyBorder="1" applyAlignment="1">
      <alignment horizontal="justify" vertical="center" wrapText="1"/>
    </xf>
    <xf numFmtId="0" fontId="182" fillId="0" borderId="243" xfId="0" applyFont="1" applyBorder="1" applyAlignment="1">
      <alignment horizontal="justify" vertical="center" wrapText="1"/>
    </xf>
    <xf numFmtId="0" fontId="252" fillId="24" borderId="199" xfId="0" applyFont="1" applyFill="1" applyBorder="1" applyAlignment="1">
      <alignment horizontal="center" vertical="center" wrapText="1"/>
    </xf>
    <xf numFmtId="0" fontId="182" fillId="0" borderId="244" xfId="0" applyFont="1" applyBorder="1" applyAlignment="1">
      <alignment horizontal="justify" vertical="center" wrapText="1"/>
    </xf>
    <xf numFmtId="0" fontId="253" fillId="0" borderId="199" xfId="0" applyFont="1" applyBorder="1" applyAlignment="1">
      <alignment horizontal="center" vertical="center" wrapText="1"/>
    </xf>
    <xf numFmtId="0" fontId="253" fillId="0" borderId="245" xfId="0" applyFont="1" applyBorder="1" applyAlignment="1">
      <alignment horizontal="center" vertical="center" wrapText="1"/>
    </xf>
    <xf numFmtId="0" fontId="253" fillId="0" borderId="249" xfId="0" applyFont="1" applyBorder="1" applyAlignment="1">
      <alignment horizontal="center" vertical="center" wrapText="1"/>
    </xf>
    <xf numFmtId="0" fontId="254" fillId="3" borderId="1" xfId="3" applyFont="1" applyFill="1" applyBorder="1" applyAlignment="1" applyProtection="1">
      <alignment horizontal="center" vertical="center"/>
    </xf>
    <xf numFmtId="0" fontId="254" fillId="0" borderId="1" xfId="3" applyFont="1" applyBorder="1" applyAlignment="1" applyProtection="1">
      <alignment horizontal="center" vertical="center"/>
      <protection locked="0"/>
    </xf>
    <xf numFmtId="0" fontId="254" fillId="3" borderId="1" xfId="3" applyFont="1" applyFill="1" applyBorder="1" applyAlignment="1" applyProtection="1">
      <alignment horizontal="center" vertical="center" wrapText="1"/>
    </xf>
    <xf numFmtId="0" fontId="254" fillId="3" borderId="1" xfId="3" applyFont="1" applyFill="1" applyBorder="1" applyAlignment="1" applyProtection="1">
      <alignment horizontal="center" vertical="center" shrinkToFit="1"/>
    </xf>
    <xf numFmtId="0" fontId="254" fillId="0" borderId="1" xfId="3" applyFont="1" applyBorder="1" applyAlignment="1" applyProtection="1">
      <alignment horizontal="center" vertical="center"/>
    </xf>
    <xf numFmtId="0" fontId="255" fillId="3" borderId="1" xfId="3" applyFont="1" applyFill="1" applyBorder="1" applyAlignment="1" applyProtection="1">
      <alignment horizontal="center" vertical="center" wrapText="1" shrinkToFit="1"/>
    </xf>
    <xf numFmtId="0" fontId="255" fillId="0" borderId="1" xfId="3" applyFont="1" applyBorder="1" applyAlignment="1" applyProtection="1">
      <alignment horizontal="center" vertical="center" wrapText="1"/>
    </xf>
    <xf numFmtId="0" fontId="82" fillId="0" borderId="1" xfId="0" applyFont="1" applyBorder="1" applyProtection="1">
      <alignment vertical="center"/>
      <protection locked="0"/>
    </xf>
    <xf numFmtId="0" fontId="256" fillId="0" borderId="1" xfId="3" applyFont="1" applyBorder="1" applyAlignment="1" applyProtection="1">
      <alignment horizontal="center" vertical="center" shrinkToFit="1"/>
    </xf>
    <xf numFmtId="0" fontId="256" fillId="0" borderId="1" xfId="3" applyFont="1" applyBorder="1" applyAlignment="1" applyProtection="1">
      <alignment horizontal="center" vertical="center"/>
    </xf>
    <xf numFmtId="0" fontId="0" fillId="0" borderId="0" xfId="0" applyFont="1" applyProtection="1">
      <alignment vertical="center"/>
    </xf>
    <xf numFmtId="0" fontId="255" fillId="0" borderId="1" xfId="3" applyFont="1" applyBorder="1" applyAlignment="1" applyProtection="1">
      <alignment horizontal="center" vertical="center" wrapText="1" shrinkToFit="1"/>
    </xf>
    <xf numFmtId="0" fontId="255" fillId="0" borderId="1" xfId="3" applyFont="1" applyBorder="1" applyAlignment="1" applyProtection="1">
      <alignment horizontal="center" vertical="center" wrapText="1" shrinkToFit="1"/>
      <protection locked="0"/>
    </xf>
    <xf numFmtId="0" fontId="0" fillId="0" borderId="0" xfId="0" applyFont="1" applyProtection="1">
      <alignment vertical="center"/>
      <protection locked="0"/>
    </xf>
    <xf numFmtId="0" fontId="255" fillId="0" borderId="1" xfId="3" applyFont="1" applyBorder="1" applyAlignment="1" applyProtection="1">
      <alignment horizontal="center" vertical="center"/>
    </xf>
    <xf numFmtId="0" fontId="79" fillId="0" borderId="51" xfId="0" applyFont="1" applyBorder="1" applyAlignment="1" applyProtection="1">
      <alignment horizontal="left" vertical="center"/>
      <protection hidden="1"/>
    </xf>
    <xf numFmtId="0" fontId="79" fillId="0" borderId="52" xfId="0" applyFont="1" applyBorder="1" applyAlignment="1" applyProtection="1">
      <alignment horizontal="left" vertical="center"/>
      <protection hidden="1"/>
    </xf>
    <xf numFmtId="0" fontId="78" fillId="0" borderId="0" xfId="0" applyFont="1" applyBorder="1" applyAlignment="1" applyProtection="1">
      <alignment horizontal="left" vertical="center"/>
      <protection hidden="1"/>
    </xf>
    <xf numFmtId="0" fontId="54" fillId="11" borderId="5" xfId="0" applyFont="1" applyFill="1" applyBorder="1" applyAlignment="1" applyProtection="1">
      <alignment horizontal="center" vertical="center"/>
    </xf>
    <xf numFmtId="0" fontId="54" fillId="11" borderId="0" xfId="0" applyFont="1" applyFill="1" applyBorder="1" applyAlignment="1" applyProtection="1">
      <alignment horizontal="center" vertical="center"/>
    </xf>
    <xf numFmtId="0" fontId="55" fillId="10" borderId="2" xfId="0" applyFont="1" applyFill="1" applyBorder="1" applyAlignment="1" applyProtection="1">
      <alignment horizontal="center" vertical="center"/>
    </xf>
    <xf numFmtId="0" fontId="55" fillId="10" borderId="3" xfId="0" applyFont="1" applyFill="1" applyBorder="1" applyAlignment="1" applyProtection="1">
      <alignment horizontal="center" vertical="center"/>
    </xf>
    <xf numFmtId="0" fontId="55" fillId="10" borderId="4" xfId="0" applyFont="1" applyFill="1" applyBorder="1" applyAlignment="1" applyProtection="1">
      <alignment horizontal="center" vertical="center"/>
    </xf>
    <xf numFmtId="0" fontId="55" fillId="9" borderId="2" xfId="0" applyFont="1" applyFill="1" applyBorder="1" applyAlignment="1" applyProtection="1">
      <alignment horizontal="center" vertical="center"/>
    </xf>
    <xf numFmtId="0" fontId="55" fillId="9" borderId="3" xfId="0" applyFont="1" applyFill="1" applyBorder="1" applyAlignment="1" applyProtection="1">
      <alignment horizontal="center" vertical="center"/>
    </xf>
    <xf numFmtId="0" fontId="55" fillId="9" borderId="4" xfId="0" applyFont="1" applyFill="1" applyBorder="1" applyAlignment="1" applyProtection="1">
      <alignment horizontal="center" vertical="center"/>
    </xf>
    <xf numFmtId="0" fontId="81" fillId="0" borderId="1" xfId="0" applyFont="1" applyBorder="1" applyAlignment="1" applyProtection="1">
      <alignment horizontal="center" vertical="center"/>
      <protection locked="0"/>
    </xf>
    <xf numFmtId="41" fontId="81" fillId="0" borderId="1" xfId="0" applyNumberFormat="1" applyFont="1" applyBorder="1" applyAlignment="1" applyProtection="1">
      <alignment horizontal="center" vertical="center"/>
      <protection locked="0"/>
    </xf>
    <xf numFmtId="177" fontId="81" fillId="0" borderId="3" xfId="0" applyNumberFormat="1" applyFont="1" applyBorder="1" applyAlignment="1" applyProtection="1">
      <alignment horizontal="center" vertical="center"/>
      <protection locked="0"/>
    </xf>
    <xf numFmtId="0" fontId="81" fillId="0" borderId="2" xfId="0" applyFont="1" applyBorder="1" applyAlignment="1" applyProtection="1">
      <alignment horizontal="center" vertical="center"/>
      <protection locked="0"/>
    </xf>
    <xf numFmtId="0" fontId="81" fillId="0" borderId="3" xfId="0" applyFont="1" applyBorder="1" applyAlignment="1" applyProtection="1">
      <alignment horizontal="center" vertical="center"/>
      <protection locked="0"/>
    </xf>
    <xf numFmtId="0" fontId="81" fillId="0" borderId="4" xfId="0" applyFont="1" applyBorder="1" applyAlignment="1" applyProtection="1">
      <alignment horizontal="center" vertical="center"/>
      <protection locked="0"/>
    </xf>
    <xf numFmtId="0" fontId="81" fillId="0" borderId="11" xfId="0" applyFont="1" applyBorder="1" applyAlignment="1" applyProtection="1">
      <alignment vertical="center"/>
    </xf>
    <xf numFmtId="0" fontId="81" fillId="0" borderId="0" xfId="0" applyFont="1" applyBorder="1" applyAlignment="1" applyProtection="1">
      <alignment horizontal="distributed" vertical="center"/>
    </xf>
    <xf numFmtId="0" fontId="81" fillId="0" borderId="11" xfId="0" applyFont="1" applyBorder="1" applyAlignment="1" applyProtection="1">
      <alignment horizontal="center" vertical="center"/>
    </xf>
    <xf numFmtId="0" fontId="81" fillId="0" borderId="2" xfId="0" applyFont="1" applyBorder="1" applyAlignment="1" applyProtection="1">
      <alignment horizontal="center" vertical="center"/>
      <protection hidden="1"/>
    </xf>
    <xf numFmtId="0" fontId="81" fillId="0" borderId="3" xfId="0" applyFont="1" applyBorder="1" applyAlignment="1" applyProtection="1">
      <alignment horizontal="center" vertical="center"/>
      <protection hidden="1"/>
    </xf>
    <xf numFmtId="0" fontId="81" fillId="0" borderId="4" xfId="0" applyFont="1" applyBorder="1" applyAlignment="1" applyProtection="1">
      <alignment horizontal="center" vertical="center"/>
      <protection hidden="1"/>
    </xf>
    <xf numFmtId="0" fontId="81" fillId="0" borderId="2" xfId="0" applyFont="1" applyBorder="1" applyAlignment="1" applyProtection="1">
      <alignment horizontal="center" vertical="center"/>
    </xf>
    <xf numFmtId="0" fontId="81" fillId="0" borderId="3" xfId="0" applyFont="1" applyBorder="1" applyAlignment="1" applyProtection="1">
      <alignment horizontal="center" vertical="center"/>
    </xf>
    <xf numFmtId="0" fontId="81" fillId="0" borderId="4" xfId="0" applyFont="1" applyBorder="1" applyAlignment="1" applyProtection="1">
      <alignment horizontal="center" vertical="center"/>
    </xf>
    <xf numFmtId="188" fontId="81" fillId="0" borderId="3" xfId="1" applyNumberFormat="1" applyFont="1" applyBorder="1" applyAlignment="1" applyProtection="1">
      <alignment horizontal="center" vertical="center"/>
      <protection hidden="1"/>
    </xf>
    <xf numFmtId="176" fontId="81" fillId="0" borderId="0" xfId="0" applyNumberFormat="1" applyFont="1" applyBorder="1" applyAlignment="1" applyProtection="1">
      <alignment horizontal="center" vertical="center"/>
      <protection hidden="1"/>
    </xf>
    <xf numFmtId="0" fontId="81" fillId="0" borderId="0" xfId="0" applyFont="1" applyBorder="1" applyAlignment="1" applyProtection="1">
      <alignment horizontal="left" vertical="center" shrinkToFit="1"/>
      <protection hidden="1"/>
    </xf>
    <xf numFmtId="0" fontId="81" fillId="0" borderId="0" xfId="0" applyFont="1" applyBorder="1" applyAlignment="1" applyProtection="1">
      <alignment horizontal="distributed" vertical="center"/>
      <protection hidden="1"/>
    </xf>
    <xf numFmtId="0" fontId="81" fillId="0" borderId="16" xfId="0" applyFont="1" applyBorder="1" applyAlignment="1" applyProtection="1">
      <alignment horizontal="center" vertical="center"/>
      <protection locked="0"/>
    </xf>
    <xf numFmtId="176" fontId="81" fillId="0" borderId="5" xfId="0" applyNumberFormat="1" applyFont="1" applyBorder="1" applyAlignment="1" applyProtection="1">
      <alignment horizontal="center" vertical="center"/>
      <protection hidden="1"/>
    </xf>
    <xf numFmtId="176" fontId="81" fillId="0" borderId="6" xfId="0" applyNumberFormat="1" applyFont="1" applyBorder="1" applyAlignment="1" applyProtection="1">
      <alignment horizontal="center" vertical="center"/>
      <protection hidden="1"/>
    </xf>
    <xf numFmtId="41" fontId="81" fillId="0" borderId="16" xfId="0" applyNumberFormat="1" applyFont="1" applyBorder="1" applyAlignment="1" applyProtection="1">
      <alignment horizontal="center" vertical="center"/>
      <protection locked="0"/>
    </xf>
    <xf numFmtId="177" fontId="81" fillId="0" borderId="11" xfId="0" applyNumberFormat="1" applyFont="1" applyBorder="1" applyAlignment="1" applyProtection="1">
      <alignment horizontal="center" vertical="center"/>
      <protection locked="0"/>
    </xf>
    <xf numFmtId="0" fontId="81" fillId="0" borderId="10" xfId="0" applyFont="1" applyBorder="1" applyAlignment="1" applyProtection="1">
      <alignment horizontal="center" vertical="center"/>
      <protection locked="0"/>
    </xf>
    <xf numFmtId="0" fontId="81" fillId="0" borderId="11" xfId="0" applyFont="1" applyBorder="1" applyAlignment="1" applyProtection="1">
      <alignment horizontal="center" vertical="center"/>
      <protection locked="0"/>
    </xf>
    <xf numFmtId="0" fontId="81" fillId="0" borderId="12" xfId="0" applyFont="1" applyBorder="1" applyAlignment="1" applyProtection="1">
      <alignment horizontal="center" vertical="center"/>
      <protection locked="0"/>
    </xf>
    <xf numFmtId="0" fontId="81" fillId="0" borderId="0" xfId="0" quotePrefix="1" applyFont="1" applyBorder="1" applyAlignment="1" applyProtection="1">
      <alignment horizontal="left" vertical="center" shrinkToFit="1"/>
      <protection hidden="1"/>
    </xf>
    <xf numFmtId="0" fontId="81" fillId="0" borderId="0" xfId="0" applyFont="1" applyBorder="1" applyAlignment="1" applyProtection="1">
      <alignment vertical="distributed" wrapText="1"/>
      <protection hidden="1"/>
    </xf>
    <xf numFmtId="0" fontId="81" fillId="0" borderId="0" xfId="0" applyFont="1" applyBorder="1" applyAlignment="1" applyProtection="1">
      <alignment horizontal="left" vertical="center" wrapText="1" shrinkToFit="1"/>
      <protection hidden="1"/>
    </xf>
    <xf numFmtId="0" fontId="81" fillId="0" borderId="10" xfId="0" applyFont="1" applyBorder="1" applyAlignment="1" applyProtection="1">
      <alignment horizontal="center" vertical="center"/>
    </xf>
    <xf numFmtId="0" fontId="81" fillId="0" borderId="12" xfId="0" applyFont="1" applyBorder="1" applyAlignment="1" applyProtection="1">
      <alignment horizontal="center" vertical="center"/>
    </xf>
    <xf numFmtId="0" fontId="81" fillId="0" borderId="5" xfId="0" applyFont="1" applyBorder="1" applyAlignment="1" applyProtection="1">
      <alignment horizontal="center" vertical="center"/>
    </xf>
    <xf numFmtId="0" fontId="81" fillId="0" borderId="0" xfId="0" applyFont="1" applyBorder="1" applyAlignment="1" applyProtection="1">
      <alignment horizontal="center" vertical="center"/>
    </xf>
    <xf numFmtId="0" fontId="81" fillId="0" borderId="6" xfId="0" applyFont="1" applyBorder="1" applyAlignment="1" applyProtection="1">
      <alignment horizontal="center" vertical="center"/>
    </xf>
    <xf numFmtId="0" fontId="81" fillId="0" borderId="7" xfId="0" applyFont="1" applyBorder="1" applyAlignment="1" applyProtection="1">
      <alignment horizontal="center" vertical="center"/>
    </xf>
    <xf numFmtId="0" fontId="81" fillId="0" borderId="8" xfId="0" applyFont="1" applyBorder="1" applyAlignment="1" applyProtection="1">
      <alignment horizontal="center" vertical="center"/>
    </xf>
    <xf numFmtId="0" fontId="81" fillId="0" borderId="9" xfId="0" applyFont="1" applyBorder="1" applyAlignment="1" applyProtection="1">
      <alignment horizontal="center" vertical="center"/>
    </xf>
    <xf numFmtId="0" fontId="81" fillId="0" borderId="11" xfId="0" applyFont="1" applyBorder="1" applyAlignment="1" applyProtection="1">
      <alignment horizontal="left" vertical="center" shrinkToFit="1"/>
      <protection locked="0"/>
    </xf>
    <xf numFmtId="0" fontId="81" fillId="0" borderId="12" xfId="0" applyFont="1" applyBorder="1" applyAlignment="1" applyProtection="1">
      <alignment horizontal="left" vertical="center" shrinkToFit="1"/>
      <protection locked="0"/>
    </xf>
    <xf numFmtId="0" fontId="190" fillId="13" borderId="43" xfId="3" applyFont="1" applyFill="1" applyBorder="1" applyAlignment="1" applyProtection="1">
      <alignment horizontal="center" vertical="center" shrinkToFit="1"/>
    </xf>
    <xf numFmtId="0" fontId="190" fillId="13" borderId="44" xfId="3" applyFont="1" applyFill="1" applyBorder="1" applyAlignment="1" applyProtection="1">
      <alignment horizontal="center" vertical="center" shrinkToFit="1"/>
    </xf>
    <xf numFmtId="194" fontId="81" fillId="0" borderId="11" xfId="0" applyNumberFormat="1" applyFont="1" applyBorder="1" applyAlignment="1" applyProtection="1">
      <alignment vertical="center" shrinkToFit="1"/>
      <protection hidden="1"/>
    </xf>
    <xf numFmtId="194" fontId="82" fillId="0" borderId="11" xfId="0" applyNumberFormat="1" applyFont="1" applyBorder="1" applyAlignment="1" applyProtection="1">
      <alignment vertical="center" shrinkToFit="1"/>
      <protection hidden="1"/>
    </xf>
    <xf numFmtId="194" fontId="82" fillId="0" borderId="12" xfId="0" applyNumberFormat="1" applyFont="1" applyBorder="1" applyAlignment="1" applyProtection="1">
      <alignment vertical="center" shrinkToFit="1"/>
      <protection hidden="1"/>
    </xf>
    <xf numFmtId="0" fontId="81" fillId="0" borderId="0" xfId="0" applyFont="1" applyBorder="1" applyAlignment="1" applyProtection="1">
      <alignment vertical="center"/>
      <protection hidden="1"/>
    </xf>
    <xf numFmtId="0" fontId="81" fillId="0" borderId="6" xfId="0" applyFont="1" applyBorder="1" applyAlignment="1" applyProtection="1">
      <alignment vertical="center"/>
      <protection hidden="1"/>
    </xf>
    <xf numFmtId="0" fontId="81" fillId="0" borderId="1" xfId="0" applyFont="1" applyBorder="1" applyAlignment="1" applyProtection="1">
      <alignment horizontal="center" vertical="center"/>
    </xf>
    <xf numFmtId="0" fontId="81" fillId="0" borderId="0" xfId="0" applyFont="1" applyBorder="1" applyAlignment="1" applyProtection="1">
      <alignment horizontal="left" vertical="center" shrinkToFit="1"/>
      <protection locked="0"/>
    </xf>
    <xf numFmtId="176" fontId="81" fillId="0" borderId="3" xfId="0" applyNumberFormat="1" applyFont="1" applyBorder="1" applyAlignment="1" applyProtection="1">
      <alignment horizontal="center" vertical="center"/>
      <protection hidden="1"/>
    </xf>
    <xf numFmtId="0" fontId="81" fillId="0" borderId="3" xfId="0" applyFont="1" applyBorder="1" applyAlignment="1" applyProtection="1">
      <alignment horizontal="left" vertical="center" shrinkToFit="1"/>
      <protection hidden="1"/>
    </xf>
    <xf numFmtId="177" fontId="81" fillId="0" borderId="3" xfId="0" applyNumberFormat="1" applyFont="1" applyBorder="1" applyAlignment="1" applyProtection="1">
      <alignment horizontal="left" vertical="center"/>
    </xf>
    <xf numFmtId="177" fontId="81" fillId="0" borderId="4" xfId="0" applyNumberFormat="1" applyFont="1" applyBorder="1" applyAlignment="1" applyProtection="1">
      <alignment horizontal="left" vertical="center"/>
    </xf>
    <xf numFmtId="0" fontId="80" fillId="0" borderId="10" xfId="0" applyFont="1" applyBorder="1" applyAlignment="1" applyProtection="1">
      <alignment horizontal="center" vertical="center"/>
    </xf>
    <xf numFmtId="0" fontId="80" fillId="0" borderId="11" xfId="0" applyFont="1" applyBorder="1" applyAlignment="1" applyProtection="1">
      <alignment horizontal="center" vertical="center"/>
    </xf>
    <xf numFmtId="0" fontId="80" fillId="0" borderId="12" xfId="0" applyFont="1" applyBorder="1" applyAlignment="1" applyProtection="1">
      <alignment horizontal="center" vertical="center"/>
    </xf>
    <xf numFmtId="0" fontId="80" fillId="0" borderId="7" xfId="0" applyFont="1" applyBorder="1" applyAlignment="1" applyProtection="1">
      <alignment horizontal="center" vertical="center"/>
    </xf>
    <xf numFmtId="0" fontId="80" fillId="0" borderId="8" xfId="0" applyFont="1" applyBorder="1" applyAlignment="1" applyProtection="1">
      <alignment horizontal="center" vertical="center"/>
    </xf>
    <xf numFmtId="0" fontId="80" fillId="0" borderId="9" xfId="0" applyFont="1" applyBorder="1" applyAlignment="1" applyProtection="1">
      <alignment horizontal="center" vertical="center"/>
    </xf>
    <xf numFmtId="0" fontId="81" fillId="0" borderId="1" xfId="0" applyFont="1" applyBorder="1" applyAlignment="1" applyProtection="1">
      <alignment horizontal="center" vertical="center" wrapText="1"/>
    </xf>
    <xf numFmtId="0" fontId="84" fillId="0" borderId="2" xfId="0" applyFont="1" applyBorder="1" applyAlignment="1" applyProtection="1">
      <alignment horizontal="center" vertical="center" wrapText="1"/>
    </xf>
    <xf numFmtId="0" fontId="84" fillId="0" borderId="3" xfId="0" applyFont="1" applyBorder="1" applyAlignment="1" applyProtection="1">
      <alignment horizontal="center" vertical="center" wrapText="1"/>
    </xf>
    <xf numFmtId="0" fontId="81" fillId="0" borderId="1" xfId="0" applyFont="1" applyBorder="1" applyAlignment="1" applyProtection="1">
      <alignment horizontal="center" vertical="center"/>
      <protection hidden="1"/>
    </xf>
    <xf numFmtId="189" fontId="81" fillId="0" borderId="3" xfId="0" applyNumberFormat="1" applyFont="1" applyBorder="1" applyAlignment="1" applyProtection="1">
      <alignment horizontal="center" vertical="center"/>
      <protection hidden="1"/>
    </xf>
    <xf numFmtId="190" fontId="81" fillId="0" borderId="1" xfId="1" applyNumberFormat="1" applyFont="1" applyBorder="1" applyAlignment="1" applyProtection="1">
      <alignment horizontal="center" vertical="center"/>
      <protection hidden="1"/>
    </xf>
    <xf numFmtId="0" fontId="83" fillId="0" borderId="2" xfId="0" applyFont="1" applyBorder="1" applyAlignment="1" applyProtection="1">
      <alignment horizontal="center" vertical="center"/>
    </xf>
    <xf numFmtId="0" fontId="83" fillId="0" borderId="3" xfId="0" applyFont="1" applyBorder="1" applyAlignment="1" applyProtection="1">
      <alignment horizontal="center" vertical="center"/>
    </xf>
    <xf numFmtId="0" fontId="83" fillId="0" borderId="4" xfId="0" applyFont="1" applyBorder="1" applyAlignment="1" applyProtection="1">
      <alignment horizontal="center" vertical="center"/>
    </xf>
    <xf numFmtId="0" fontId="85" fillId="0" borderId="0" xfId="0" applyFont="1" applyBorder="1" applyAlignment="1" applyProtection="1">
      <alignment horizontal="left" vertical="center" shrinkToFit="1"/>
      <protection hidden="1"/>
    </xf>
    <xf numFmtId="0" fontId="85" fillId="0" borderId="0" xfId="0" applyFont="1" applyBorder="1" applyAlignment="1" applyProtection="1">
      <alignment horizontal="left" vertical="center"/>
      <protection hidden="1"/>
    </xf>
    <xf numFmtId="176" fontId="85" fillId="0" borderId="0" xfId="0" applyNumberFormat="1" applyFont="1" applyBorder="1" applyAlignment="1" applyProtection="1">
      <alignment horizontal="center" vertical="center"/>
      <protection hidden="1"/>
    </xf>
    <xf numFmtId="0" fontId="85" fillId="0" borderId="0" xfId="0" applyFont="1" applyBorder="1" applyAlignment="1">
      <alignment horizontal="distributed" vertical="center"/>
    </xf>
    <xf numFmtId="0" fontId="85" fillId="0" borderId="0" xfId="0" applyFont="1" applyAlignment="1">
      <alignment horizontal="distributed" vertical="center"/>
    </xf>
    <xf numFmtId="0" fontId="72" fillId="0" borderId="3" xfId="0" applyFont="1" applyBorder="1" applyAlignment="1">
      <alignment horizontal="center" vertical="center"/>
    </xf>
    <xf numFmtId="194" fontId="85" fillId="0" borderId="0" xfId="0" applyNumberFormat="1" applyFont="1" applyBorder="1" applyAlignment="1" applyProtection="1">
      <alignment horizontal="left" vertical="center"/>
      <protection hidden="1"/>
    </xf>
    <xf numFmtId="0" fontId="85" fillId="0" borderId="0" xfId="0" applyFont="1" applyBorder="1" applyAlignment="1" applyProtection="1">
      <alignment vertical="distributed" wrapText="1"/>
      <protection hidden="1"/>
    </xf>
    <xf numFmtId="0" fontId="85" fillId="0" borderId="0" xfId="0" applyFont="1" applyAlignment="1" applyProtection="1">
      <alignment vertical="distributed" wrapText="1"/>
      <protection hidden="1"/>
    </xf>
    <xf numFmtId="0" fontId="85" fillId="0" borderId="0" xfId="0" applyFont="1" applyBorder="1" applyAlignment="1" applyProtection="1">
      <alignment vertical="distributed" wrapText="1" shrinkToFit="1"/>
      <protection hidden="1"/>
    </xf>
    <xf numFmtId="0" fontId="85" fillId="0" borderId="0" xfId="0" applyFont="1" applyAlignment="1" applyProtection="1">
      <alignment vertical="distributed" wrapText="1" shrinkToFit="1"/>
      <protection hidden="1"/>
    </xf>
    <xf numFmtId="0" fontId="87" fillId="0" borderId="0" xfId="0" applyFont="1" applyBorder="1" applyAlignment="1">
      <alignment horizontal="distributed" vertical="center"/>
    </xf>
    <xf numFmtId="194" fontId="87" fillId="0" borderId="0" xfId="0" applyNumberFormat="1" applyFont="1" applyBorder="1" applyAlignment="1" applyProtection="1">
      <alignment horizontal="left" vertical="center"/>
      <protection hidden="1"/>
    </xf>
    <xf numFmtId="0" fontId="88" fillId="0" borderId="0" xfId="0" applyFont="1" applyBorder="1" applyAlignment="1" applyProtection="1">
      <alignment horizontal="right" vertical="center" shrinkToFit="1"/>
      <protection hidden="1"/>
    </xf>
    <xf numFmtId="0" fontId="73" fillId="0" borderId="0" xfId="0" applyFont="1" applyBorder="1" applyAlignment="1">
      <alignment horizontal="center" vertical="center"/>
    </xf>
    <xf numFmtId="176" fontId="86" fillId="0" borderId="0" xfId="0" applyNumberFormat="1" applyFont="1" applyBorder="1" applyAlignment="1" applyProtection="1">
      <alignment horizontal="center" vertical="center"/>
      <protection hidden="1"/>
    </xf>
    <xf numFmtId="176" fontId="82" fillId="0" borderId="0" xfId="0" applyNumberFormat="1" applyFont="1" applyBorder="1" applyAlignment="1">
      <alignment horizontal="center" vertical="center"/>
    </xf>
    <xf numFmtId="0" fontId="29" fillId="0" borderId="0" xfId="0" applyFont="1" applyBorder="1" applyAlignment="1">
      <alignment horizontal="left" vertical="center" shrinkToFit="1"/>
    </xf>
    <xf numFmtId="0" fontId="29" fillId="0" borderId="0" xfId="0" applyFont="1" applyBorder="1" applyAlignment="1">
      <alignment horizontal="left" vertical="center"/>
    </xf>
    <xf numFmtId="0" fontId="89" fillId="0" borderId="0" xfId="0" applyFont="1" applyBorder="1" applyAlignment="1" applyProtection="1">
      <alignment horizontal="left" vertical="distributed" wrapText="1" shrinkToFit="1"/>
      <protection hidden="1"/>
    </xf>
    <xf numFmtId="0" fontId="87" fillId="0" borderId="0" xfId="0" applyFont="1" applyBorder="1" applyAlignment="1" applyProtection="1">
      <alignment horizontal="left" vertical="center" shrinkToFit="1"/>
      <protection hidden="1"/>
    </xf>
    <xf numFmtId="0" fontId="87" fillId="0" borderId="0" xfId="0" applyFont="1" applyBorder="1" applyAlignment="1" applyProtection="1">
      <alignment horizontal="left" vertical="center"/>
      <protection hidden="1"/>
    </xf>
    <xf numFmtId="0" fontId="90" fillId="0" borderId="5" xfId="0" applyFont="1" applyBorder="1" applyAlignment="1">
      <alignment horizontal="center" vertical="center"/>
    </xf>
    <xf numFmtId="0" fontId="90" fillId="0" borderId="0" xfId="0" applyFont="1" applyBorder="1" applyAlignment="1">
      <alignment horizontal="center" vertical="center"/>
    </xf>
    <xf numFmtId="0" fontId="90" fillId="0" borderId="6" xfId="0" applyFont="1" applyBorder="1" applyAlignment="1">
      <alignment horizontal="center" vertical="center"/>
    </xf>
    <xf numFmtId="0" fontId="94" fillId="0" borderId="0" xfId="0" applyFont="1" applyBorder="1" applyAlignment="1" applyProtection="1">
      <alignment horizontal="left" vertical="center"/>
      <protection hidden="1"/>
    </xf>
    <xf numFmtId="0" fontId="94" fillId="0" borderId="6" xfId="0" applyFont="1" applyBorder="1" applyAlignment="1" applyProtection="1">
      <alignment horizontal="left" vertical="center"/>
      <protection hidden="1"/>
    </xf>
    <xf numFmtId="0" fontId="176" fillId="0" borderId="0" xfId="0" applyFont="1" applyBorder="1" applyAlignment="1" applyProtection="1">
      <alignment horizontal="right" vertical="center" shrinkToFit="1"/>
      <protection hidden="1"/>
    </xf>
    <xf numFmtId="0" fontId="94" fillId="0" borderId="0" xfId="0" applyFont="1" applyBorder="1" applyAlignment="1" applyProtection="1">
      <alignment horizontal="left" vertical="center" shrinkToFit="1"/>
      <protection hidden="1"/>
    </xf>
    <xf numFmtId="0" fontId="94" fillId="0" borderId="6" xfId="0" applyFont="1" applyBorder="1" applyAlignment="1" applyProtection="1">
      <alignment horizontal="left" vertical="center" shrinkToFit="1"/>
      <protection hidden="1"/>
    </xf>
    <xf numFmtId="176" fontId="94" fillId="0" borderId="0" xfId="0" applyNumberFormat="1" applyFont="1" applyBorder="1" applyAlignment="1" applyProtection="1">
      <alignment horizontal="center" vertical="center"/>
      <protection hidden="1"/>
    </xf>
    <xf numFmtId="0" fontId="93" fillId="0" borderId="2" xfId="0" applyFont="1" applyBorder="1" applyAlignment="1">
      <alignment horizontal="center" vertical="center" wrapText="1"/>
    </xf>
    <xf numFmtId="0" fontId="93" fillId="0" borderId="4" xfId="0" applyFont="1" applyBorder="1" applyAlignment="1">
      <alignment horizontal="center" vertical="center" wrapText="1"/>
    </xf>
    <xf numFmtId="0" fontId="91" fillId="0" borderId="2" xfId="0" applyFont="1" applyBorder="1" applyAlignment="1">
      <alignment horizontal="center" vertical="center" wrapText="1"/>
    </xf>
    <xf numFmtId="0" fontId="91" fillId="0" borderId="4" xfId="0" applyFont="1" applyBorder="1" applyAlignment="1">
      <alignment horizontal="center" vertical="center" wrapText="1"/>
    </xf>
    <xf numFmtId="0" fontId="94" fillId="0" borderId="0" xfId="0" applyFont="1" applyBorder="1" applyAlignment="1" applyProtection="1">
      <alignment vertical="distributed" wrapText="1"/>
      <protection hidden="1"/>
    </xf>
    <xf numFmtId="0" fontId="94" fillId="0" borderId="0" xfId="0" applyFont="1" applyBorder="1" applyAlignment="1" applyProtection="1">
      <alignment horizontal="center" vertical="center" shrinkToFit="1"/>
      <protection hidden="1"/>
    </xf>
    <xf numFmtId="0" fontId="82" fillId="0" borderId="3" xfId="0" applyFont="1" applyBorder="1" applyAlignment="1" applyProtection="1">
      <alignment horizontal="left" vertical="center" shrinkToFit="1"/>
      <protection hidden="1"/>
    </xf>
    <xf numFmtId="0" fontId="95" fillId="0" borderId="2" xfId="0" applyFont="1" applyBorder="1" applyAlignment="1">
      <alignment horizontal="center" vertical="center"/>
    </xf>
    <xf numFmtId="0" fontId="95" fillId="0" borderId="3" xfId="0" applyFont="1" applyBorder="1" applyAlignment="1">
      <alignment horizontal="center" vertical="center"/>
    </xf>
    <xf numFmtId="0" fontId="95" fillId="0" borderId="4" xfId="0" applyFont="1" applyBorder="1" applyAlignment="1">
      <alignment horizontal="center" vertical="center"/>
    </xf>
    <xf numFmtId="0" fontId="82" fillId="0" borderId="2" xfId="0" applyFont="1" applyBorder="1" applyAlignment="1">
      <alignment horizontal="center" vertical="center"/>
    </xf>
    <xf numFmtId="0" fontId="82" fillId="0" borderId="4" xfId="0" applyFont="1" applyBorder="1" applyAlignment="1">
      <alignment horizontal="center" vertical="center"/>
    </xf>
    <xf numFmtId="0" fontId="82" fillId="0" borderId="1" xfId="0" applyFont="1" applyBorder="1" applyAlignment="1">
      <alignment horizontal="center" vertical="center"/>
    </xf>
    <xf numFmtId="176" fontId="82" fillId="0" borderId="1" xfId="0" applyNumberFormat="1" applyFont="1" applyBorder="1" applyAlignment="1" applyProtection="1">
      <alignment horizontal="center" vertical="center"/>
      <protection hidden="1"/>
    </xf>
    <xf numFmtId="0" fontId="82" fillId="0" borderId="3" xfId="0" applyNumberFormat="1" applyFont="1" applyBorder="1" applyAlignment="1">
      <alignment vertical="center" shrinkToFit="1"/>
    </xf>
    <xf numFmtId="0" fontId="82" fillId="0" borderId="3" xfId="0" applyFont="1" applyBorder="1" applyAlignment="1">
      <alignment vertical="center" shrinkToFit="1"/>
    </xf>
    <xf numFmtId="0" fontId="82" fillId="0" borderId="0" xfId="0" applyFont="1" applyBorder="1" applyAlignment="1">
      <alignment horizontal="distributed" vertical="center"/>
    </xf>
    <xf numFmtId="0" fontId="82" fillId="0" borderId="0" xfId="0" applyFont="1" applyAlignment="1">
      <alignment horizontal="distributed" vertical="center"/>
    </xf>
    <xf numFmtId="0" fontId="82" fillId="0" borderId="0" xfId="0" applyFont="1" applyBorder="1" applyAlignment="1" applyProtection="1">
      <alignment horizontal="left" vertical="center"/>
      <protection hidden="1"/>
    </xf>
    <xf numFmtId="0" fontId="82" fillId="0" borderId="6" xfId="0" applyFont="1" applyBorder="1" applyAlignment="1" applyProtection="1">
      <alignment horizontal="left" vertical="center"/>
      <protection hidden="1"/>
    </xf>
    <xf numFmtId="194" fontId="82" fillId="0" borderId="0" xfId="0" applyNumberFormat="1" applyFont="1" applyBorder="1" applyAlignment="1" applyProtection="1">
      <alignment horizontal="left" vertical="center"/>
      <protection hidden="1"/>
    </xf>
    <xf numFmtId="194" fontId="82" fillId="0" borderId="6" xfId="0" applyNumberFormat="1" applyFont="1" applyBorder="1" applyAlignment="1" applyProtection="1">
      <alignment horizontal="left" vertical="center"/>
      <protection hidden="1"/>
    </xf>
    <xf numFmtId="0" fontId="82" fillId="0" borderId="0" xfId="0" applyFont="1" applyBorder="1" applyAlignment="1" applyProtection="1">
      <alignment horizontal="left" vertical="center" shrinkToFit="1"/>
      <protection hidden="1"/>
    </xf>
    <xf numFmtId="0" fontId="82" fillId="0" borderId="6" xfId="0" applyFont="1" applyBorder="1" applyAlignment="1" applyProtection="1">
      <alignment horizontal="left" vertical="center" shrinkToFit="1"/>
      <protection hidden="1"/>
    </xf>
    <xf numFmtId="176" fontId="85" fillId="0" borderId="5" xfId="0" applyNumberFormat="1" applyFont="1" applyBorder="1" applyAlignment="1" applyProtection="1">
      <alignment horizontal="center" vertical="center"/>
      <protection hidden="1"/>
    </xf>
    <xf numFmtId="176" fontId="85" fillId="0" borderId="6" xfId="0" applyNumberFormat="1" applyFont="1" applyBorder="1" applyAlignment="1" applyProtection="1">
      <alignment horizontal="center" vertical="center"/>
      <protection hidden="1"/>
    </xf>
    <xf numFmtId="0" fontId="85" fillId="0" borderId="0" xfId="0" applyFont="1" applyBorder="1" applyAlignment="1">
      <alignment horizontal="center" vertical="center"/>
    </xf>
    <xf numFmtId="176" fontId="82" fillId="0" borderId="3" xfId="0" applyNumberFormat="1" applyFont="1" applyBorder="1" applyAlignment="1" applyProtection="1">
      <alignment horizontal="left" vertical="center"/>
      <protection hidden="1"/>
    </xf>
    <xf numFmtId="176" fontId="82" fillId="0" borderId="3" xfId="0" applyNumberFormat="1" applyFont="1" applyBorder="1" applyAlignment="1">
      <alignment horizontal="center" vertical="center"/>
    </xf>
    <xf numFmtId="176" fontId="82" fillId="0" borderId="4" xfId="0" applyNumberFormat="1" applyFont="1" applyBorder="1" applyAlignment="1">
      <alignment horizontal="center" vertical="center"/>
    </xf>
    <xf numFmtId="0" fontId="82" fillId="0" borderId="10" xfId="0" applyFont="1" applyBorder="1" applyAlignment="1">
      <alignment horizontal="center" vertical="center"/>
    </xf>
    <xf numFmtId="0" fontId="82" fillId="0" borderId="11" xfId="0" applyFont="1" applyBorder="1" applyAlignment="1">
      <alignment horizontal="center" vertical="center"/>
    </xf>
    <xf numFmtId="176" fontId="82" fillId="0" borderId="11" xfId="0" applyNumberFormat="1" applyFont="1" applyBorder="1" applyAlignment="1" applyProtection="1">
      <alignment horizontal="left" vertical="center"/>
      <protection hidden="1"/>
    </xf>
    <xf numFmtId="176" fontId="82" fillId="0" borderId="11" xfId="0" applyNumberFormat="1" applyFont="1" applyBorder="1" applyAlignment="1">
      <alignment horizontal="center" vertical="center"/>
    </xf>
    <xf numFmtId="176" fontId="82" fillId="0" borderId="12" xfId="0" applyNumberFormat="1" applyFont="1" applyBorder="1" applyAlignment="1">
      <alignment horizontal="center" vertical="center"/>
    </xf>
    <xf numFmtId="176" fontId="87" fillId="0" borderId="0" xfId="0" applyNumberFormat="1" applyFont="1" applyBorder="1" applyAlignment="1" applyProtection="1">
      <alignment horizontal="center" vertical="center"/>
      <protection hidden="1"/>
    </xf>
    <xf numFmtId="0" fontId="87" fillId="0" borderId="0" xfId="0" applyFont="1" applyBorder="1" applyAlignment="1">
      <alignment horizontal="center" vertical="center"/>
    </xf>
    <xf numFmtId="0" fontId="98" fillId="0" borderId="0" xfId="0" applyFont="1" applyBorder="1" applyAlignment="1" applyProtection="1">
      <alignment horizontal="center" vertical="center"/>
      <protection locked="0"/>
    </xf>
    <xf numFmtId="0" fontId="87" fillId="0" borderId="0" xfId="0" applyFont="1" applyBorder="1" applyAlignment="1" applyProtection="1">
      <alignment vertical="distributed" shrinkToFit="1"/>
      <protection hidden="1"/>
    </xf>
    <xf numFmtId="0" fontId="85" fillId="0" borderId="0" xfId="0" applyFont="1" applyBorder="1" applyAlignment="1" applyProtection="1">
      <alignment horizontal="right" vertical="center" shrinkToFit="1"/>
      <protection hidden="1"/>
    </xf>
    <xf numFmtId="0" fontId="85" fillId="0" borderId="0" xfId="0" applyFont="1" applyBorder="1" applyAlignment="1">
      <alignment horizontal="center" vertical="center" shrinkToFit="1"/>
    </xf>
    <xf numFmtId="0" fontId="85" fillId="0" borderId="0" xfId="0" applyFont="1" applyBorder="1" applyAlignment="1" applyProtection="1">
      <alignment horizontal="center" vertical="center" shrinkToFit="1"/>
      <protection hidden="1"/>
    </xf>
    <xf numFmtId="0" fontId="87" fillId="0" borderId="0" xfId="0" applyFont="1" applyBorder="1" applyAlignment="1" applyProtection="1">
      <alignment vertical="center" shrinkToFit="1"/>
      <protection hidden="1"/>
    </xf>
    <xf numFmtId="0" fontId="87" fillId="0" borderId="0" xfId="0" applyFont="1" applyAlignment="1">
      <alignment vertical="center" shrinkToFit="1"/>
    </xf>
    <xf numFmtId="0" fontId="98" fillId="0" borderId="5" xfId="0" applyFont="1" applyBorder="1" applyAlignment="1" applyProtection="1">
      <alignment horizontal="center" vertical="center"/>
      <protection hidden="1"/>
    </xf>
    <xf numFmtId="0" fontId="98" fillId="0" borderId="0" xfId="0" applyFont="1" applyBorder="1" applyAlignment="1" applyProtection="1">
      <alignment horizontal="center" vertical="center"/>
      <protection hidden="1"/>
    </xf>
    <xf numFmtId="0" fontId="98" fillId="0" borderId="6" xfId="0" applyFont="1" applyBorder="1" applyAlignment="1" applyProtection="1">
      <alignment horizontal="center" vertical="center"/>
      <protection hidden="1"/>
    </xf>
    <xf numFmtId="176" fontId="87" fillId="0" borderId="5" xfId="0" applyNumberFormat="1" applyFont="1" applyBorder="1" applyAlignment="1" applyProtection="1">
      <alignment horizontal="center" vertical="center"/>
      <protection hidden="1"/>
    </xf>
    <xf numFmtId="176" fontId="87" fillId="0" borderId="6" xfId="0" applyNumberFormat="1" applyFont="1" applyBorder="1" applyAlignment="1" applyProtection="1">
      <alignment horizontal="center" vertical="center"/>
      <protection hidden="1"/>
    </xf>
    <xf numFmtId="0" fontId="86" fillId="0" borderId="0" xfId="0" applyFont="1" applyBorder="1" applyAlignment="1" applyProtection="1">
      <alignment horizontal="left" vertical="center"/>
      <protection hidden="1"/>
    </xf>
    <xf numFmtId="0" fontId="86" fillId="0" borderId="0" xfId="0" applyFont="1" applyBorder="1" applyAlignment="1" applyProtection="1">
      <alignment horizontal="left" vertical="center" shrinkToFit="1"/>
      <protection hidden="1"/>
    </xf>
    <xf numFmtId="0" fontId="85" fillId="0" borderId="0" xfId="0" applyFont="1" applyBorder="1" applyAlignment="1" applyProtection="1">
      <alignment horizontal="distributed" vertical="center" shrinkToFit="1"/>
      <protection hidden="1"/>
    </xf>
    <xf numFmtId="0" fontId="87" fillId="0" borderId="0" xfId="0" applyFont="1" applyBorder="1" applyAlignment="1" applyProtection="1">
      <alignment vertical="center" wrapText="1" shrinkToFit="1"/>
      <protection hidden="1"/>
    </xf>
    <xf numFmtId="0" fontId="87" fillId="0" borderId="0" xfId="0" applyFont="1" applyBorder="1" applyAlignment="1" applyProtection="1">
      <alignment vertical="top" wrapText="1" shrinkToFit="1"/>
      <protection hidden="1"/>
    </xf>
    <xf numFmtId="0" fontId="0" fillId="0" borderId="0" xfId="0" applyAlignment="1" applyProtection="1">
      <alignment vertical="top"/>
      <protection hidden="1"/>
    </xf>
    <xf numFmtId="0" fontId="94" fillId="0" borderId="0" xfId="0" applyFont="1" applyAlignment="1" applyProtection="1">
      <alignment vertical="top" wrapText="1"/>
      <protection hidden="1"/>
    </xf>
    <xf numFmtId="0" fontId="100" fillId="0" borderId="0" xfId="0" applyFont="1" applyAlignment="1" applyProtection="1">
      <alignment vertical="center" wrapText="1" shrinkToFit="1"/>
      <protection hidden="1"/>
    </xf>
    <xf numFmtId="0" fontId="100" fillId="0" borderId="0" xfId="0" applyFont="1" applyBorder="1" applyAlignment="1" applyProtection="1">
      <alignment horizontal="justify" vertical="top" wrapText="1"/>
      <protection hidden="1"/>
    </xf>
    <xf numFmtId="0" fontId="100" fillId="0" borderId="0" xfId="0" applyFont="1" applyBorder="1" applyAlignment="1" applyProtection="1">
      <alignment horizontal="left" vertical="top" wrapText="1"/>
      <protection hidden="1"/>
    </xf>
    <xf numFmtId="0" fontId="245" fillId="0" borderId="0" xfId="0" applyFont="1" applyAlignment="1">
      <alignment horizontal="left" vertical="center"/>
    </xf>
    <xf numFmtId="176" fontId="85" fillId="0" borderId="83" xfId="0" applyNumberFormat="1" applyFont="1" applyBorder="1" applyAlignment="1" applyProtection="1">
      <alignment horizontal="center" vertical="center"/>
      <protection hidden="1"/>
    </xf>
    <xf numFmtId="0" fontId="242" fillId="0" borderId="202" xfId="0" applyFont="1" applyBorder="1" applyAlignment="1">
      <alignment horizontal="center" vertical="center" wrapText="1"/>
    </xf>
    <xf numFmtId="0" fontId="242" fillId="0" borderId="115" xfId="0" applyFont="1" applyBorder="1" applyAlignment="1">
      <alignment horizontal="center" vertical="center" wrapText="1"/>
    </xf>
    <xf numFmtId="0" fontId="242" fillId="0" borderId="203" xfId="0" applyFont="1" applyBorder="1" applyAlignment="1">
      <alignment horizontal="center" vertical="center" wrapText="1"/>
    </xf>
    <xf numFmtId="0" fontId="235" fillId="0" borderId="32" xfId="0" applyFont="1" applyBorder="1" applyAlignment="1">
      <alignment horizontal="center" vertical="center" wrapText="1"/>
    </xf>
    <xf numFmtId="0" fontId="235" fillId="0" borderId="116" xfId="0" applyFont="1" applyBorder="1" applyAlignment="1">
      <alignment horizontal="center" vertical="center" wrapText="1"/>
    </xf>
    <xf numFmtId="0" fontId="235" fillId="0" borderId="205" xfId="0" applyFont="1" applyBorder="1" applyAlignment="1">
      <alignment horizontal="center" vertical="center" wrapText="1"/>
    </xf>
    <xf numFmtId="0" fontId="235" fillId="0" borderId="0" xfId="0" applyFont="1" applyBorder="1" applyAlignment="1">
      <alignment horizontal="center" vertical="center" wrapText="1"/>
    </xf>
    <xf numFmtId="0" fontId="235" fillId="0" borderId="200" xfId="0" applyFont="1" applyBorder="1" applyAlignment="1">
      <alignment horizontal="center" vertical="center" wrapText="1"/>
    </xf>
    <xf numFmtId="0" fontId="235" fillId="0" borderId="97" xfId="0" applyFont="1" applyBorder="1" applyAlignment="1">
      <alignment horizontal="center" vertical="center" wrapText="1"/>
    </xf>
    <xf numFmtId="0" fontId="235" fillId="0" borderId="33" xfId="0" applyFont="1" applyBorder="1" applyAlignment="1">
      <alignment horizontal="center" vertical="center" wrapText="1"/>
    </xf>
    <xf numFmtId="0" fontId="235" fillId="0" borderId="201" xfId="0" applyFont="1" applyBorder="1" applyAlignment="1">
      <alignment horizontal="center" vertical="center" wrapText="1"/>
    </xf>
    <xf numFmtId="0" fontId="235" fillId="0" borderId="213" xfId="0" applyFont="1" applyBorder="1" applyAlignment="1">
      <alignment horizontal="center" vertical="center" wrapText="1"/>
    </xf>
    <xf numFmtId="0" fontId="235" fillId="0" borderId="217" xfId="0" applyFont="1" applyBorder="1" applyAlignment="1">
      <alignment horizontal="center" vertical="center" wrapText="1"/>
    </xf>
    <xf numFmtId="0" fontId="235" fillId="0" borderId="215" xfId="0" applyFont="1" applyBorder="1" applyAlignment="1">
      <alignment horizontal="center" vertical="center" wrapText="1"/>
    </xf>
    <xf numFmtId="0" fontId="235" fillId="0" borderId="202" xfId="0" applyFont="1" applyBorder="1" applyAlignment="1">
      <alignment horizontal="left" vertical="center" wrapText="1"/>
    </xf>
    <xf numFmtId="0" fontId="235" fillId="0" borderId="115" xfId="0" applyFont="1" applyBorder="1" applyAlignment="1">
      <alignment horizontal="left" vertical="center" wrapText="1"/>
    </xf>
    <xf numFmtId="0" fontId="235" fillId="0" borderId="203" xfId="0" applyFont="1" applyBorder="1" applyAlignment="1">
      <alignment horizontal="left" vertical="center" wrapText="1"/>
    </xf>
    <xf numFmtId="0" fontId="238" fillId="23" borderId="202" xfId="0" applyFont="1" applyFill="1" applyBorder="1" applyAlignment="1">
      <alignment horizontal="center" vertical="center" wrapText="1"/>
    </xf>
    <xf numFmtId="0" fontId="238" fillId="23" borderId="203" xfId="0" applyFont="1" applyFill="1" applyBorder="1" applyAlignment="1">
      <alignment horizontal="center" vertical="center" wrapText="1"/>
    </xf>
    <xf numFmtId="0" fontId="239" fillId="0" borderId="202" xfId="0" applyFont="1" applyBorder="1" applyAlignment="1">
      <alignment horizontal="left" vertical="center" wrapText="1"/>
    </xf>
    <xf numFmtId="0" fontId="239" fillId="0" borderId="203" xfId="0" applyFont="1" applyBorder="1" applyAlignment="1">
      <alignment horizontal="left" vertical="center" wrapText="1"/>
    </xf>
    <xf numFmtId="0" fontId="235" fillId="0" borderId="204" xfId="0" applyFont="1" applyBorder="1" applyAlignment="1">
      <alignment horizontal="center" vertical="center" wrapText="1"/>
    </xf>
    <xf numFmtId="0" fontId="235" fillId="0" borderId="32" xfId="0" applyFont="1" applyBorder="1" applyAlignment="1">
      <alignment horizontal="left" vertical="center" wrapText="1"/>
    </xf>
    <xf numFmtId="0" fontId="235" fillId="0" borderId="116" xfId="0" applyFont="1" applyBorder="1" applyAlignment="1">
      <alignment horizontal="left" vertical="center" wrapText="1"/>
    </xf>
    <xf numFmtId="0" fontId="235" fillId="0" borderId="33" xfId="0" applyFont="1" applyBorder="1" applyAlignment="1">
      <alignment horizontal="left" vertical="center" wrapText="1"/>
    </xf>
    <xf numFmtId="0" fontId="235" fillId="0" borderId="205" xfId="0" applyFont="1" applyBorder="1" applyAlignment="1">
      <alignment horizontal="left" vertical="center" wrapText="1"/>
    </xf>
    <xf numFmtId="0" fontId="235" fillId="0" borderId="0" xfId="0" applyFont="1" applyBorder="1" applyAlignment="1">
      <alignment horizontal="left" vertical="center" wrapText="1"/>
    </xf>
    <xf numFmtId="0" fontId="235" fillId="0" borderId="204" xfId="0" applyFont="1" applyBorder="1" applyAlignment="1">
      <alignment horizontal="left" vertical="center" wrapText="1"/>
    </xf>
    <xf numFmtId="0" fontId="244" fillId="0" borderId="0" xfId="0" applyFont="1" applyAlignment="1">
      <alignment horizontal="center" vertical="center"/>
    </xf>
    <xf numFmtId="0" fontId="183" fillId="0" borderId="182" xfId="0" applyFont="1" applyBorder="1" applyAlignment="1">
      <alignment horizontal="center" vertical="center" wrapText="1"/>
    </xf>
    <xf numFmtId="0" fontId="183" fillId="0" borderId="234" xfId="0" applyFont="1" applyBorder="1" applyAlignment="1">
      <alignment horizontal="center" vertical="center" wrapText="1"/>
    </xf>
    <xf numFmtId="0" fontId="183" fillId="0" borderId="236" xfId="0" applyFont="1" applyBorder="1" applyAlignment="1">
      <alignment horizontal="center" vertical="center" wrapText="1"/>
    </xf>
    <xf numFmtId="0" fontId="235" fillId="0" borderId="230" xfId="0" applyFont="1" applyBorder="1" applyAlignment="1">
      <alignment horizontal="center" vertical="center" wrapText="1"/>
    </xf>
    <xf numFmtId="0" fontId="235" fillId="0" borderId="229" xfId="0" applyFont="1" applyBorder="1" applyAlignment="1">
      <alignment horizontal="center" vertical="center" wrapText="1"/>
    </xf>
    <xf numFmtId="0" fontId="242" fillId="0" borderId="231" xfId="0" applyFont="1" applyBorder="1" applyAlignment="1">
      <alignment horizontal="center" vertical="center" wrapText="1"/>
    </xf>
    <xf numFmtId="0" fontId="242" fillId="0" borderId="233" xfId="0" applyFont="1" applyBorder="1" applyAlignment="1">
      <alignment horizontal="center" vertical="center" wrapText="1"/>
    </xf>
    <xf numFmtId="0" fontId="242" fillId="0" borderId="235" xfId="0" applyFont="1" applyBorder="1" applyAlignment="1">
      <alignment horizontal="center" vertical="center" wrapText="1"/>
    </xf>
    <xf numFmtId="0" fontId="242" fillId="0" borderId="227" xfId="0" applyFont="1" applyBorder="1" applyAlignment="1">
      <alignment horizontal="center" vertical="center" wrapText="1"/>
    </xf>
    <xf numFmtId="0" fontId="241" fillId="0" borderId="32" xfId="0" applyFont="1" applyBorder="1" applyAlignment="1">
      <alignment horizontal="left" vertical="center" wrapText="1"/>
    </xf>
    <xf numFmtId="0" fontId="241" fillId="0" borderId="116" xfId="0" applyFont="1" applyBorder="1" applyAlignment="1">
      <alignment horizontal="left" vertical="center" wrapText="1"/>
    </xf>
    <xf numFmtId="0" fontId="241" fillId="0" borderId="33" xfId="0" applyFont="1" applyBorder="1" applyAlignment="1">
      <alignment horizontal="left" vertical="center" wrapText="1"/>
    </xf>
    <xf numFmtId="0" fontId="241" fillId="0" borderId="225" xfId="0" applyFont="1" applyBorder="1" applyAlignment="1">
      <alignment horizontal="left" vertical="center" wrapText="1"/>
    </xf>
    <xf numFmtId="0" fontId="241" fillId="0" borderId="226" xfId="0" applyFont="1" applyBorder="1" applyAlignment="1">
      <alignment horizontal="left" vertical="center" wrapText="1"/>
    </xf>
    <xf numFmtId="0" fontId="241" fillId="0" borderId="227" xfId="0" applyFont="1" applyBorder="1" applyAlignment="1">
      <alignment horizontal="left" vertical="center" wrapText="1"/>
    </xf>
    <xf numFmtId="0" fontId="234" fillId="23" borderId="207" xfId="0" applyFont="1" applyFill="1" applyBorder="1" applyAlignment="1">
      <alignment horizontal="center" vertical="center" wrapText="1"/>
    </xf>
    <xf numFmtId="0" fontId="234" fillId="23" borderId="209" xfId="0" applyFont="1" applyFill="1" applyBorder="1" applyAlignment="1">
      <alignment horizontal="center" vertical="center" wrapText="1"/>
    </xf>
    <xf numFmtId="0" fontId="235" fillId="0" borderId="48" xfId="0" applyFont="1" applyBorder="1" applyAlignment="1">
      <alignment horizontal="center" vertical="center" wrapText="1"/>
    </xf>
    <xf numFmtId="0" fontId="235" fillId="0" borderId="49" xfId="0" applyFont="1" applyBorder="1" applyAlignment="1">
      <alignment horizontal="center" vertical="center" wrapText="1"/>
    </xf>
    <xf numFmtId="0" fontId="233" fillId="0" borderId="205" xfId="0" applyFont="1" applyBorder="1" applyAlignment="1">
      <alignment horizontal="left" vertical="center" wrapText="1"/>
    </xf>
    <xf numFmtId="0" fontId="233" fillId="0" borderId="0" xfId="0" applyFont="1" applyBorder="1" applyAlignment="1">
      <alignment horizontal="left" vertical="center" wrapText="1"/>
    </xf>
    <xf numFmtId="0" fontId="233" fillId="0" borderId="204" xfId="0" applyFont="1" applyBorder="1" applyAlignment="1">
      <alignment horizontal="left" vertical="center" wrapText="1"/>
    </xf>
    <xf numFmtId="0" fontId="233" fillId="0" borderId="200" xfId="0" applyFont="1" applyBorder="1" applyAlignment="1">
      <alignment horizontal="left" vertical="center" wrapText="1"/>
    </xf>
    <xf numFmtId="0" fontId="233" fillId="0" borderId="97" xfId="0" applyFont="1" applyBorder="1" applyAlignment="1">
      <alignment horizontal="left" vertical="center" wrapText="1"/>
    </xf>
    <xf numFmtId="0" fontId="233" fillId="0" borderId="201" xfId="0" applyFont="1" applyBorder="1" applyAlignment="1">
      <alignment horizontal="left" vertical="center" wrapText="1"/>
    </xf>
    <xf numFmtId="0" fontId="235" fillId="0" borderId="202" xfId="0" applyFont="1" applyBorder="1" applyAlignment="1">
      <alignment horizontal="center" vertical="center" wrapText="1"/>
    </xf>
    <xf numFmtId="0" fontId="235" fillId="0" borderId="203" xfId="0" applyFont="1" applyBorder="1" applyAlignment="1">
      <alignment horizontal="center" vertical="center" wrapText="1"/>
    </xf>
    <xf numFmtId="0" fontId="235" fillId="0" borderId="200" xfId="0" applyFont="1" applyBorder="1" applyAlignment="1">
      <alignment horizontal="left" vertical="center" wrapText="1"/>
    </xf>
    <xf numFmtId="0" fontId="235" fillId="0" borderId="97" xfId="0" applyFont="1" applyBorder="1" applyAlignment="1">
      <alignment horizontal="left" vertical="center" wrapText="1"/>
    </xf>
    <xf numFmtId="0" fontId="235" fillId="0" borderId="201" xfId="0" applyFont="1" applyBorder="1" applyAlignment="1">
      <alignment horizontal="left" vertical="center" wrapText="1"/>
    </xf>
    <xf numFmtId="0" fontId="235" fillId="0" borderId="218" xfId="0" applyFont="1" applyBorder="1" applyAlignment="1">
      <alignment horizontal="left" vertical="center" wrapText="1"/>
    </xf>
    <xf numFmtId="0" fontId="236" fillId="0" borderId="214" xfId="0" applyFont="1" applyBorder="1" applyAlignment="1">
      <alignment horizontal="left" vertical="center" wrapText="1"/>
    </xf>
    <xf numFmtId="0" fontId="236" fillId="0" borderId="216" xfId="0" applyFont="1" applyBorder="1" applyAlignment="1">
      <alignment horizontal="left" vertical="center" wrapText="1"/>
    </xf>
    <xf numFmtId="0" fontId="235" fillId="0" borderId="1" xfId="0" applyFont="1" applyBorder="1" applyAlignment="1">
      <alignment horizontal="center" vertical="center" wrapText="1"/>
    </xf>
    <xf numFmtId="0" fontId="234" fillId="23" borderId="208" xfId="0" applyFont="1" applyFill="1" applyBorder="1" applyAlignment="1">
      <alignment horizontal="center" vertical="center" wrapText="1"/>
    </xf>
    <xf numFmtId="0" fontId="235" fillId="0" borderId="48" xfId="0" applyFont="1" applyBorder="1" applyAlignment="1">
      <alignment horizontal="left" vertical="center" wrapText="1"/>
    </xf>
    <xf numFmtId="0" fontId="235" fillId="0" borderId="198" xfId="0" applyFont="1" applyBorder="1" applyAlignment="1">
      <alignment horizontal="left" vertical="center" wrapText="1"/>
    </xf>
    <xf numFmtId="0" fontId="235" fillId="0" borderId="49" xfId="0" applyFont="1" applyBorder="1" applyAlignment="1">
      <alignment horizontal="left" vertical="center" wrapText="1"/>
    </xf>
    <xf numFmtId="0" fontId="237" fillId="0" borderId="205" xfId="0" applyFont="1" applyBorder="1" applyAlignment="1">
      <alignment horizontal="left" vertical="center" wrapText="1"/>
    </xf>
    <xf numFmtId="0" fontId="237" fillId="0" borderId="97" xfId="0" applyFont="1" applyBorder="1" applyAlignment="1">
      <alignment horizontal="left" vertical="center" wrapText="1"/>
    </xf>
    <xf numFmtId="0" fontId="237" fillId="0" borderId="201" xfId="0" applyFont="1" applyBorder="1" applyAlignment="1">
      <alignment horizontal="left" vertical="center" wrapText="1"/>
    </xf>
    <xf numFmtId="0" fontId="248" fillId="0" borderId="10" xfId="0" applyFont="1" applyBorder="1" applyAlignment="1">
      <alignment horizontal="center" vertical="center"/>
    </xf>
    <xf numFmtId="0" fontId="248" fillId="0" borderId="11" xfId="0" applyFont="1" applyBorder="1" applyAlignment="1">
      <alignment horizontal="center" vertical="center"/>
    </xf>
    <xf numFmtId="0" fontId="100" fillId="0" borderId="8" xfId="0" applyFont="1" applyBorder="1" applyAlignment="1" applyProtection="1">
      <alignment horizontal="left" vertical="top" wrapText="1"/>
      <protection hidden="1"/>
    </xf>
    <xf numFmtId="0" fontId="87" fillId="0" borderId="0" xfId="0" applyFont="1" applyBorder="1" applyAlignment="1" applyProtection="1">
      <alignment vertical="distributed" wrapText="1" shrinkToFit="1"/>
      <protection hidden="1"/>
    </xf>
    <xf numFmtId="0" fontId="0" fillId="0" borderId="0" xfId="0" applyAlignment="1" applyProtection="1">
      <alignment vertical="center"/>
      <protection hidden="1"/>
    </xf>
    <xf numFmtId="0" fontId="99" fillId="0" borderId="5" xfId="0" applyFont="1" applyBorder="1" applyAlignment="1" applyProtection="1">
      <alignment horizontal="center" vertical="center" wrapText="1"/>
      <protection hidden="1"/>
    </xf>
    <xf numFmtId="0" fontId="99" fillId="0" borderId="0" xfId="0" applyFont="1" applyBorder="1" applyAlignment="1" applyProtection="1">
      <alignment horizontal="center" vertical="center" wrapText="1"/>
      <protection hidden="1"/>
    </xf>
    <xf numFmtId="0" fontId="99" fillId="0" borderId="6" xfId="0" applyFont="1" applyBorder="1" applyAlignment="1" applyProtection="1">
      <alignment horizontal="center" vertical="center" wrapText="1"/>
      <protection hidden="1"/>
    </xf>
    <xf numFmtId="0" fontId="94" fillId="0" borderId="0" xfId="0" applyFont="1" applyAlignment="1" applyProtection="1">
      <alignment vertical="distributed" wrapText="1"/>
      <protection hidden="1"/>
    </xf>
    <xf numFmtId="0" fontId="0" fillId="0" borderId="16" xfId="0" applyBorder="1" applyAlignment="1" applyProtection="1">
      <alignment horizontal="center" vertical="center"/>
      <protection hidden="1"/>
    </xf>
    <xf numFmtId="0" fontId="0" fillId="0" borderId="14"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0" fillId="0" borderId="16"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154" fillId="4" borderId="79" xfId="259" applyFont="1" applyFill="1" applyAlignment="1" applyProtection="1">
      <alignment horizontal="left" vertical="center" wrapText="1"/>
      <protection hidden="1"/>
    </xf>
    <xf numFmtId="0" fontId="155" fillId="4" borderId="79" xfId="259" applyFont="1" applyFill="1" applyAlignment="1" applyProtection="1">
      <alignment horizontal="left" vertical="center" wrapText="1"/>
      <protection hidden="1"/>
    </xf>
    <xf numFmtId="0" fontId="154" fillId="4" borderId="79" xfId="259" applyFont="1" applyFill="1" applyAlignment="1" applyProtection="1">
      <alignment horizontal="center" vertical="center" wrapText="1"/>
      <protection hidden="1"/>
    </xf>
    <xf numFmtId="0" fontId="153" fillId="4" borderId="79" xfId="259" applyFill="1" applyAlignment="1" applyProtection="1">
      <alignment horizontal="center" vertical="center" wrapText="1"/>
      <protection hidden="1"/>
    </xf>
    <xf numFmtId="0" fontId="0" fillId="0" borderId="2" xfId="0" applyBorder="1" applyAlignment="1" applyProtection="1">
      <alignment horizontal="left" vertical="center" wrapText="1"/>
      <protection hidden="1"/>
    </xf>
    <xf numFmtId="0" fontId="0" fillId="0" borderId="3" xfId="0" applyBorder="1" applyAlignment="1" applyProtection="1">
      <alignment horizontal="left" vertical="center" wrapText="1"/>
      <protection hidden="1"/>
    </xf>
    <xf numFmtId="0" fontId="0" fillId="0" borderId="4" xfId="0" applyBorder="1" applyAlignment="1" applyProtection="1">
      <alignment horizontal="left" vertical="center" wrapText="1"/>
      <protection hidden="1"/>
    </xf>
    <xf numFmtId="0" fontId="0" fillId="0" borderId="80" xfId="0" applyBorder="1" applyAlignment="1" applyProtection="1">
      <alignment horizontal="center" vertical="center"/>
      <protection locked="0"/>
    </xf>
    <xf numFmtId="0" fontId="0" fillId="0" borderId="81" xfId="0"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2" xfId="0" applyBorder="1" applyAlignment="1" applyProtection="1">
      <alignment horizontal="center" vertical="center" wrapText="1"/>
      <protection locked="0" hidden="1"/>
    </xf>
    <xf numFmtId="0" fontId="0" fillId="0" borderId="4" xfId="0" applyBorder="1" applyAlignment="1" applyProtection="1">
      <alignment horizontal="center" vertical="center" wrapText="1"/>
      <protection locked="0" hidden="1"/>
    </xf>
    <xf numFmtId="0" fontId="20" fillId="0" borderId="1" xfId="0" applyFont="1" applyBorder="1" applyAlignment="1" applyProtection="1">
      <alignment horizontal="left" vertical="center" wrapText="1"/>
      <protection hidden="1"/>
    </xf>
    <xf numFmtId="0" fontId="0" fillId="0" borderId="1" xfId="0" applyBorder="1" applyAlignment="1" applyProtection="1">
      <alignment horizontal="left" vertical="center" wrapText="1"/>
      <protection hidden="1"/>
    </xf>
    <xf numFmtId="0" fontId="139" fillId="14" borderId="1" xfId="0" applyFont="1" applyFill="1" applyBorder="1" applyAlignment="1" applyProtection="1">
      <alignment horizontal="center" vertical="center"/>
      <protection hidden="1"/>
    </xf>
    <xf numFmtId="0" fontId="139" fillId="14" borderId="67" xfId="0" applyFont="1" applyFill="1" applyBorder="1" applyAlignment="1" applyProtection="1">
      <alignment horizontal="center" vertical="center"/>
      <protection hidden="1"/>
    </xf>
    <xf numFmtId="0" fontId="137" fillId="0" borderId="0" xfId="0" applyFont="1" applyAlignment="1" applyProtection="1">
      <alignment horizontal="center" vertical="center"/>
      <protection hidden="1"/>
    </xf>
    <xf numFmtId="0" fontId="138" fillId="0" borderId="0" xfId="0" applyFont="1" applyAlignment="1" applyProtection="1">
      <alignment horizontal="center" vertical="center"/>
      <protection hidden="1"/>
    </xf>
    <xf numFmtId="0" fontId="0" fillId="0" borderId="15" xfId="0" applyBorder="1" applyAlignment="1" applyProtection="1">
      <alignment horizontal="left" vertical="center" wrapText="1"/>
      <protection hidden="1"/>
    </xf>
    <xf numFmtId="0" fontId="0" fillId="0" borderId="0" xfId="0" applyAlignment="1" applyProtection="1">
      <alignment horizontal="left" vertical="center" shrinkToFit="1"/>
      <protection hidden="1"/>
    </xf>
    <xf numFmtId="14" fontId="0" fillId="0" borderId="8" xfId="0" applyNumberFormat="1" applyBorder="1" applyAlignment="1" applyProtection="1">
      <alignment horizontal="left" vertical="center"/>
      <protection hidden="1"/>
    </xf>
    <xf numFmtId="0" fontId="82" fillId="0" borderId="74" xfId="0" applyFont="1" applyBorder="1" applyAlignment="1" applyProtection="1">
      <alignment horizontal="left" vertical="center" shrinkToFit="1"/>
      <protection hidden="1"/>
    </xf>
    <xf numFmtId="0" fontId="139" fillId="14" borderId="10" xfId="0" applyFont="1" applyFill="1" applyBorder="1" applyAlignment="1" applyProtection="1">
      <alignment horizontal="center" vertical="center"/>
      <protection hidden="1"/>
    </xf>
    <xf numFmtId="0" fontId="139" fillId="14" borderId="11" xfId="0" applyFont="1" applyFill="1" applyBorder="1" applyAlignment="1" applyProtection="1">
      <alignment horizontal="center" vertical="center"/>
      <protection hidden="1"/>
    </xf>
    <xf numFmtId="0" fontId="139" fillId="14" borderId="12" xfId="0" applyFont="1" applyFill="1" applyBorder="1" applyAlignment="1" applyProtection="1">
      <alignment horizontal="center" vertical="center"/>
      <protection hidden="1"/>
    </xf>
    <xf numFmtId="0" fontId="139" fillId="14" borderId="7" xfId="0" applyFont="1" applyFill="1" applyBorder="1" applyAlignment="1" applyProtection="1">
      <alignment horizontal="center" vertical="center"/>
      <protection hidden="1"/>
    </xf>
    <xf numFmtId="0" fontId="139" fillId="14" borderId="8" xfId="0" applyFont="1" applyFill="1" applyBorder="1" applyAlignment="1" applyProtection="1">
      <alignment horizontal="center" vertical="center"/>
      <protection hidden="1"/>
    </xf>
    <xf numFmtId="0" fontId="139" fillId="14" borderId="9" xfId="0" applyFont="1" applyFill="1" applyBorder="1" applyAlignment="1" applyProtection="1">
      <alignment horizontal="center" vertical="center"/>
      <protection hidden="1"/>
    </xf>
    <xf numFmtId="0" fontId="82" fillId="0" borderId="71" xfId="0" applyFont="1" applyBorder="1" applyAlignment="1" applyProtection="1">
      <alignment horizontal="left" vertical="center" wrapText="1"/>
      <protection hidden="1"/>
    </xf>
    <xf numFmtId="0" fontId="82" fillId="0" borderId="0" xfId="0" applyFont="1" applyBorder="1" applyAlignment="1" applyProtection="1">
      <alignment horizontal="left" vertical="center" wrapText="1"/>
      <protection hidden="1"/>
    </xf>
    <xf numFmtId="0" fontId="82" fillId="0" borderId="72" xfId="0" applyFont="1" applyBorder="1" applyAlignment="1" applyProtection="1">
      <alignment horizontal="left" vertical="center" wrapText="1"/>
      <protection hidden="1"/>
    </xf>
    <xf numFmtId="0" fontId="82" fillId="0" borderId="74" xfId="0" applyFont="1" applyBorder="1" applyAlignment="1" applyProtection="1">
      <alignment horizontal="left" vertical="center"/>
      <protection hidden="1"/>
    </xf>
    <xf numFmtId="0" fontId="82" fillId="0" borderId="72" xfId="0" applyFont="1" applyBorder="1" applyAlignment="1" applyProtection="1">
      <alignment horizontal="left" vertical="center" shrinkToFit="1"/>
      <protection hidden="1"/>
    </xf>
    <xf numFmtId="0" fontId="0" fillId="0" borderId="0" xfId="0" applyAlignment="1" applyProtection="1">
      <alignment horizontal="left" vertical="center"/>
      <protection hidden="1"/>
    </xf>
    <xf numFmtId="0" fontId="142" fillId="0" borderId="71" xfId="0" applyFont="1" applyBorder="1" applyAlignment="1" applyProtection="1">
      <alignment horizontal="left" vertical="center" wrapText="1"/>
      <protection hidden="1"/>
    </xf>
    <xf numFmtId="0" fontId="200" fillId="0" borderId="237" xfId="0" applyFont="1" applyBorder="1" applyAlignment="1">
      <alignment horizontal="justify" vertical="center" wrapText="1"/>
    </xf>
    <xf numFmtId="0" fontId="249" fillId="0" borderId="0" xfId="0" applyFont="1" applyAlignment="1">
      <alignment horizontal="center" vertical="center" wrapText="1"/>
    </xf>
    <xf numFmtId="0" fontId="200" fillId="0" borderId="238" xfId="0" applyFont="1" applyBorder="1" applyAlignment="1">
      <alignment horizontal="justify" vertical="center" wrapText="1"/>
    </xf>
    <xf numFmtId="0" fontId="200" fillId="0" borderId="239" xfId="0" applyFont="1" applyBorder="1" applyAlignment="1">
      <alignment horizontal="justify" vertical="center" wrapText="1"/>
    </xf>
    <xf numFmtId="0" fontId="200" fillId="0" borderId="240" xfId="0" applyFont="1" applyBorder="1" applyAlignment="1">
      <alignment horizontal="justify" vertical="center" wrapText="1"/>
    </xf>
    <xf numFmtId="0" fontId="250" fillId="0" borderId="241" xfId="0" applyFont="1" applyBorder="1" applyAlignment="1">
      <alignment horizontal="justify" vertical="center" wrapText="1"/>
    </xf>
    <xf numFmtId="0" fontId="250" fillId="0" borderId="0" xfId="0" applyFont="1" applyAlignment="1">
      <alignment horizontal="justify" vertical="center" wrapText="1"/>
    </xf>
    <xf numFmtId="0" fontId="250" fillId="0" borderId="242" xfId="0" applyFont="1" applyBorder="1" applyAlignment="1">
      <alignment horizontal="justify" vertical="center" wrapText="1"/>
    </xf>
    <xf numFmtId="0" fontId="182" fillId="0" borderId="0" xfId="0" applyFont="1" applyAlignment="1">
      <alignment horizontal="justify" vertical="center" wrapText="1"/>
    </xf>
    <xf numFmtId="0" fontId="182" fillId="0" borderId="97" xfId="0" applyFont="1" applyBorder="1" applyAlignment="1">
      <alignment horizontal="justify" vertical="center" wrapText="1"/>
    </xf>
    <xf numFmtId="0" fontId="252" fillId="24" borderId="202" xfId="0" applyFont="1" applyFill="1" applyBorder="1" applyAlignment="1">
      <alignment horizontal="center" vertical="center" wrapText="1"/>
    </xf>
    <xf numFmtId="0" fontId="252" fillId="24" borderId="203" xfId="0" applyFont="1" applyFill="1" applyBorder="1" applyAlignment="1">
      <alignment horizontal="center" vertical="center" wrapText="1"/>
    </xf>
    <xf numFmtId="0" fontId="252" fillId="24" borderId="115" xfId="0" applyFont="1" applyFill="1" applyBorder="1" applyAlignment="1">
      <alignment horizontal="center" vertical="center" wrapText="1"/>
    </xf>
    <xf numFmtId="0" fontId="253" fillId="0" borderId="202" xfId="0" applyFont="1" applyBorder="1" applyAlignment="1">
      <alignment horizontal="center" vertical="center" wrapText="1"/>
    </xf>
    <xf numFmtId="0" fontId="253" fillId="0" borderId="203" xfId="0" applyFont="1" applyBorder="1" applyAlignment="1">
      <alignment horizontal="center" vertical="center" wrapText="1"/>
    </xf>
    <xf numFmtId="0" fontId="187" fillId="0" borderId="202" xfId="0" applyFont="1" applyBorder="1" applyAlignment="1">
      <alignment horizontal="center" vertical="center" wrapText="1"/>
    </xf>
    <xf numFmtId="0" fontId="187" fillId="0" borderId="115" xfId="0" applyFont="1" applyBorder="1" applyAlignment="1">
      <alignment horizontal="center" vertical="center" wrapText="1"/>
    </xf>
    <xf numFmtId="0" fontId="187" fillId="0" borderId="203" xfId="0" applyFont="1" applyBorder="1" applyAlignment="1">
      <alignment horizontal="center" vertical="center" wrapText="1"/>
    </xf>
    <xf numFmtId="0" fontId="182" fillId="0" borderId="243" xfId="0" applyFont="1" applyBorder="1" applyAlignment="1">
      <alignment horizontal="justify" vertical="center" wrapText="1"/>
    </xf>
    <xf numFmtId="0" fontId="253" fillId="0" borderId="32" xfId="0" applyFont="1" applyBorder="1" applyAlignment="1">
      <alignment horizontal="center" vertical="center" wrapText="1"/>
    </xf>
    <xf numFmtId="0" fontId="253" fillId="0" borderId="33" xfId="0" applyFont="1" applyBorder="1" applyAlignment="1">
      <alignment horizontal="center" vertical="center" wrapText="1"/>
    </xf>
    <xf numFmtId="0" fontId="187" fillId="0" borderId="246" xfId="0" applyFont="1" applyBorder="1" applyAlignment="1">
      <alignment horizontal="center" vertical="center" wrapText="1"/>
    </xf>
    <xf numFmtId="0" fontId="187" fillId="0" borderId="247" xfId="0" applyFont="1" applyBorder="1" applyAlignment="1">
      <alignment horizontal="center" vertical="center" wrapText="1"/>
    </xf>
    <xf numFmtId="0" fontId="187" fillId="0" borderId="248" xfId="0" applyFont="1" applyBorder="1" applyAlignment="1">
      <alignment horizontal="center" vertical="center" wrapText="1"/>
    </xf>
    <xf numFmtId="0" fontId="182" fillId="0" borderId="244" xfId="0" applyFont="1" applyBorder="1" applyAlignment="1">
      <alignment horizontal="justify" vertical="center" wrapText="1"/>
    </xf>
    <xf numFmtId="0" fontId="253" fillId="0" borderId="200" xfId="0" applyFont="1" applyBorder="1" applyAlignment="1">
      <alignment horizontal="center" vertical="center" wrapText="1"/>
    </xf>
    <xf numFmtId="0" fontId="253" fillId="0" borderId="201" xfId="0" applyFont="1" applyBorder="1" applyAlignment="1">
      <alignment horizontal="center" vertical="center" wrapText="1"/>
    </xf>
    <xf numFmtId="0" fontId="187" fillId="0" borderId="250" xfId="0" applyFont="1" applyBorder="1" applyAlignment="1">
      <alignment horizontal="center" vertical="center" wrapText="1"/>
    </xf>
    <xf numFmtId="0" fontId="187" fillId="0" borderId="251" xfId="0" applyFont="1" applyBorder="1" applyAlignment="1">
      <alignment horizontal="center" vertical="center" wrapText="1"/>
    </xf>
    <xf numFmtId="0" fontId="187" fillId="0" borderId="252" xfId="0" applyFont="1" applyBorder="1" applyAlignment="1">
      <alignment horizontal="center" vertical="center" wrapText="1"/>
    </xf>
    <xf numFmtId="0" fontId="181" fillId="0" borderId="116" xfId="0" applyFont="1" applyBorder="1" applyAlignment="1">
      <alignment horizontal="justify" vertical="center" wrapText="1"/>
    </xf>
    <xf numFmtId="0" fontId="251" fillId="0" borderId="241" xfId="0" applyFont="1" applyBorder="1" applyAlignment="1">
      <alignment horizontal="justify" vertical="center" wrapText="1"/>
    </xf>
    <xf numFmtId="0" fontId="251" fillId="0" borderId="0" xfId="0" applyFont="1" applyAlignment="1">
      <alignment horizontal="justify" vertical="center" wrapText="1"/>
    </xf>
    <xf numFmtId="0" fontId="182" fillId="0" borderId="0" xfId="0" applyFont="1" applyAlignment="1">
      <alignment vertical="top" wrapText="1"/>
    </xf>
    <xf numFmtId="0" fontId="182" fillId="0" borderId="242" xfId="0" applyFont="1" applyBorder="1" applyAlignment="1">
      <alignment vertical="top" wrapText="1"/>
    </xf>
    <xf numFmtId="0" fontId="182" fillId="0" borderId="237" xfId="0" applyFont="1" applyBorder="1" applyAlignment="1">
      <alignment vertical="top" wrapText="1"/>
    </xf>
    <xf numFmtId="0" fontId="182" fillId="0" borderId="254" xfId="0" applyFont="1" applyBorder="1" applyAlignment="1">
      <alignment vertical="top" wrapText="1"/>
    </xf>
    <xf numFmtId="0" fontId="251" fillId="0" borderId="253" xfId="0" applyFont="1" applyBorder="1" applyAlignment="1">
      <alignment horizontal="justify" vertical="center" wrapText="1"/>
    </xf>
    <xf numFmtId="0" fontId="251" fillId="0" borderId="237" xfId="0" applyFont="1" applyBorder="1" applyAlignment="1">
      <alignment horizontal="justify" vertical="center" wrapText="1"/>
    </xf>
    <xf numFmtId="0" fontId="0" fillId="0" borderId="0" xfId="0" applyAlignment="1">
      <alignment horizontal="left" vertical="center"/>
    </xf>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horizontal="left" vertical="top" wrapText="1" indent="1"/>
    </xf>
    <xf numFmtId="0" fontId="0" fillId="0" borderId="0" xfId="0" applyAlignment="1">
      <alignment horizontal="left" vertical="top" indent="1"/>
    </xf>
    <xf numFmtId="0" fontId="0" fillId="0" borderId="73" xfId="0" applyBorder="1" applyAlignment="1" applyProtection="1">
      <alignment horizontal="left" vertical="center"/>
      <protection hidden="1"/>
    </xf>
    <xf numFmtId="0" fontId="0" fillId="0" borderId="74" xfId="0" applyBorder="1" applyAlignment="1" applyProtection="1">
      <alignment horizontal="left" vertical="center"/>
      <protection hidden="1"/>
    </xf>
    <xf numFmtId="0" fontId="0" fillId="0" borderId="75" xfId="0" applyBorder="1" applyAlignment="1" applyProtection="1">
      <alignment horizontal="left" vertical="center"/>
      <protection hidden="1"/>
    </xf>
    <xf numFmtId="0" fontId="139" fillId="0" borderId="0" xfId="0" applyFont="1" applyAlignment="1" applyProtection="1">
      <alignment horizontal="left" vertical="top" wrapText="1"/>
      <protection hidden="1"/>
    </xf>
    <xf numFmtId="0" fontId="0" fillId="0" borderId="0" xfId="0" applyAlignment="1" applyProtection="1">
      <alignment horizontal="left" vertical="top"/>
      <protection hidden="1"/>
    </xf>
    <xf numFmtId="0" fontId="0" fillId="0" borderId="95" xfId="0" applyBorder="1" applyAlignment="1" applyProtection="1">
      <alignment horizontal="left" vertical="center" wrapText="1"/>
      <protection hidden="1"/>
    </xf>
    <xf numFmtId="0" fontId="0" fillId="0" borderId="16" xfId="0" applyBorder="1" applyAlignment="1" applyProtection="1">
      <alignment horizontal="left" vertical="center" wrapText="1"/>
      <protection hidden="1"/>
    </xf>
    <xf numFmtId="0" fontId="0" fillId="0" borderId="89" xfId="0" applyBorder="1" applyAlignment="1" applyProtection="1">
      <alignment horizontal="left" vertical="center" wrapText="1"/>
      <protection hidden="1"/>
    </xf>
    <xf numFmtId="0" fontId="0" fillId="0" borderId="90" xfId="0" applyBorder="1" applyAlignment="1" applyProtection="1">
      <alignment horizontal="left" vertical="center" wrapText="1"/>
      <protection hidden="1"/>
    </xf>
    <xf numFmtId="0" fontId="0" fillId="0" borderId="91" xfId="0" applyBorder="1" applyAlignment="1" applyProtection="1">
      <alignment horizontal="left" vertical="center" wrapText="1"/>
      <protection hidden="1"/>
    </xf>
    <xf numFmtId="0" fontId="102" fillId="0" borderId="0" xfId="0" applyFont="1" applyBorder="1" applyAlignment="1" applyProtection="1">
      <alignment horizontal="right" vertical="center" shrinkToFit="1"/>
      <protection hidden="1"/>
    </xf>
    <xf numFmtId="0" fontId="103" fillId="0" borderId="5" xfId="0" applyFont="1" applyBorder="1" applyAlignment="1">
      <alignment horizontal="center" vertical="center"/>
    </xf>
    <xf numFmtId="0" fontId="103" fillId="0" borderId="0" xfId="0" applyFont="1" applyBorder="1" applyAlignment="1">
      <alignment horizontal="center" vertical="center"/>
    </xf>
    <xf numFmtId="0" fontId="103" fillId="0" borderId="6" xfId="0" applyFont="1" applyBorder="1" applyAlignment="1">
      <alignment horizontal="center" vertical="center"/>
    </xf>
    <xf numFmtId="176" fontId="85" fillId="0" borderId="0" xfId="0" applyNumberFormat="1" applyFont="1" applyBorder="1" applyAlignment="1" applyProtection="1">
      <alignment horizontal="left" vertical="center"/>
      <protection hidden="1"/>
    </xf>
    <xf numFmtId="0" fontId="85" fillId="0" borderId="0" xfId="0" applyFont="1" applyBorder="1" applyAlignment="1">
      <alignment horizontal="distributed" vertical="center" shrinkToFit="1"/>
    </xf>
    <xf numFmtId="0" fontId="85" fillId="0" borderId="6" xfId="0" applyFont="1" applyBorder="1" applyAlignment="1" applyProtection="1">
      <alignment horizontal="left" vertical="center" shrinkToFit="1"/>
      <protection hidden="1"/>
    </xf>
    <xf numFmtId="0" fontId="85" fillId="0" borderId="0" xfId="0" applyFont="1" applyBorder="1" applyAlignment="1" applyProtection="1">
      <alignment vertical="center" shrinkToFit="1"/>
      <protection hidden="1"/>
    </xf>
    <xf numFmtId="0" fontId="82" fillId="0" borderId="0" xfId="0" applyFont="1" applyAlignment="1">
      <alignment vertical="center" shrinkToFit="1"/>
    </xf>
    <xf numFmtId="0" fontId="85" fillId="0" borderId="0" xfId="0" applyFont="1" applyBorder="1" applyAlignment="1">
      <alignment vertical="center" shrinkToFit="1"/>
    </xf>
    <xf numFmtId="0" fontId="85" fillId="0" borderId="1" xfId="0" applyFont="1" applyBorder="1" applyAlignment="1" applyProtection="1">
      <alignment horizontal="center" vertical="center"/>
      <protection locked="0"/>
    </xf>
    <xf numFmtId="0" fontId="85" fillId="0" borderId="16" xfId="0" applyFont="1" applyBorder="1" applyAlignment="1" applyProtection="1">
      <alignment horizontal="center" vertical="center"/>
      <protection locked="0"/>
    </xf>
    <xf numFmtId="185" fontId="82" fillId="0" borderId="2" xfId="0" applyNumberFormat="1" applyFont="1" applyBorder="1" applyAlignment="1" applyProtection="1">
      <alignment horizontal="center" vertical="center" shrinkToFit="1"/>
      <protection locked="0"/>
    </xf>
    <xf numFmtId="185" fontId="82" fillId="0" borderId="3" xfId="0" applyNumberFormat="1" applyFont="1" applyBorder="1" applyAlignment="1" applyProtection="1">
      <alignment horizontal="center" vertical="center" shrinkToFit="1"/>
      <protection locked="0"/>
    </xf>
    <xf numFmtId="185" fontId="82" fillId="0" borderId="4" xfId="0" applyNumberFormat="1" applyFont="1" applyBorder="1" applyAlignment="1" applyProtection="1">
      <alignment horizontal="center" vertical="center" shrinkToFit="1"/>
      <protection locked="0"/>
    </xf>
    <xf numFmtId="0" fontId="82" fillId="0" borderId="31" xfId="0" applyFont="1" applyBorder="1" applyAlignment="1" applyProtection="1">
      <alignment horizontal="left" vertical="center" wrapText="1"/>
      <protection locked="0"/>
    </xf>
    <xf numFmtId="0" fontId="82" fillId="0" borderId="34" xfId="0" applyFont="1" applyBorder="1" applyAlignment="1" applyProtection="1">
      <alignment horizontal="left" vertical="center" wrapText="1"/>
      <protection locked="0"/>
    </xf>
    <xf numFmtId="0" fontId="82" fillId="0" borderId="35" xfId="0" applyFont="1" applyBorder="1" applyAlignment="1" applyProtection="1">
      <alignment horizontal="left" vertical="center" wrapText="1"/>
      <protection locked="0"/>
    </xf>
    <xf numFmtId="0" fontId="82" fillId="0" borderId="36" xfId="0" applyFont="1" applyBorder="1" applyAlignment="1" applyProtection="1">
      <alignment horizontal="left" vertical="center" wrapText="1"/>
      <protection locked="0"/>
    </xf>
    <xf numFmtId="0" fontId="82" fillId="0" borderId="37" xfId="0" applyFont="1" applyBorder="1" applyAlignment="1" applyProtection="1">
      <alignment horizontal="left" vertical="center" wrapText="1"/>
      <protection locked="0"/>
    </xf>
    <xf numFmtId="0" fontId="82" fillId="0" borderId="38" xfId="0" applyFont="1" applyBorder="1" applyAlignment="1" applyProtection="1">
      <alignment horizontal="left" vertical="center" wrapText="1"/>
      <protection locked="0"/>
    </xf>
    <xf numFmtId="0" fontId="85" fillId="0" borderId="0" xfId="0" applyFont="1" applyBorder="1" applyAlignment="1">
      <alignment vertical="center"/>
    </xf>
    <xf numFmtId="0" fontId="85" fillId="0" borderId="0" xfId="0" applyFont="1" applyBorder="1" applyAlignment="1" applyProtection="1">
      <alignment horizontal="left" vertical="center" shrinkToFit="1"/>
      <protection locked="0"/>
    </xf>
    <xf numFmtId="0" fontId="85" fillId="0" borderId="0" xfId="0" applyFont="1" applyBorder="1" applyAlignment="1" applyProtection="1">
      <alignment horizontal="center" vertical="center"/>
      <protection locked="0"/>
    </xf>
    <xf numFmtId="0" fontId="85" fillId="0" borderId="0" xfId="0" applyFont="1" applyBorder="1" applyAlignment="1">
      <alignment horizontal="left" vertical="center"/>
    </xf>
    <xf numFmtId="0" fontId="85" fillId="0" borderId="0" xfId="0" applyFont="1" applyAlignment="1">
      <alignment horizontal="left" vertical="center"/>
    </xf>
    <xf numFmtId="0" fontId="85" fillId="0" borderId="0" xfId="0" applyFont="1" applyBorder="1" applyAlignment="1" applyProtection="1">
      <alignment horizontal="left" vertical="center"/>
      <protection locked="0"/>
    </xf>
    <xf numFmtId="0" fontId="82" fillId="0" borderId="0" xfId="0" applyFont="1" applyAlignment="1">
      <alignment vertical="center"/>
    </xf>
    <xf numFmtId="176" fontId="85" fillId="0" borderId="0" xfId="0" applyNumberFormat="1" applyFont="1" applyBorder="1" applyAlignment="1" applyProtection="1">
      <alignment horizontal="left" vertical="center"/>
      <protection locked="0"/>
    </xf>
    <xf numFmtId="0" fontId="95" fillId="0" borderId="5" xfId="0" applyFont="1" applyBorder="1" applyAlignment="1">
      <alignment horizontal="center" vertical="center"/>
    </xf>
    <xf numFmtId="0" fontId="95" fillId="0" borderId="0" xfId="0" applyFont="1" applyBorder="1" applyAlignment="1">
      <alignment horizontal="center" vertical="center"/>
    </xf>
    <xf numFmtId="0" fontId="95" fillId="0" borderId="6" xfId="0" applyFont="1" applyBorder="1" applyAlignment="1">
      <alignment horizontal="center" vertical="center"/>
    </xf>
    <xf numFmtId="0" fontId="85" fillId="0" borderId="6" xfId="0" applyFont="1" applyBorder="1" applyAlignment="1" applyProtection="1">
      <alignment horizontal="left" vertical="center"/>
      <protection hidden="1"/>
    </xf>
    <xf numFmtId="194" fontId="85" fillId="0" borderId="6" xfId="0" applyNumberFormat="1" applyFont="1" applyBorder="1" applyAlignment="1" applyProtection="1">
      <alignment horizontal="left" vertical="center"/>
      <protection hidden="1"/>
    </xf>
    <xf numFmtId="176" fontId="85" fillId="0" borderId="0" xfId="0" applyNumberFormat="1" applyFont="1" applyBorder="1" applyAlignment="1">
      <alignment horizontal="center" vertical="center"/>
    </xf>
    <xf numFmtId="0" fontId="180" fillId="0" borderId="8" xfId="0" applyFont="1" applyBorder="1" applyAlignment="1" applyProtection="1">
      <alignment horizontal="left" vertical="top" wrapText="1"/>
      <protection hidden="1"/>
    </xf>
    <xf numFmtId="0" fontId="181" fillId="0" borderId="2" xfId="0" applyFont="1" applyBorder="1" applyAlignment="1" applyProtection="1">
      <alignment horizontal="center" vertical="center" wrapText="1"/>
      <protection hidden="1"/>
    </xf>
    <xf numFmtId="0" fontId="181" fillId="0" borderId="4" xfId="0" applyFont="1" applyBorder="1" applyAlignment="1" applyProtection="1">
      <alignment horizontal="center" vertical="center" wrapText="1"/>
      <protection hidden="1"/>
    </xf>
    <xf numFmtId="0" fontId="181" fillId="0" borderId="2" xfId="0" applyFont="1" applyBorder="1" applyAlignment="1" applyProtection="1">
      <alignment horizontal="left" vertical="center" wrapText="1"/>
      <protection hidden="1"/>
    </xf>
    <xf numFmtId="0" fontId="181" fillId="0" borderId="3" xfId="0" applyFont="1" applyBorder="1" applyAlignment="1" applyProtection="1">
      <alignment horizontal="left" vertical="center" wrapText="1"/>
      <protection hidden="1"/>
    </xf>
    <xf numFmtId="0" fontId="181" fillId="0" borderId="4" xfId="0" applyFont="1" applyBorder="1" applyAlignment="1" applyProtection="1">
      <alignment horizontal="left" vertical="center" wrapText="1"/>
      <protection hidden="1"/>
    </xf>
    <xf numFmtId="0" fontId="188" fillId="0" borderId="0" xfId="0" applyFont="1" applyBorder="1" applyAlignment="1">
      <alignment horizontal="center" vertical="center"/>
    </xf>
    <xf numFmtId="176" fontId="181" fillId="0" borderId="2" xfId="0" applyNumberFormat="1" applyFont="1" applyBorder="1" applyAlignment="1" applyProtection="1">
      <alignment horizontal="center" vertical="center" wrapText="1"/>
      <protection hidden="1"/>
    </xf>
    <xf numFmtId="176" fontId="181" fillId="0" borderId="3" xfId="0" applyNumberFormat="1" applyFont="1" applyBorder="1" applyAlignment="1" applyProtection="1">
      <alignment horizontal="center" vertical="center" wrapText="1"/>
      <protection hidden="1"/>
    </xf>
    <xf numFmtId="176" fontId="181" fillId="0" borderId="4" xfId="0" applyNumberFormat="1" applyFont="1" applyBorder="1" applyAlignment="1" applyProtection="1">
      <alignment horizontal="center" vertical="center" wrapText="1"/>
      <protection hidden="1"/>
    </xf>
    <xf numFmtId="0" fontId="66" fillId="0" borderId="2" xfId="0" applyFont="1" applyBorder="1" applyAlignment="1" applyProtection="1">
      <alignment horizontal="center" vertical="center"/>
      <protection locked="0"/>
    </xf>
    <xf numFmtId="0" fontId="66" fillId="0" borderId="4" xfId="0" applyFont="1" applyBorder="1" applyAlignment="1" applyProtection="1">
      <alignment horizontal="center" vertical="center"/>
      <protection locked="0"/>
    </xf>
    <xf numFmtId="0" fontId="40" fillId="0" borderId="11" xfId="0" applyFont="1" applyBorder="1" applyAlignment="1" applyProtection="1">
      <alignment vertical="center" shrinkToFit="1"/>
      <protection hidden="1"/>
    </xf>
    <xf numFmtId="0" fontId="40" fillId="0" borderId="0" xfId="0" applyFont="1" applyBorder="1" applyAlignment="1" applyProtection="1">
      <alignment horizontal="left" vertical="center"/>
      <protection hidden="1"/>
    </xf>
    <xf numFmtId="0" fontId="187" fillId="0" borderId="2" xfId="0" applyFont="1" applyBorder="1" applyAlignment="1" applyProtection="1">
      <alignment horizontal="left" vertical="center" wrapText="1" shrinkToFit="1"/>
      <protection locked="0"/>
    </xf>
    <xf numFmtId="0" fontId="187" fillId="0" borderId="3" xfId="0" applyFont="1" applyBorder="1" applyAlignment="1" applyProtection="1">
      <alignment horizontal="left" vertical="center" wrapText="1" shrinkToFit="1"/>
      <protection locked="0"/>
    </xf>
    <xf numFmtId="0" fontId="187" fillId="0" borderId="4" xfId="0" applyFont="1" applyBorder="1" applyAlignment="1" applyProtection="1">
      <alignment horizontal="left" vertical="center" wrapText="1" shrinkToFit="1"/>
      <protection locked="0"/>
    </xf>
    <xf numFmtId="0" fontId="181" fillId="0" borderId="2" xfId="0" applyFont="1" applyBorder="1" applyAlignment="1" applyProtection="1">
      <alignment horizontal="center" vertical="center"/>
      <protection hidden="1"/>
    </xf>
    <xf numFmtId="0" fontId="181" fillId="0" borderId="4" xfId="0" applyFont="1" applyBorder="1" applyAlignment="1" applyProtection="1">
      <alignment horizontal="center" vertical="center"/>
      <protection hidden="1"/>
    </xf>
    <xf numFmtId="0" fontId="181" fillId="0" borderId="3" xfId="0" applyFont="1" applyBorder="1" applyAlignment="1" applyProtection="1">
      <alignment horizontal="center" vertical="center" wrapText="1"/>
      <protection hidden="1"/>
    </xf>
    <xf numFmtId="0" fontId="187" fillId="0" borderId="2" xfId="0" applyFont="1" applyBorder="1" applyAlignment="1" applyProtection="1">
      <alignment horizontal="left" vertical="center" wrapText="1"/>
      <protection locked="0"/>
    </xf>
    <xf numFmtId="0" fontId="187" fillId="0" borderId="3" xfId="0" applyFont="1" applyBorder="1" applyAlignment="1" applyProtection="1">
      <alignment horizontal="left" vertical="center" wrapText="1"/>
      <protection locked="0"/>
    </xf>
    <xf numFmtId="0" fontId="187" fillId="0" borderId="4" xfId="0" applyFont="1" applyBorder="1" applyAlignment="1" applyProtection="1">
      <alignment horizontal="left" vertical="center" wrapText="1"/>
      <protection locked="0"/>
    </xf>
    <xf numFmtId="0" fontId="40" fillId="0" borderId="0" xfId="0" applyFont="1" applyBorder="1" applyAlignment="1" applyProtection="1">
      <alignment horizontal="center" vertical="center" shrinkToFit="1"/>
      <protection hidden="1"/>
    </xf>
    <xf numFmtId="0" fontId="40" fillId="0" borderId="0" xfId="0" applyFont="1" applyBorder="1" applyAlignment="1" applyProtection="1">
      <alignment horizontal="center" vertical="center"/>
      <protection locked="0"/>
    </xf>
    <xf numFmtId="176" fontId="40" fillId="0" borderId="2" xfId="0" applyNumberFormat="1" applyFont="1" applyBorder="1" applyAlignment="1" applyProtection="1">
      <alignment horizontal="center" vertical="center"/>
      <protection hidden="1"/>
    </xf>
    <xf numFmtId="176" fontId="40" fillId="0" borderId="4" xfId="0" applyNumberFormat="1" applyFont="1" applyBorder="1" applyAlignment="1" applyProtection="1">
      <alignment horizontal="center" vertical="center"/>
      <protection hidden="1"/>
    </xf>
    <xf numFmtId="176" fontId="181" fillId="0" borderId="0" xfId="0" applyNumberFormat="1" applyFont="1" applyBorder="1" applyAlignment="1" applyProtection="1">
      <alignment horizontal="right" vertical="center"/>
      <protection locked="0"/>
    </xf>
    <xf numFmtId="0" fontId="187" fillId="0" borderId="0" xfId="0" applyFont="1" applyBorder="1" applyAlignment="1" applyProtection="1">
      <alignment horizontal="left" vertical="center" wrapText="1"/>
      <protection locked="0"/>
    </xf>
    <xf numFmtId="31" fontId="187" fillId="0" borderId="2" xfId="0" applyNumberFormat="1" applyFont="1" applyBorder="1" applyAlignment="1" applyProtection="1">
      <alignment horizontal="center" vertical="center" wrapText="1" shrinkToFit="1"/>
      <protection locked="0"/>
    </xf>
    <xf numFmtId="0" fontId="187" fillId="0" borderId="4" xfId="0" applyFont="1" applyBorder="1" applyAlignment="1" applyProtection="1">
      <alignment horizontal="center" vertical="center" wrapText="1" shrinkToFit="1"/>
      <protection locked="0"/>
    </xf>
    <xf numFmtId="0" fontId="187" fillId="0" borderId="2" xfId="0" applyFont="1" applyBorder="1" applyAlignment="1" applyProtection="1">
      <alignment horizontal="center" vertical="center" wrapText="1" shrinkToFit="1"/>
      <protection locked="0"/>
    </xf>
    <xf numFmtId="0" fontId="40" fillId="0" borderId="2" xfId="0" applyFont="1" applyBorder="1" applyAlignment="1" applyProtection="1">
      <alignment horizontal="center" vertical="center"/>
      <protection hidden="1"/>
    </xf>
    <xf numFmtId="0" fontId="40" fillId="0" borderId="4" xfId="0" applyFont="1" applyBorder="1" applyAlignment="1" applyProtection="1">
      <alignment horizontal="center" vertical="center"/>
      <protection hidden="1"/>
    </xf>
    <xf numFmtId="0" fontId="105" fillId="0" borderId="0" xfId="0" applyFont="1" applyBorder="1" applyAlignment="1">
      <alignment horizontal="center" vertical="center"/>
    </xf>
    <xf numFmtId="176" fontId="87" fillId="0" borderId="0" xfId="0" applyNumberFormat="1" applyFont="1" applyBorder="1" applyAlignment="1" applyProtection="1">
      <alignment horizontal="left" vertical="center" shrinkToFit="1"/>
      <protection hidden="1"/>
    </xf>
    <xf numFmtId="0" fontId="101" fillId="0" borderId="32" xfId="0" applyFont="1" applyBorder="1" applyAlignment="1">
      <alignment horizontal="center" vertical="center" wrapText="1"/>
    </xf>
    <xf numFmtId="0" fontId="101" fillId="0" borderId="33" xfId="0" applyFont="1" applyBorder="1" applyAlignment="1">
      <alignment horizontal="center" vertical="center" wrapText="1"/>
    </xf>
    <xf numFmtId="0" fontId="101" fillId="0" borderId="40" xfId="0" applyFont="1" applyBorder="1" applyAlignment="1">
      <alignment horizontal="center" vertical="center" wrapText="1"/>
    </xf>
    <xf numFmtId="0" fontId="101" fillId="0" borderId="41" xfId="0" applyFont="1" applyBorder="1" applyAlignment="1">
      <alignment horizontal="center" vertical="center" wrapText="1"/>
    </xf>
    <xf numFmtId="0" fontId="94" fillId="0" borderId="48" xfId="0" applyFont="1" applyBorder="1" applyAlignment="1" applyProtection="1">
      <alignment horizontal="center" vertical="center" shrinkToFit="1"/>
      <protection locked="0"/>
    </xf>
    <xf numFmtId="0" fontId="82" fillId="0" borderId="49" xfId="0" applyFont="1" applyBorder="1" applyAlignment="1" applyProtection="1">
      <alignment horizontal="center" vertical="center" shrinkToFit="1"/>
      <protection locked="0"/>
    </xf>
    <xf numFmtId="176" fontId="87" fillId="0" borderId="0" xfId="0" applyNumberFormat="1" applyFont="1" applyBorder="1" applyAlignment="1" applyProtection="1">
      <alignment horizontal="left" vertical="center"/>
      <protection hidden="1"/>
    </xf>
    <xf numFmtId="0" fontId="101" fillId="0" borderId="46" xfId="0" applyFont="1" applyBorder="1" applyAlignment="1">
      <alignment horizontal="center" vertical="center"/>
    </xf>
    <xf numFmtId="0" fontId="101" fillId="0" borderId="39" xfId="0" applyFont="1" applyBorder="1" applyAlignment="1">
      <alignment horizontal="center" vertical="center"/>
    </xf>
    <xf numFmtId="0" fontId="101" fillId="0" borderId="46" xfId="0" applyFont="1" applyBorder="1" applyAlignment="1">
      <alignment horizontal="center" vertical="center" wrapText="1"/>
    </xf>
    <xf numFmtId="0" fontId="101" fillId="0" borderId="39" xfId="0" applyFont="1" applyBorder="1" applyAlignment="1">
      <alignment horizontal="center" vertical="center" wrapText="1"/>
    </xf>
    <xf numFmtId="0" fontId="94" fillId="0" borderId="0" xfId="0" applyFont="1" applyBorder="1" applyAlignment="1">
      <alignment vertical="distributed" wrapText="1"/>
    </xf>
    <xf numFmtId="0" fontId="81" fillId="0" borderId="0" xfId="0" applyFont="1" applyBorder="1" applyAlignment="1">
      <alignment horizontal="distributed" vertical="center"/>
    </xf>
    <xf numFmtId="0" fontId="82" fillId="0" borderId="31" xfId="0" applyFont="1" applyBorder="1" applyAlignment="1">
      <alignment horizontal="left" vertical="center" wrapText="1"/>
    </xf>
    <xf numFmtId="0" fontId="82" fillId="0" borderId="13" xfId="0" applyFont="1" applyBorder="1" applyAlignment="1">
      <alignment horizontal="left" vertical="center" wrapText="1"/>
    </xf>
    <xf numFmtId="176" fontId="85" fillId="0" borderId="0" xfId="0" applyNumberFormat="1" applyFont="1" applyBorder="1" applyAlignment="1">
      <alignment horizontal="left" vertical="center"/>
    </xf>
    <xf numFmtId="0" fontId="85" fillId="0" borderId="1" xfId="0" applyFont="1" applyBorder="1" applyAlignment="1">
      <alignment horizontal="center" vertical="center"/>
    </xf>
    <xf numFmtId="0" fontId="85" fillId="0" borderId="16" xfId="0" applyFont="1" applyBorder="1" applyAlignment="1">
      <alignment horizontal="center" vertical="center"/>
    </xf>
    <xf numFmtId="0" fontId="187" fillId="0" borderId="109" xfId="0" applyFont="1" applyBorder="1" applyAlignment="1">
      <alignment horizontal="justify" vertical="center" wrapText="1"/>
    </xf>
    <xf numFmtId="0" fontId="187" fillId="0" borderId="110" xfId="0" applyFont="1" applyBorder="1" applyAlignment="1">
      <alignment horizontal="justify" vertical="center" wrapText="1"/>
    </xf>
    <xf numFmtId="0" fontId="187" fillId="0" borderId="101" xfId="0" applyFont="1" applyBorder="1" applyAlignment="1">
      <alignment horizontal="justify" vertical="center" wrapText="1"/>
    </xf>
    <xf numFmtId="0" fontId="200" fillId="0" borderId="126" xfId="0" applyFont="1" applyBorder="1" applyAlignment="1">
      <alignment horizontal="right" vertical="center" wrapText="1"/>
    </xf>
    <xf numFmtId="0" fontId="196" fillId="0" borderId="116" xfId="0" applyFont="1" applyBorder="1" applyAlignment="1">
      <alignment horizontal="justify" vertical="center" wrapText="1"/>
    </xf>
    <xf numFmtId="0" fontId="197" fillId="0" borderId="0" xfId="0" applyFont="1" applyAlignment="1">
      <alignment horizontal="center" vertical="center" wrapText="1"/>
    </xf>
    <xf numFmtId="0" fontId="198" fillId="0" borderId="0" xfId="0" applyFont="1" applyAlignment="1">
      <alignment horizontal="right" vertical="center" wrapText="1" indent="1"/>
    </xf>
    <xf numFmtId="0" fontId="183" fillId="0" borderId="0" xfId="0" applyFont="1" applyAlignment="1">
      <alignment horizontal="right" vertical="center" wrapText="1" indent="1"/>
    </xf>
    <xf numFmtId="0" fontId="196" fillId="0" borderId="0" xfId="0" applyFont="1" applyAlignment="1">
      <alignment horizontal="right" vertical="center" wrapText="1" indent="1"/>
    </xf>
    <xf numFmtId="0" fontId="196" fillId="0" borderId="109" xfId="0" applyFont="1" applyBorder="1" applyAlignment="1">
      <alignment horizontal="justify" vertical="center" wrapText="1"/>
    </xf>
    <xf numFmtId="0" fontId="196" fillId="0" borderId="110" xfId="0" applyFont="1" applyBorder="1" applyAlignment="1">
      <alignment horizontal="justify" vertical="center" wrapText="1"/>
    </xf>
    <xf numFmtId="0" fontId="196" fillId="0" borderId="101" xfId="0" applyFont="1" applyBorder="1" applyAlignment="1">
      <alignment horizontal="justify" vertical="center" wrapText="1"/>
    </xf>
    <xf numFmtId="0" fontId="196" fillId="0" borderId="114" xfId="0" applyFont="1" applyBorder="1" applyAlignment="1">
      <alignment horizontal="center" vertical="center" wrapText="1"/>
    </xf>
    <xf numFmtId="0" fontId="196" fillId="0" borderId="111" xfId="0" applyFont="1" applyBorder="1" applyAlignment="1">
      <alignment horizontal="center" vertical="center" wrapText="1"/>
    </xf>
    <xf numFmtId="0" fontId="196" fillId="0" borderId="113" xfId="0" applyFont="1" applyBorder="1" applyAlignment="1">
      <alignment horizontal="justify" vertical="center" wrapText="1"/>
    </xf>
    <xf numFmtId="0" fontId="196" fillId="0" borderId="114" xfId="0" applyFont="1" applyBorder="1" applyAlignment="1">
      <alignment horizontal="justify" vertical="center" wrapText="1"/>
    </xf>
    <xf numFmtId="0" fontId="125" fillId="0" borderId="63" xfId="258" applyFont="1" applyBorder="1" applyAlignment="1" applyProtection="1">
      <alignment horizontal="left" vertical="center" shrinkToFit="1"/>
      <protection hidden="1"/>
    </xf>
    <xf numFmtId="0" fontId="125" fillId="0" borderId="64" xfId="258" applyFont="1" applyBorder="1" applyAlignment="1" applyProtection="1">
      <alignment horizontal="left" vertical="center" shrinkToFit="1"/>
      <protection hidden="1"/>
    </xf>
    <xf numFmtId="0" fontId="125" fillId="0" borderId="65" xfId="258" applyFont="1" applyBorder="1" applyAlignment="1" applyProtection="1">
      <alignment horizontal="left" vertical="center" shrinkToFit="1"/>
      <protection hidden="1"/>
    </xf>
    <xf numFmtId="0" fontId="122" fillId="0" borderId="119" xfId="0" applyFont="1" applyBorder="1" applyAlignment="1">
      <alignment horizontal="center" vertical="center" wrapText="1"/>
    </xf>
    <xf numFmtId="0" fontId="122" fillId="0" borderId="120" xfId="0" applyFont="1" applyBorder="1" applyAlignment="1">
      <alignment horizontal="center" vertical="center" wrapText="1"/>
    </xf>
    <xf numFmtId="0" fontId="122" fillId="0" borderId="121" xfId="0" applyFont="1" applyBorder="1" applyAlignment="1">
      <alignment horizontal="justify" vertical="center" wrapText="1"/>
    </xf>
    <xf numFmtId="0" fontId="122" fillId="0" borderId="122" xfId="0" applyFont="1" applyBorder="1" applyAlignment="1">
      <alignment horizontal="justify" vertical="center" wrapText="1"/>
    </xf>
    <xf numFmtId="0" fontId="122" fillId="0" borderId="123" xfId="0" applyFont="1" applyBorder="1" applyAlignment="1">
      <alignment horizontal="justify" vertical="center" wrapText="1"/>
    </xf>
    <xf numFmtId="0" fontId="122" fillId="0" borderId="124" xfId="0" applyFont="1" applyBorder="1" applyAlignment="1">
      <alignment horizontal="justify" vertical="center" wrapText="1"/>
    </xf>
    <xf numFmtId="0" fontId="196" fillId="0" borderId="99" xfId="0" applyFont="1" applyBorder="1" applyAlignment="1">
      <alignment horizontal="center" vertical="center" wrapText="1"/>
    </xf>
    <xf numFmtId="0" fontId="196" fillId="0" borderId="110" xfId="0" applyFont="1" applyBorder="1" applyAlignment="1">
      <alignment horizontal="center" vertical="center" wrapText="1"/>
    </xf>
    <xf numFmtId="0" fontId="196" fillId="0" borderId="101" xfId="0" applyFont="1" applyBorder="1" applyAlignment="1">
      <alignment horizontal="center" vertical="center" wrapText="1"/>
    </xf>
    <xf numFmtId="0" fontId="196" fillId="0" borderId="109" xfId="0" applyFont="1" applyBorder="1" applyAlignment="1">
      <alignment horizontal="center" vertical="center" wrapText="1"/>
    </xf>
    <xf numFmtId="0" fontId="196" fillId="0" borderId="102" xfId="0" applyFont="1" applyBorder="1" applyAlignment="1">
      <alignment horizontal="center" vertical="center" wrapText="1"/>
    </xf>
    <xf numFmtId="0" fontId="196" fillId="0" borderId="103" xfId="0" applyFont="1" applyBorder="1" applyAlignment="1">
      <alignment horizontal="center" vertical="center" wrapText="1"/>
    </xf>
    <xf numFmtId="0" fontId="196" fillId="0" borderId="0" xfId="0" applyFont="1" applyBorder="1" applyAlignment="1">
      <alignment horizontal="center" vertical="center" wrapText="1"/>
    </xf>
    <xf numFmtId="0" fontId="196" fillId="0" borderId="108" xfId="0" applyFont="1" applyBorder="1" applyAlignment="1">
      <alignment horizontal="center" vertical="center" wrapText="1"/>
    </xf>
    <xf numFmtId="0" fontId="196" fillId="0" borderId="104" xfId="0" applyFont="1" applyBorder="1" applyAlignment="1">
      <alignment horizontal="center" vertical="center" wrapText="1"/>
    </xf>
    <xf numFmtId="0" fontId="196" fillId="0" borderId="105" xfId="0" applyFont="1" applyBorder="1" applyAlignment="1">
      <alignment horizontal="center" vertical="center" wrapText="1"/>
    </xf>
    <xf numFmtId="0" fontId="196" fillId="0" borderId="106" xfId="0" applyFont="1" applyBorder="1" applyAlignment="1">
      <alignment horizontal="justify" vertical="center" wrapText="1"/>
    </xf>
    <xf numFmtId="0" fontId="196" fillId="0" borderId="102" xfId="0" applyFont="1" applyBorder="1" applyAlignment="1">
      <alignment horizontal="justify" vertical="center" wrapText="1"/>
    </xf>
    <xf numFmtId="0" fontId="196" fillId="0" borderId="103" xfId="0" applyFont="1" applyBorder="1" applyAlignment="1">
      <alignment horizontal="justify" vertical="center" wrapText="1"/>
    </xf>
    <xf numFmtId="0" fontId="196" fillId="0" borderId="107" xfId="0" applyFont="1" applyBorder="1" applyAlignment="1">
      <alignment horizontal="justify" vertical="center" wrapText="1"/>
    </xf>
    <xf numFmtId="0" fontId="196" fillId="0" borderId="104" xfId="0" applyFont="1" applyBorder="1" applyAlignment="1">
      <alignment horizontal="justify" vertical="center" wrapText="1"/>
    </xf>
    <xf numFmtId="0" fontId="196" fillId="0" borderId="105" xfId="0" applyFont="1" applyBorder="1" applyAlignment="1">
      <alignment horizontal="justify" vertical="center" wrapText="1"/>
    </xf>
    <xf numFmtId="0" fontId="196" fillId="0" borderId="97" xfId="0" applyFont="1" applyBorder="1" applyAlignment="1">
      <alignment horizontal="center" vertical="center" wrapText="1"/>
    </xf>
    <xf numFmtId="0" fontId="196" fillId="0" borderId="112" xfId="0" applyFont="1" applyBorder="1" applyAlignment="1">
      <alignment horizontal="center" vertical="center" wrapText="1"/>
    </xf>
    <xf numFmtId="0" fontId="196" fillId="0" borderId="109" xfId="0" applyFont="1" applyBorder="1" applyAlignment="1">
      <alignment horizontal="right" vertical="center" wrapText="1"/>
    </xf>
    <xf numFmtId="0" fontId="196" fillId="0" borderId="110" xfId="0" applyFont="1" applyBorder="1" applyAlignment="1">
      <alignment horizontal="right" vertical="center" wrapText="1"/>
    </xf>
    <xf numFmtId="0" fontId="196" fillId="0" borderId="101" xfId="0" applyFont="1" applyBorder="1" applyAlignment="1">
      <alignment horizontal="right" vertical="center" wrapText="1"/>
    </xf>
    <xf numFmtId="0" fontId="122" fillId="0" borderId="0" xfId="0" applyFont="1" applyAlignment="1">
      <alignment horizontal="justify" vertical="center" wrapText="1"/>
    </xf>
    <xf numFmtId="0" fontId="181" fillId="0" borderId="0" xfId="0" applyFont="1" applyAlignment="1">
      <alignment horizontal="right" vertical="center" wrapText="1"/>
    </xf>
    <xf numFmtId="0" fontId="187" fillId="0" borderId="106" xfId="0" applyFont="1" applyBorder="1" applyAlignment="1">
      <alignment horizontal="justify" vertical="center" wrapText="1"/>
    </xf>
    <xf numFmtId="0" fontId="187" fillId="0" borderId="103" xfId="0" applyFont="1" applyBorder="1" applyAlignment="1">
      <alignment horizontal="justify" vertical="center" wrapText="1"/>
    </xf>
    <xf numFmtId="0" fontId="187" fillId="0" borderId="107" xfId="0" applyFont="1" applyBorder="1" applyAlignment="1">
      <alignment horizontal="justify" vertical="center" wrapText="1"/>
    </xf>
    <xf numFmtId="0" fontId="187" fillId="0" borderId="105" xfId="0" applyFont="1" applyBorder="1" applyAlignment="1">
      <alignment horizontal="justify" vertical="center" wrapText="1"/>
    </xf>
    <xf numFmtId="0" fontId="0" fillId="0" borderId="106" xfId="0" applyBorder="1">
      <alignment vertical="center"/>
    </xf>
    <xf numFmtId="0" fontId="0" fillId="0" borderId="102" xfId="0" applyBorder="1">
      <alignment vertical="center"/>
    </xf>
    <xf numFmtId="0" fontId="0" fillId="0" borderId="103" xfId="0" applyBorder="1">
      <alignment vertical="center"/>
    </xf>
    <xf numFmtId="0" fontId="0" fillId="0" borderId="107" xfId="0" applyBorder="1">
      <alignment vertical="center"/>
    </xf>
    <xf numFmtId="0" fontId="0" fillId="0" borderId="104" xfId="0" applyBorder="1">
      <alignment vertical="center"/>
    </xf>
    <xf numFmtId="0" fontId="0" fillId="0" borderId="105" xfId="0" applyBorder="1">
      <alignment vertical="center"/>
    </xf>
    <xf numFmtId="0" fontId="187" fillId="0" borderId="102" xfId="0" applyFont="1" applyBorder="1" applyAlignment="1">
      <alignment horizontal="justify" vertical="center" wrapText="1"/>
    </xf>
    <xf numFmtId="0" fontId="187" fillId="0" borderId="104" xfId="0" applyFont="1" applyBorder="1" applyAlignment="1">
      <alignment horizontal="justify" vertical="center" wrapText="1"/>
    </xf>
    <xf numFmtId="0" fontId="195" fillId="0" borderId="0" xfId="0" applyFont="1" applyAlignment="1">
      <alignment horizontal="center" vertical="center" wrapText="1"/>
    </xf>
    <xf numFmtId="0" fontId="126" fillId="0" borderId="97" xfId="0" applyFont="1" applyBorder="1" applyAlignment="1">
      <alignment horizontal="right" vertical="center" wrapText="1"/>
    </xf>
    <xf numFmtId="0" fontId="196" fillId="0" borderId="98" xfId="0" applyFont="1" applyBorder="1" applyAlignment="1">
      <alignment horizontal="center" vertical="center" wrapText="1"/>
    </xf>
    <xf numFmtId="0" fontId="187" fillId="0" borderId="100" xfId="0" applyFont="1" applyBorder="1" applyAlignment="1">
      <alignment horizontal="justify" vertical="center" wrapText="1"/>
    </xf>
    <xf numFmtId="0" fontId="187" fillId="0" borderId="99" xfId="0" applyFont="1" applyBorder="1" applyAlignment="1">
      <alignment horizontal="justify" vertical="center" wrapText="1"/>
    </xf>
    <xf numFmtId="0" fontId="122" fillId="0" borderId="125" xfId="0" applyFont="1" applyBorder="1" applyAlignment="1">
      <alignment horizontal="right" vertical="center" wrapText="1"/>
    </xf>
    <xf numFmtId="0" fontId="124" fillId="0" borderId="60" xfId="258" applyFont="1" applyBorder="1" applyAlignment="1">
      <alignment horizontal="center" vertical="center" shrinkToFit="1"/>
    </xf>
    <xf numFmtId="0" fontId="124" fillId="0" borderId="61" xfId="258" applyFont="1" applyBorder="1" applyAlignment="1">
      <alignment horizontal="center" vertical="center" shrinkToFit="1"/>
    </xf>
    <xf numFmtId="0" fontId="124" fillId="0" borderId="62" xfId="258" applyFont="1" applyBorder="1" applyAlignment="1">
      <alignment horizontal="center" vertical="center" shrinkToFit="1"/>
    </xf>
    <xf numFmtId="0" fontId="187" fillId="0" borderId="115" xfId="0" applyFont="1" applyBorder="1" applyAlignment="1">
      <alignment horizontal="justify" vertical="center" wrapText="1"/>
    </xf>
    <xf numFmtId="0" fontId="196" fillId="0" borderId="111" xfId="0" applyFont="1" applyBorder="1" applyAlignment="1">
      <alignment horizontal="justify" vertical="center" wrapText="1"/>
    </xf>
    <xf numFmtId="0" fontId="196" fillId="0" borderId="118" xfId="0" applyFont="1" applyBorder="1" applyAlignment="1">
      <alignment horizontal="justify" vertical="center" wrapText="1"/>
    </xf>
    <xf numFmtId="0" fontId="196" fillId="0" borderId="116" xfId="0" applyFont="1" applyBorder="1" applyAlignment="1">
      <alignment horizontal="center" vertical="center" wrapText="1"/>
    </xf>
    <xf numFmtId="0" fontId="196" fillId="0" borderId="117" xfId="0" applyFont="1" applyBorder="1" applyAlignment="1">
      <alignment horizontal="center" vertical="center" wrapText="1"/>
    </xf>
    <xf numFmtId="0" fontId="128" fillId="0" borderId="0" xfId="0" applyFont="1" applyAlignment="1">
      <alignment horizontal="justify" vertical="center"/>
    </xf>
    <xf numFmtId="0" fontId="128" fillId="0" borderId="0" xfId="0" applyFont="1" applyAlignment="1">
      <alignment horizontal="left" vertical="center"/>
    </xf>
    <xf numFmtId="0" fontId="123" fillId="0" borderId="60" xfId="258" applyFont="1" applyBorder="1" applyAlignment="1">
      <alignment horizontal="center" vertical="center" shrinkToFit="1"/>
    </xf>
    <xf numFmtId="0" fontId="123" fillId="0" borderId="61" xfId="258" applyFont="1" applyBorder="1" applyAlignment="1">
      <alignment horizontal="center" vertical="center" shrinkToFit="1"/>
    </xf>
    <xf numFmtId="0" fontId="123" fillId="0" borderId="62" xfId="258" applyFont="1" applyBorder="1" applyAlignment="1">
      <alignment horizontal="center" vertical="center" shrinkToFit="1"/>
    </xf>
    <xf numFmtId="0" fontId="123" fillId="0" borderId="0" xfId="258" applyFont="1" applyAlignment="1">
      <alignment horizontal="center" vertical="center" shrinkToFit="1"/>
    </xf>
    <xf numFmtId="0" fontId="123" fillId="0" borderId="0" xfId="258" applyFont="1" applyAlignment="1" applyProtection="1">
      <alignment horizontal="center" vertical="center" shrinkToFit="1"/>
      <protection hidden="1"/>
    </xf>
    <xf numFmtId="0" fontId="113" fillId="0" borderId="0" xfId="0" applyFont="1" applyBorder="1" applyAlignment="1" applyProtection="1">
      <alignment horizontal="right" vertical="center" shrinkToFit="1"/>
      <protection hidden="1"/>
    </xf>
    <xf numFmtId="178" fontId="108" fillId="0" borderId="0" xfId="0" applyNumberFormat="1" applyFont="1" applyBorder="1" applyAlignment="1" applyProtection="1">
      <alignment horizontal="center" vertical="center"/>
      <protection hidden="1"/>
    </xf>
    <xf numFmtId="0" fontId="108" fillId="0" borderId="0" xfId="0" applyFont="1" applyBorder="1" applyAlignment="1" applyProtection="1">
      <alignment vertical="distributed" wrapText="1"/>
      <protection hidden="1"/>
    </xf>
    <xf numFmtId="0" fontId="109" fillId="0" borderId="0" xfId="0" applyFont="1" applyBorder="1" applyAlignment="1">
      <alignment horizontal="center" vertical="center"/>
    </xf>
    <xf numFmtId="0" fontId="108" fillId="0" borderId="0" xfId="0" applyFont="1" applyBorder="1" applyAlignment="1">
      <alignment horizontal="center" vertical="center"/>
    </xf>
    <xf numFmtId="178" fontId="108" fillId="0" borderId="0" xfId="0" applyNumberFormat="1" applyFont="1" applyBorder="1" applyAlignment="1" applyProtection="1">
      <alignment horizontal="center" vertical="center" shrinkToFit="1"/>
      <protection hidden="1"/>
    </xf>
    <xf numFmtId="0" fontId="111" fillId="0" borderId="0" xfId="0" applyFont="1" applyBorder="1" applyAlignment="1">
      <alignment horizontal="center" vertical="center"/>
    </xf>
    <xf numFmtId="0" fontId="108" fillId="0" borderId="0" xfId="0" applyFont="1" applyBorder="1" applyAlignment="1">
      <alignment horizontal="distributed" vertical="center" shrinkToFit="1"/>
    </xf>
    <xf numFmtId="0" fontId="82" fillId="0" borderId="0" xfId="0" applyFont="1" applyBorder="1" applyAlignment="1">
      <alignment horizontal="distributed" vertical="center" shrinkToFit="1"/>
    </xf>
    <xf numFmtId="0" fontId="108" fillId="0" borderId="0" xfId="0" applyFont="1" applyBorder="1" applyAlignment="1" applyProtection="1">
      <alignment horizontal="left" vertical="center" shrinkToFit="1"/>
      <protection hidden="1"/>
    </xf>
    <xf numFmtId="0" fontId="108" fillId="0" borderId="0" xfId="0" applyFont="1" applyBorder="1" applyAlignment="1" applyProtection="1">
      <alignment horizontal="center" vertical="center" shrinkToFit="1"/>
      <protection hidden="1"/>
    </xf>
    <xf numFmtId="0" fontId="108" fillId="0" borderId="0" xfId="0" applyFont="1" applyBorder="1" applyAlignment="1" applyProtection="1">
      <alignment vertical="center" shrinkToFit="1"/>
      <protection hidden="1"/>
    </xf>
    <xf numFmtId="0" fontId="82" fillId="0" borderId="0" xfId="0" applyNumberFormat="1" applyFont="1" applyBorder="1" applyAlignment="1" applyProtection="1">
      <alignment horizontal="left" vertical="center" shrinkToFit="1"/>
      <protection hidden="1"/>
    </xf>
    <xf numFmtId="0" fontId="82" fillId="0" borderId="0" xfId="0" applyNumberFormat="1" applyFont="1" applyBorder="1" applyAlignment="1" applyProtection="1">
      <alignment horizontal="left" vertical="center" shrinkToFit="1"/>
    </xf>
    <xf numFmtId="0" fontId="82" fillId="0" borderId="0" xfId="0" applyFont="1" applyBorder="1" applyAlignment="1">
      <alignment horizontal="left" vertical="center" wrapText="1"/>
    </xf>
    <xf numFmtId="176" fontId="82" fillId="0" borderId="11" xfId="0" applyNumberFormat="1" applyFont="1" applyBorder="1" applyAlignment="1" applyProtection="1">
      <alignment horizontal="center" vertical="center" wrapText="1"/>
      <protection hidden="1"/>
    </xf>
    <xf numFmtId="0" fontId="82" fillId="0" borderId="0" xfId="0" applyFont="1" applyBorder="1" applyAlignment="1">
      <alignment horizontal="left" vertical="center"/>
    </xf>
    <xf numFmtId="0" fontId="82" fillId="0" borderId="1" xfId="0" applyFont="1" applyBorder="1" applyAlignment="1" applyProtection="1">
      <alignment horizontal="center" vertical="center"/>
      <protection hidden="1"/>
    </xf>
    <xf numFmtId="0" fontId="82" fillId="0" borderId="1" xfId="0" applyFont="1" applyBorder="1" applyAlignment="1" applyProtection="1">
      <alignment horizontal="left" vertical="center"/>
      <protection locked="0"/>
    </xf>
    <xf numFmtId="0" fontId="82" fillId="0" borderId="3" xfId="0" applyFont="1" applyBorder="1" applyAlignment="1">
      <alignment horizontal="left" vertical="center" wrapText="1"/>
    </xf>
    <xf numFmtId="0" fontId="142" fillId="0" borderId="0" xfId="0" applyFont="1" applyBorder="1" applyAlignment="1" applyProtection="1">
      <alignment horizontal="left" vertical="center" wrapText="1"/>
      <protection hidden="1"/>
    </xf>
    <xf numFmtId="198" fontId="82" fillId="0" borderId="0" xfId="1" applyNumberFormat="1" applyFont="1" applyBorder="1" applyAlignment="1" applyProtection="1">
      <alignment horizontal="center" vertical="center"/>
      <protection locked="0"/>
    </xf>
    <xf numFmtId="198" fontId="82" fillId="0" borderId="6" xfId="1" applyNumberFormat="1" applyFont="1" applyBorder="1" applyAlignment="1" applyProtection="1">
      <alignment horizontal="center" vertical="center"/>
      <protection locked="0"/>
    </xf>
    <xf numFmtId="10" fontId="82" fillId="0" borderId="9" xfId="2" applyNumberFormat="1" applyFont="1" applyBorder="1" applyAlignment="1" applyProtection="1">
      <alignment horizontal="center" vertical="center"/>
      <protection hidden="1"/>
    </xf>
    <xf numFmtId="10" fontId="82" fillId="0" borderId="15" xfId="2" applyNumberFormat="1" applyFont="1" applyBorder="1" applyAlignment="1" applyProtection="1">
      <alignment horizontal="center" vertical="center"/>
      <protection hidden="1"/>
    </xf>
    <xf numFmtId="0" fontId="82" fillId="0" borderId="15" xfId="0" applyFont="1" applyBorder="1" applyAlignment="1" applyProtection="1">
      <alignment horizontal="center" vertical="center"/>
      <protection locked="0"/>
    </xf>
    <xf numFmtId="0" fontId="82" fillId="0" borderId="1" xfId="0" applyFont="1" applyBorder="1" applyAlignment="1" applyProtection="1">
      <alignment horizontal="center" vertical="center"/>
      <protection locked="0"/>
    </xf>
    <xf numFmtId="197" fontId="140" fillId="0" borderId="10" xfId="0" applyNumberFormat="1" applyFont="1" applyBorder="1" applyAlignment="1" applyProtection="1">
      <alignment horizontal="center" vertical="center"/>
      <protection locked="0"/>
    </xf>
    <xf numFmtId="197" fontId="140" fillId="0" borderId="12" xfId="0" applyNumberFormat="1" applyFont="1" applyBorder="1" applyAlignment="1" applyProtection="1">
      <alignment horizontal="center" vertical="center"/>
      <protection locked="0"/>
    </xf>
    <xf numFmtId="197" fontId="140" fillId="0" borderId="7" xfId="0" applyNumberFormat="1" applyFont="1" applyBorder="1" applyAlignment="1" applyProtection="1">
      <alignment horizontal="center" vertical="center"/>
      <protection locked="0"/>
    </xf>
    <xf numFmtId="197" fontId="140" fillId="0" borderId="9" xfId="0" applyNumberFormat="1" applyFont="1" applyBorder="1" applyAlignment="1" applyProtection="1">
      <alignment horizontal="center" vertical="center"/>
      <protection locked="0"/>
    </xf>
    <xf numFmtId="0" fontId="82" fillId="0" borderId="1" xfId="0" applyFont="1" applyBorder="1" applyAlignment="1" applyProtection="1">
      <alignment horizontal="left" vertical="center" shrinkToFit="1"/>
      <protection hidden="1"/>
    </xf>
    <xf numFmtId="194" fontId="82" fillId="0" borderId="1" xfId="0" applyNumberFormat="1" applyFont="1" applyBorder="1" applyAlignment="1" applyProtection="1">
      <alignment horizontal="left" vertical="center"/>
      <protection locked="0"/>
    </xf>
    <xf numFmtId="198" fontId="82" fillId="0" borderId="12" xfId="1" applyNumberFormat="1" applyFont="1" applyBorder="1" applyAlignment="1" applyProtection="1">
      <alignment horizontal="center" vertical="center"/>
      <protection locked="0"/>
    </xf>
    <xf numFmtId="198" fontId="82" fillId="0" borderId="16" xfId="1" applyNumberFormat="1" applyFont="1" applyBorder="1" applyAlignment="1" applyProtection="1">
      <alignment horizontal="center" vertical="center"/>
      <protection locked="0"/>
    </xf>
    <xf numFmtId="0" fontId="99" fillId="0" borderId="10" xfId="0" applyFont="1" applyBorder="1" applyAlignment="1" applyProtection="1">
      <alignment horizontal="center" vertical="center"/>
      <protection hidden="1"/>
    </xf>
    <xf numFmtId="0" fontId="99" fillId="0" borderId="11" xfId="0" applyFont="1" applyBorder="1" applyAlignment="1" applyProtection="1">
      <alignment horizontal="center" vertical="center"/>
      <protection hidden="1"/>
    </xf>
    <xf numFmtId="0" fontId="99" fillId="0" borderId="12" xfId="0" applyFont="1" applyBorder="1" applyAlignment="1" applyProtection="1">
      <alignment horizontal="center" vertical="center"/>
      <protection hidden="1"/>
    </xf>
    <xf numFmtId="0" fontId="82" fillId="0" borderId="2" xfId="0" applyFont="1" applyBorder="1" applyAlignment="1" applyProtection="1">
      <alignment horizontal="center" vertical="center"/>
      <protection hidden="1"/>
    </xf>
    <xf numFmtId="0" fontId="80" fillId="0" borderId="10" xfId="0" applyFont="1" applyBorder="1" applyAlignment="1" applyProtection="1">
      <alignment horizontal="center" vertical="center"/>
      <protection hidden="1"/>
    </xf>
    <xf numFmtId="0" fontId="80" fillId="0" borderId="11" xfId="0" applyFont="1" applyBorder="1" applyAlignment="1" applyProtection="1">
      <alignment horizontal="center" vertical="center"/>
      <protection hidden="1"/>
    </xf>
    <xf numFmtId="0" fontId="80" fillId="0" borderId="12" xfId="0" applyFont="1" applyBorder="1" applyAlignment="1" applyProtection="1">
      <alignment horizontal="center" vertical="center"/>
      <protection hidden="1"/>
    </xf>
    <xf numFmtId="0" fontId="82" fillId="0" borderId="3" xfId="0" applyFont="1" applyBorder="1" applyAlignment="1" applyProtection="1">
      <alignment horizontal="center" vertical="center"/>
      <protection hidden="1"/>
    </xf>
    <xf numFmtId="0" fontId="82" fillId="0" borderId="4" xfId="0" applyFont="1" applyBorder="1" applyAlignment="1" applyProtection="1">
      <alignment horizontal="center" vertical="center"/>
      <protection hidden="1"/>
    </xf>
    <xf numFmtId="0" fontId="82" fillId="0" borderId="2" xfId="0" applyFont="1" applyBorder="1" applyAlignment="1" applyProtection="1">
      <alignment horizontal="left" vertical="center" shrinkToFit="1"/>
      <protection hidden="1"/>
    </xf>
    <xf numFmtId="0" fontId="82" fillId="0" borderId="4" xfId="0" applyFont="1" applyBorder="1" applyAlignment="1" applyProtection="1">
      <alignment horizontal="left" vertical="center" shrinkToFit="1"/>
      <protection hidden="1"/>
    </xf>
    <xf numFmtId="0" fontId="82" fillId="0" borderId="10" xfId="0" applyFont="1" applyBorder="1" applyAlignment="1" applyProtection="1">
      <alignment horizontal="center" vertical="center"/>
      <protection hidden="1"/>
    </xf>
    <xf numFmtId="0" fontId="82" fillId="0" borderId="12" xfId="0" applyFont="1" applyBorder="1" applyAlignment="1" applyProtection="1">
      <alignment horizontal="center" vertical="center"/>
      <protection hidden="1"/>
    </xf>
    <xf numFmtId="0" fontId="82" fillId="0" borderId="5" xfId="0" applyFont="1" applyBorder="1" applyAlignment="1" applyProtection="1">
      <alignment horizontal="center" vertical="center"/>
      <protection hidden="1"/>
    </xf>
    <xf numFmtId="0" fontId="82" fillId="0" borderId="6" xfId="0" applyFont="1" applyBorder="1" applyAlignment="1" applyProtection="1">
      <alignment horizontal="center" vertical="center"/>
      <protection hidden="1"/>
    </xf>
    <xf numFmtId="0" fontId="82" fillId="0" borderId="7" xfId="0" applyFont="1" applyBorder="1" applyAlignment="1" applyProtection="1">
      <alignment horizontal="center" vertical="center"/>
      <protection hidden="1"/>
    </xf>
    <xf numFmtId="0" fontId="82" fillId="0" borderId="9" xfId="0" applyFont="1" applyBorder="1" applyAlignment="1" applyProtection="1">
      <alignment horizontal="center" vertical="center"/>
      <protection hidden="1"/>
    </xf>
    <xf numFmtId="190" fontId="82" fillId="0" borderId="2" xfId="0" applyNumberFormat="1" applyFont="1" applyBorder="1" applyAlignment="1" applyProtection="1">
      <alignment horizontal="left" vertical="center" shrinkToFit="1"/>
      <protection hidden="1"/>
    </xf>
    <xf numFmtId="190" fontId="82" fillId="0" borderId="3" xfId="0" applyNumberFormat="1" applyFont="1" applyBorder="1" applyAlignment="1" applyProtection="1">
      <alignment horizontal="left" vertical="center" shrinkToFit="1"/>
      <protection hidden="1"/>
    </xf>
    <xf numFmtId="0" fontId="0" fillId="0" borderId="3" xfId="0" applyBorder="1" applyAlignment="1" applyProtection="1">
      <alignment horizontal="left" vertical="center" shrinkToFit="1"/>
      <protection hidden="1"/>
    </xf>
    <xf numFmtId="0" fontId="0" fillId="0" borderId="4" xfId="0" applyBorder="1" applyAlignment="1" applyProtection="1">
      <alignment horizontal="left" vertical="center" shrinkToFit="1"/>
      <protection hidden="1"/>
    </xf>
    <xf numFmtId="194" fontId="82" fillId="0" borderId="2" xfId="0" applyNumberFormat="1" applyFont="1" applyBorder="1" applyAlignment="1" applyProtection="1">
      <alignment horizontal="left" vertical="center" shrinkToFit="1"/>
      <protection hidden="1"/>
    </xf>
    <xf numFmtId="194" fontId="82" fillId="0" borderId="3" xfId="0" applyNumberFormat="1" applyFont="1" applyBorder="1" applyAlignment="1" applyProtection="1">
      <alignment horizontal="left" vertical="center" shrinkToFit="1"/>
      <protection hidden="1"/>
    </xf>
    <xf numFmtId="194" fontId="0" fillId="0" borderId="3" xfId="0" applyNumberFormat="1" applyBorder="1" applyAlignment="1" applyProtection="1">
      <alignment horizontal="left" vertical="center" shrinkToFit="1"/>
      <protection hidden="1"/>
    </xf>
    <xf numFmtId="194" fontId="0" fillId="0" borderId="4" xfId="0" applyNumberFormat="1" applyBorder="1" applyAlignment="1" applyProtection="1">
      <alignment horizontal="left" vertical="center" shrinkToFit="1"/>
      <protection hidden="1"/>
    </xf>
    <xf numFmtId="176" fontId="82" fillId="0" borderId="2" xfId="0" applyNumberFormat="1" applyFont="1" applyBorder="1" applyAlignment="1" applyProtection="1">
      <alignment horizontal="left" vertical="center" shrinkToFit="1"/>
      <protection hidden="1"/>
    </xf>
    <xf numFmtId="176" fontId="82" fillId="0" borderId="3" xfId="0" applyNumberFormat="1" applyFont="1" applyBorder="1" applyAlignment="1" applyProtection="1">
      <alignment horizontal="left" vertical="center" shrinkToFit="1"/>
      <protection hidden="1"/>
    </xf>
    <xf numFmtId="0" fontId="82" fillId="0" borderId="2" xfId="0" applyNumberFormat="1" applyFont="1" applyBorder="1" applyAlignment="1" applyProtection="1">
      <alignment horizontal="left" vertical="center" shrinkToFit="1"/>
      <protection hidden="1"/>
    </xf>
    <xf numFmtId="0" fontId="82" fillId="0" borderId="3" xfId="0" applyNumberFormat="1" applyFont="1" applyBorder="1" applyAlignment="1" applyProtection="1">
      <alignment horizontal="left" vertical="center" shrinkToFit="1"/>
      <protection hidden="1"/>
    </xf>
    <xf numFmtId="0" fontId="0" fillId="0" borderId="3" xfId="0" applyNumberFormat="1" applyBorder="1" applyAlignment="1" applyProtection="1">
      <alignment horizontal="left" vertical="center" shrinkToFit="1"/>
      <protection hidden="1"/>
    </xf>
    <xf numFmtId="0" fontId="0" fillId="0" borderId="4" xfId="0" applyNumberFormat="1" applyBorder="1" applyAlignment="1" applyProtection="1">
      <alignment horizontal="left" vertical="center" shrinkToFit="1"/>
      <protection hidden="1"/>
    </xf>
    <xf numFmtId="0" fontId="82" fillId="0" borderId="0" xfId="0" applyFont="1" applyBorder="1" applyAlignment="1" applyProtection="1">
      <alignment horizontal="left" vertical="distributed" wrapText="1"/>
      <protection hidden="1"/>
    </xf>
    <xf numFmtId="0" fontId="104" fillId="0" borderId="8" xfId="0" applyFont="1" applyBorder="1" applyAlignment="1" applyProtection="1">
      <alignment horizontal="left" vertical="center" shrinkToFit="1"/>
      <protection hidden="1"/>
    </xf>
    <xf numFmtId="0" fontId="82" fillId="0" borderId="2" xfId="0" applyFont="1" applyBorder="1" applyAlignment="1" applyProtection="1">
      <alignment vertical="center"/>
      <protection locked="0"/>
    </xf>
    <xf numFmtId="0" fontId="82" fillId="0" borderId="3" xfId="0" applyFont="1" applyBorder="1" applyAlignment="1" applyProtection="1">
      <alignment vertical="center"/>
      <protection locked="0"/>
    </xf>
    <xf numFmtId="0" fontId="82" fillId="0" borderId="4" xfId="0" applyFont="1" applyBorder="1" applyAlignment="1" applyProtection="1">
      <alignment vertical="center"/>
      <protection locked="0"/>
    </xf>
    <xf numFmtId="0" fontId="142" fillId="0" borderId="2" xfId="0" applyFont="1" applyBorder="1" applyAlignment="1" applyProtection="1">
      <alignment horizontal="left" vertical="center" shrinkToFit="1"/>
      <protection locked="0"/>
    </xf>
    <xf numFmtId="0" fontId="142" fillId="0" borderId="3" xfId="0" applyFont="1" applyBorder="1" applyAlignment="1" applyProtection="1">
      <alignment horizontal="left" vertical="center" shrinkToFit="1"/>
      <protection locked="0"/>
    </xf>
    <xf numFmtId="0" fontId="144" fillId="0" borderId="3" xfId="0" applyFont="1" applyBorder="1" applyAlignment="1" applyProtection="1">
      <alignment horizontal="left" vertical="center" shrinkToFit="1"/>
      <protection locked="0"/>
    </xf>
    <xf numFmtId="0" fontId="144" fillId="0" borderId="4" xfId="0" applyFont="1" applyBorder="1" applyAlignment="1" applyProtection="1">
      <alignment horizontal="left" vertical="center" shrinkToFit="1"/>
      <protection locked="0"/>
    </xf>
    <xf numFmtId="0" fontId="82" fillId="0" borderId="0" xfId="0" applyFont="1" applyBorder="1" applyAlignment="1" applyProtection="1">
      <alignment horizontal="left" vertical="center" shrinkToFit="1"/>
      <protection locked="0"/>
    </xf>
    <xf numFmtId="0" fontId="80" fillId="0" borderId="3" xfId="0" applyFont="1" applyBorder="1" applyAlignment="1" applyProtection="1">
      <alignment horizontal="left" vertical="center"/>
      <protection hidden="1"/>
    </xf>
    <xf numFmtId="0" fontId="80" fillId="0" borderId="4" xfId="0" applyFont="1" applyBorder="1" applyAlignment="1" applyProtection="1">
      <alignment horizontal="left" vertical="center"/>
      <protection hidden="1"/>
    </xf>
    <xf numFmtId="0" fontId="142" fillId="0" borderId="2" xfId="0" applyFont="1" applyBorder="1" applyAlignment="1" applyProtection="1">
      <alignment horizontal="center" vertical="center"/>
      <protection hidden="1"/>
    </xf>
    <xf numFmtId="0" fontId="142" fillId="0" borderId="4" xfId="0" applyFont="1" applyBorder="1" applyAlignment="1" applyProtection="1">
      <alignment horizontal="center" vertical="center"/>
      <protection hidden="1"/>
    </xf>
    <xf numFmtId="188" fontId="82" fillId="0" borderId="2" xfId="0" applyNumberFormat="1" applyFont="1" applyBorder="1" applyAlignment="1" applyProtection="1">
      <alignment horizontal="center" vertical="center" shrinkToFit="1"/>
      <protection hidden="1"/>
    </xf>
    <xf numFmtId="188" fontId="82" fillId="0" borderId="4" xfId="0" applyNumberFormat="1" applyFont="1" applyBorder="1" applyAlignment="1" applyProtection="1">
      <alignment horizontal="center" vertical="center" shrinkToFit="1"/>
      <protection hidden="1"/>
    </xf>
    <xf numFmtId="182" fontId="82" fillId="0" borderId="3" xfId="0" applyNumberFormat="1" applyFont="1" applyBorder="1" applyAlignment="1" applyProtection="1">
      <alignment horizontal="center" vertical="center"/>
      <protection hidden="1"/>
    </xf>
    <xf numFmtId="182" fontId="82" fillId="0" borderId="0" xfId="0" applyNumberFormat="1" applyFont="1" applyBorder="1" applyAlignment="1" applyProtection="1">
      <alignment horizontal="center" vertical="center"/>
      <protection hidden="1"/>
    </xf>
    <xf numFmtId="0" fontId="102" fillId="0" borderId="7" xfId="0" applyFont="1" applyBorder="1" applyAlignment="1" applyProtection="1">
      <alignment horizontal="left" vertical="center"/>
      <protection hidden="1"/>
    </xf>
    <xf numFmtId="0" fontId="102" fillId="0" borderId="8" xfId="0" applyFont="1" applyBorder="1" applyAlignment="1" applyProtection="1">
      <alignment horizontal="left" vertical="center"/>
      <protection hidden="1"/>
    </xf>
    <xf numFmtId="0" fontId="102" fillId="0" borderId="9" xfId="0" applyFont="1" applyBorder="1" applyAlignment="1" applyProtection="1">
      <alignment horizontal="left" vertical="center"/>
      <protection hidden="1"/>
    </xf>
    <xf numFmtId="0" fontId="80" fillId="0" borderId="2" xfId="0" applyFont="1" applyBorder="1" applyAlignment="1" applyProtection="1">
      <alignment horizontal="right" vertical="center"/>
      <protection hidden="1"/>
    </xf>
    <xf numFmtId="0" fontId="80" fillId="0" borderId="3" xfId="0" applyFont="1" applyBorder="1" applyAlignment="1" applyProtection="1">
      <alignment horizontal="right" vertical="center"/>
      <protection hidden="1"/>
    </xf>
    <xf numFmtId="176" fontId="85" fillId="0" borderId="0" xfId="0" applyNumberFormat="1" applyFont="1" applyBorder="1" applyAlignment="1" applyProtection="1">
      <alignment horizontal="center" vertical="center"/>
      <protection locked="0"/>
    </xf>
    <xf numFmtId="0" fontId="82" fillId="0" borderId="2" xfId="0" applyFont="1" applyBorder="1" applyAlignment="1" applyProtection="1">
      <alignment horizontal="left" vertical="center"/>
      <protection hidden="1"/>
    </xf>
    <xf numFmtId="0" fontId="82" fillId="0" borderId="3" xfId="0" applyFont="1" applyBorder="1" applyAlignment="1" applyProtection="1">
      <alignment horizontal="left" vertical="center"/>
      <protection hidden="1"/>
    </xf>
    <xf numFmtId="0" fontId="82" fillId="0" borderId="4" xfId="0" applyFont="1" applyBorder="1" applyAlignment="1" applyProtection="1">
      <alignment horizontal="left" vertical="center"/>
      <protection hidden="1"/>
    </xf>
    <xf numFmtId="176" fontId="82" fillId="0" borderId="2" xfId="0" applyNumberFormat="1" applyFont="1" applyBorder="1" applyAlignment="1" applyProtection="1">
      <alignment horizontal="left" vertical="center"/>
      <protection hidden="1"/>
    </xf>
    <xf numFmtId="176" fontId="82" fillId="0" borderId="4" xfId="0" applyNumberFormat="1" applyFont="1" applyBorder="1" applyAlignment="1" applyProtection="1">
      <alignment horizontal="left" vertical="center"/>
      <protection hidden="1"/>
    </xf>
    <xf numFmtId="176" fontId="82" fillId="0" borderId="10" xfId="0" applyNumberFormat="1" applyFont="1" applyBorder="1" applyAlignment="1" applyProtection="1">
      <alignment horizontal="left" vertical="center"/>
      <protection hidden="1"/>
    </xf>
    <xf numFmtId="176" fontId="82" fillId="0" borderId="12" xfId="0" applyNumberFormat="1" applyFont="1" applyBorder="1" applyAlignment="1" applyProtection="1">
      <alignment horizontal="left" vertical="center"/>
      <protection hidden="1"/>
    </xf>
    <xf numFmtId="0" fontId="142" fillId="0" borderId="1" xfId="0" applyFont="1" applyBorder="1" applyAlignment="1" applyProtection="1">
      <alignment horizontal="center" vertical="center"/>
      <protection hidden="1"/>
    </xf>
    <xf numFmtId="0" fontId="82" fillId="0" borderId="1" xfId="0" applyFont="1" applyBorder="1" applyAlignment="1" applyProtection="1">
      <alignment horizontal="center" vertical="center" shrinkToFit="1"/>
      <protection hidden="1"/>
    </xf>
    <xf numFmtId="0" fontId="82" fillId="0" borderId="1" xfId="0" applyFont="1" applyBorder="1" applyAlignment="1" applyProtection="1">
      <alignment horizontal="center" vertical="center" shrinkToFit="1"/>
      <protection locked="0"/>
    </xf>
    <xf numFmtId="0" fontId="82" fillId="0" borderId="11" xfId="0" applyFont="1" applyBorder="1" applyAlignment="1" applyProtection="1">
      <alignment horizontal="left" vertical="center"/>
      <protection hidden="1"/>
    </xf>
    <xf numFmtId="188" fontId="82" fillId="0" borderId="5" xfId="0" applyNumberFormat="1" applyFont="1" applyBorder="1" applyAlignment="1" applyProtection="1">
      <alignment horizontal="left" vertical="center"/>
      <protection locked="0"/>
    </xf>
    <xf numFmtId="188" fontId="82" fillId="0" borderId="0" xfId="0" applyNumberFormat="1" applyFont="1" applyBorder="1" applyAlignment="1" applyProtection="1">
      <alignment horizontal="left" vertical="center"/>
      <protection locked="0"/>
    </xf>
    <xf numFmtId="188" fontId="82" fillId="0" borderId="2" xfId="0" applyNumberFormat="1" applyFont="1" applyBorder="1" applyAlignment="1" applyProtection="1">
      <alignment horizontal="left" vertical="center"/>
      <protection hidden="1"/>
    </xf>
    <xf numFmtId="188" fontId="82" fillId="0" borderId="3" xfId="0" applyNumberFormat="1" applyFont="1" applyBorder="1" applyAlignment="1" applyProtection="1">
      <alignment horizontal="left" vertical="center"/>
      <protection hidden="1"/>
    </xf>
    <xf numFmtId="188" fontId="82" fillId="0" borderId="2" xfId="0" applyNumberFormat="1" applyFont="1" applyBorder="1" applyAlignment="1" applyProtection="1">
      <alignment horizontal="left" vertical="center"/>
      <protection locked="0"/>
    </xf>
    <xf numFmtId="188" fontId="82" fillId="0" borderId="3" xfId="0" applyNumberFormat="1" applyFont="1" applyBorder="1" applyAlignment="1" applyProtection="1">
      <alignment horizontal="left" vertical="center"/>
      <protection locked="0"/>
    </xf>
    <xf numFmtId="188" fontId="82" fillId="0" borderId="5" xfId="0" applyNumberFormat="1" applyFont="1" applyBorder="1" applyAlignment="1" applyProtection="1">
      <alignment horizontal="left" vertical="center"/>
      <protection hidden="1"/>
    </xf>
    <xf numFmtId="188" fontId="82" fillId="0" borderId="0" xfId="0" applyNumberFormat="1" applyFont="1" applyBorder="1" applyAlignment="1" applyProtection="1">
      <alignment horizontal="left" vertical="center"/>
      <protection hidden="1"/>
    </xf>
    <xf numFmtId="0" fontId="98" fillId="0" borderId="5" xfId="0" applyFont="1" applyBorder="1" applyAlignment="1">
      <alignment horizontal="center" vertical="center"/>
    </xf>
    <xf numFmtId="0" fontId="98" fillId="0" borderId="0" xfId="0" applyFont="1" applyBorder="1" applyAlignment="1">
      <alignment horizontal="center" vertical="center"/>
    </xf>
    <xf numFmtId="0" fontId="98" fillId="0" borderId="6" xfId="0" applyFont="1" applyBorder="1" applyAlignment="1">
      <alignment horizontal="center" vertical="center"/>
    </xf>
    <xf numFmtId="0" fontId="82" fillId="0" borderId="0" xfId="0" applyFont="1" applyAlignment="1">
      <alignment horizontal="distributed" vertical="center" shrinkToFit="1"/>
    </xf>
    <xf numFmtId="0" fontId="102" fillId="0" borderId="0" xfId="0" applyFont="1" applyBorder="1" applyAlignment="1" applyProtection="1">
      <alignment horizontal="right" vertical="center"/>
      <protection hidden="1"/>
    </xf>
    <xf numFmtId="0" fontId="82" fillId="0" borderId="0" xfId="0" applyFont="1" applyAlignment="1">
      <alignment horizontal="left" vertical="center"/>
    </xf>
    <xf numFmtId="0" fontId="81" fillId="0" borderId="0" xfId="0" applyFont="1" applyAlignment="1">
      <alignment horizontal="distributed" vertical="center"/>
    </xf>
    <xf numFmtId="0" fontId="85" fillId="0" borderId="2" xfId="0" applyFont="1" applyBorder="1" applyAlignment="1">
      <alignment horizontal="center" vertical="center"/>
    </xf>
    <xf numFmtId="0" fontId="85" fillId="0" borderId="4" xfId="0" applyFont="1" applyBorder="1" applyAlignment="1">
      <alignment horizontal="center" vertical="center"/>
    </xf>
    <xf numFmtId="176" fontId="85" fillId="0" borderId="3" xfId="0" applyNumberFormat="1" applyFont="1" applyBorder="1" applyAlignment="1" applyProtection="1">
      <alignment horizontal="left" vertical="center"/>
      <protection hidden="1"/>
    </xf>
    <xf numFmtId="0" fontId="114" fillId="0" borderId="0" xfId="0" applyFont="1" applyAlignment="1">
      <alignment horizontal="center" vertical="center"/>
    </xf>
    <xf numFmtId="0" fontId="85" fillId="0" borderId="3" xfId="0" applyFont="1" applyBorder="1" applyAlignment="1" applyProtection="1">
      <alignment horizontal="left" vertical="center" shrinkToFit="1"/>
      <protection hidden="1"/>
    </xf>
    <xf numFmtId="0" fontId="85" fillId="0" borderId="3" xfId="0" applyFont="1" applyBorder="1" applyAlignment="1">
      <alignment horizontal="center" vertical="center"/>
    </xf>
    <xf numFmtId="0" fontId="85" fillId="0" borderId="3" xfId="0" applyFont="1" applyBorder="1" applyAlignment="1" applyProtection="1">
      <alignment horizontal="left" vertical="center"/>
      <protection hidden="1"/>
    </xf>
    <xf numFmtId="0" fontId="82" fillId="0" borderId="3" xfId="0" applyFont="1" applyBorder="1" applyAlignment="1">
      <alignment horizontal="left" vertical="center" shrinkToFit="1"/>
    </xf>
    <xf numFmtId="0" fontId="85" fillId="0" borderId="2" xfId="0" applyFont="1" applyBorder="1" applyAlignment="1" applyProtection="1">
      <alignment horizontal="left" vertical="center"/>
      <protection locked="0"/>
    </xf>
    <xf numFmtId="0" fontId="85" fillId="0" borderId="3" xfId="0" applyFont="1" applyBorder="1" applyAlignment="1" applyProtection="1">
      <alignment horizontal="left" vertical="center"/>
      <protection locked="0"/>
    </xf>
    <xf numFmtId="0" fontId="85" fillId="0" borderId="4" xfId="0" applyFont="1" applyBorder="1" applyAlignment="1" applyProtection="1">
      <alignment horizontal="left" vertical="center"/>
      <protection locked="0"/>
    </xf>
    <xf numFmtId="0" fontId="85" fillId="0" borderId="0" xfId="0" applyFont="1" applyBorder="1" applyAlignment="1" applyProtection="1">
      <alignment horizontal="center" vertical="center"/>
      <protection hidden="1"/>
    </xf>
    <xf numFmtId="0" fontId="85" fillId="0" borderId="5" xfId="0" applyFont="1" applyBorder="1" applyAlignment="1">
      <alignment horizontal="right" vertical="center"/>
    </xf>
    <xf numFmtId="0" fontId="85" fillId="0" borderId="0" xfId="0" applyFont="1" applyBorder="1" applyAlignment="1">
      <alignment horizontal="right" vertical="center"/>
    </xf>
    <xf numFmtId="0" fontId="85" fillId="0" borderId="0" xfId="0" applyFont="1" applyBorder="1" applyAlignment="1" applyProtection="1">
      <alignment horizontal="center" vertical="center" shrinkToFit="1"/>
      <protection locked="0"/>
    </xf>
    <xf numFmtId="176" fontId="85" fillId="0" borderId="15" xfId="0" applyNumberFormat="1" applyFont="1" applyBorder="1" applyAlignment="1" applyProtection="1">
      <alignment horizontal="center" vertical="center"/>
      <protection hidden="1"/>
    </xf>
    <xf numFmtId="176" fontId="85" fillId="0" borderId="1" xfId="0" applyNumberFormat="1" applyFont="1" applyBorder="1" applyAlignment="1" applyProtection="1">
      <alignment horizontal="center" vertical="center"/>
      <protection hidden="1"/>
    </xf>
    <xf numFmtId="0" fontId="85" fillId="0" borderId="1" xfId="0" applyFont="1" applyBorder="1" applyAlignment="1" applyProtection="1">
      <alignment horizontal="left" vertical="center"/>
      <protection locked="0"/>
    </xf>
    <xf numFmtId="0" fontId="85" fillId="0" borderId="2" xfId="0" applyFont="1" applyBorder="1" applyAlignment="1" applyProtection="1">
      <alignment horizontal="left" vertical="center" wrapText="1" shrinkToFit="1"/>
      <protection locked="0"/>
    </xf>
    <xf numFmtId="0" fontId="85" fillId="0" borderId="3" xfId="0" applyFont="1" applyBorder="1" applyAlignment="1" applyProtection="1">
      <alignment horizontal="left" vertical="center" shrinkToFit="1"/>
      <protection locked="0"/>
    </xf>
    <xf numFmtId="0" fontId="85" fillId="0" borderId="4" xfId="0" applyFont="1" applyBorder="1" applyAlignment="1" applyProtection="1">
      <alignment horizontal="left" vertical="center" shrinkToFit="1"/>
      <protection locked="0"/>
    </xf>
    <xf numFmtId="0" fontId="86" fillId="0" borderId="5" xfId="0" applyFont="1" applyBorder="1" applyAlignment="1">
      <alignment horizontal="center" vertical="center"/>
    </xf>
    <xf numFmtId="0" fontId="86" fillId="0" borderId="0" xfId="0" applyFont="1" applyBorder="1" applyAlignment="1">
      <alignment horizontal="center" vertical="center"/>
    </xf>
    <xf numFmtId="0" fontId="86" fillId="0" borderId="6" xfId="0" applyFont="1" applyBorder="1" applyAlignment="1">
      <alignment horizontal="center" vertical="center"/>
    </xf>
    <xf numFmtId="190" fontId="85" fillId="0" borderId="3" xfId="0" applyNumberFormat="1" applyFont="1" applyBorder="1" applyAlignment="1" applyProtection="1">
      <alignment horizontal="left" vertical="center"/>
      <protection hidden="1"/>
    </xf>
    <xf numFmtId="0" fontId="82" fillId="0" borderId="0" xfId="0" applyFont="1" applyAlignment="1" applyProtection="1">
      <alignment horizontal="right" vertical="center"/>
      <protection hidden="1"/>
    </xf>
    <xf numFmtId="0" fontId="85" fillId="0" borderId="0" xfId="0" applyFont="1" applyBorder="1" applyAlignment="1" applyProtection="1">
      <alignment horizontal="right" vertical="center"/>
      <protection hidden="1"/>
    </xf>
    <xf numFmtId="0" fontId="34" fillId="0" borderId="0" xfId="0" applyFont="1" applyBorder="1" applyAlignment="1" applyProtection="1">
      <alignment horizontal="right" vertical="center" shrinkToFit="1"/>
      <protection hidden="1"/>
    </xf>
    <xf numFmtId="0" fontId="31" fillId="0" borderId="2" xfId="0" applyFont="1" applyBorder="1" applyAlignment="1">
      <alignment horizontal="center" vertical="center"/>
    </xf>
    <xf numFmtId="0" fontId="31" fillId="0" borderId="4" xfId="0" applyFont="1" applyBorder="1" applyAlignment="1">
      <alignment horizontal="center" vertical="center"/>
    </xf>
    <xf numFmtId="0" fontId="31" fillId="0" borderId="0" xfId="0" applyFont="1" applyBorder="1" applyAlignment="1" applyProtection="1">
      <alignment horizontal="left" vertical="center"/>
      <protection hidden="1"/>
    </xf>
    <xf numFmtId="0" fontId="31" fillId="0" borderId="6" xfId="0" applyFont="1" applyBorder="1" applyAlignment="1" applyProtection="1">
      <alignment horizontal="left" vertical="center"/>
      <protection hidden="1"/>
    </xf>
    <xf numFmtId="0" fontId="31" fillId="0" borderId="0" xfId="0" applyFont="1" applyBorder="1" applyAlignment="1">
      <alignment horizontal="distributed" vertical="center"/>
    </xf>
    <xf numFmtId="0" fontId="0" fillId="0" borderId="0" xfId="0" applyAlignment="1">
      <alignment horizontal="distributed" vertical="center"/>
    </xf>
    <xf numFmtId="0" fontId="31" fillId="0" borderId="3" xfId="0" applyFont="1" applyBorder="1" applyAlignment="1" applyProtection="1">
      <alignment horizontal="left" vertical="center" shrinkToFit="1"/>
      <protection hidden="1"/>
    </xf>
    <xf numFmtId="0" fontId="31" fillId="0" borderId="0" xfId="0" applyFont="1" applyBorder="1" applyAlignment="1" applyProtection="1">
      <alignment horizontal="left" vertical="center" shrinkToFit="1"/>
      <protection hidden="1"/>
    </xf>
    <xf numFmtId="0" fontId="31" fillId="0" borderId="6" xfId="0" applyFont="1" applyBorder="1" applyAlignment="1" applyProtection="1">
      <alignment horizontal="left" vertical="center" shrinkToFit="1"/>
      <protection hidden="1"/>
    </xf>
    <xf numFmtId="194" fontId="31" fillId="0" borderId="0" xfId="0" applyNumberFormat="1" applyFont="1" applyBorder="1" applyAlignment="1" applyProtection="1">
      <alignment horizontal="left" vertical="center"/>
      <protection hidden="1"/>
    </xf>
    <xf numFmtId="194" fontId="31" fillId="0" borderId="6" xfId="0" applyNumberFormat="1" applyFont="1" applyBorder="1" applyAlignment="1" applyProtection="1">
      <alignment horizontal="left" vertical="center"/>
      <protection hidden="1"/>
    </xf>
    <xf numFmtId="176" fontId="36" fillId="0" borderId="5" xfId="0" applyNumberFormat="1" applyFont="1" applyBorder="1" applyAlignment="1" applyProtection="1">
      <alignment horizontal="center" vertical="center"/>
      <protection hidden="1"/>
    </xf>
    <xf numFmtId="176" fontId="36" fillId="0" borderId="0" xfId="0" applyNumberFormat="1" applyFont="1" applyBorder="1" applyAlignment="1" applyProtection="1">
      <alignment horizontal="center" vertical="center"/>
      <protection hidden="1"/>
    </xf>
    <xf numFmtId="176" fontId="36" fillId="0" borderId="6" xfId="0" applyNumberFormat="1" applyFont="1" applyBorder="1" applyAlignment="1" applyProtection="1">
      <alignment horizontal="center" vertical="center"/>
      <protection hidden="1"/>
    </xf>
    <xf numFmtId="0" fontId="36" fillId="0" borderId="0" xfId="0" applyFont="1" applyBorder="1" applyAlignment="1">
      <alignment horizontal="center" vertical="center"/>
    </xf>
    <xf numFmtId="0" fontId="31" fillId="0" borderId="3" xfId="0" applyFont="1" applyBorder="1" applyAlignment="1" applyProtection="1">
      <alignment vertical="center" shrinkToFit="1"/>
      <protection hidden="1"/>
    </xf>
    <xf numFmtId="0" fontId="0" fillId="0" borderId="3" xfId="0" applyBorder="1" applyAlignment="1">
      <alignment vertical="center" shrinkToFit="1"/>
    </xf>
    <xf numFmtId="0" fontId="37" fillId="0" borderId="2" xfId="0" applyFont="1" applyBorder="1" applyAlignment="1">
      <alignment horizontal="center" vertical="center"/>
    </xf>
    <xf numFmtId="0" fontId="37" fillId="0" borderId="3" xfId="0" applyFont="1" applyBorder="1" applyAlignment="1">
      <alignment horizontal="center" vertical="center"/>
    </xf>
    <xf numFmtId="0" fontId="37" fillId="0" borderId="4" xfId="0" applyFont="1" applyBorder="1" applyAlignment="1">
      <alignment horizontal="center" vertical="center"/>
    </xf>
    <xf numFmtId="176" fontId="31" fillId="0" borderId="5" xfId="0" applyNumberFormat="1" applyFont="1" applyBorder="1" applyAlignment="1" applyProtection="1">
      <alignment horizontal="center" vertical="center"/>
      <protection hidden="1"/>
    </xf>
    <xf numFmtId="176" fontId="31" fillId="0" borderId="0" xfId="0" applyNumberFormat="1" applyFont="1" applyBorder="1" applyAlignment="1" applyProtection="1">
      <alignment horizontal="center" vertical="center"/>
      <protection hidden="1"/>
    </xf>
    <xf numFmtId="176" fontId="31" fillId="0" borderId="6" xfId="0" applyNumberFormat="1" applyFont="1" applyBorder="1" applyAlignment="1" applyProtection="1">
      <alignment horizontal="center" vertical="center"/>
      <protection hidden="1"/>
    </xf>
    <xf numFmtId="0" fontId="31" fillId="0" borderId="5" xfId="0" applyFont="1" applyBorder="1" applyAlignment="1">
      <alignment horizontal="center" vertical="center"/>
    </xf>
    <xf numFmtId="0" fontId="31" fillId="0" borderId="0" xfId="0" applyFont="1" applyBorder="1" applyAlignment="1">
      <alignment horizontal="center" vertical="center"/>
    </xf>
    <xf numFmtId="0" fontId="31" fillId="0" borderId="6" xfId="0" applyFont="1" applyBorder="1" applyAlignment="1">
      <alignment horizontal="center" vertical="center"/>
    </xf>
    <xf numFmtId="176" fontId="31" fillId="0" borderId="3" xfId="0" applyNumberFormat="1" applyFont="1" applyBorder="1" applyAlignment="1">
      <alignment horizontal="center" vertical="center"/>
    </xf>
    <xf numFmtId="176" fontId="31" fillId="0" borderId="4" xfId="0" applyNumberFormat="1" applyFont="1" applyBorder="1" applyAlignment="1">
      <alignment horizontal="center" vertical="center"/>
    </xf>
    <xf numFmtId="176" fontId="31" fillId="0" borderId="3" xfId="0" applyNumberFormat="1" applyFont="1" applyBorder="1" applyAlignment="1" applyProtection="1">
      <alignment horizontal="left" vertical="center"/>
      <protection hidden="1"/>
    </xf>
    <xf numFmtId="176" fontId="31" fillId="0" borderId="0" xfId="0" applyNumberFormat="1" applyFont="1" applyBorder="1" applyAlignment="1" applyProtection="1">
      <alignment horizontal="left" vertical="center"/>
      <protection hidden="1"/>
    </xf>
    <xf numFmtId="176" fontId="31" fillId="0" borderId="6" xfId="0" applyNumberFormat="1" applyFont="1" applyBorder="1" applyAlignment="1" applyProtection="1">
      <alignment horizontal="left" vertical="center"/>
      <protection hidden="1"/>
    </xf>
    <xf numFmtId="9" fontId="31" fillId="0" borderId="3" xfId="2" applyFont="1" applyBorder="1" applyAlignment="1" applyProtection="1">
      <alignment horizontal="center" vertical="center"/>
      <protection hidden="1"/>
    </xf>
    <xf numFmtId="0" fontId="177" fillId="0" borderId="0" xfId="0" applyFont="1" applyBorder="1" applyAlignment="1" applyProtection="1">
      <alignment horizontal="right" vertical="center" shrinkToFit="1"/>
      <protection hidden="1"/>
    </xf>
    <xf numFmtId="0" fontId="31" fillId="0" borderId="10" xfId="0" applyFont="1" applyBorder="1" applyAlignment="1" applyProtection="1">
      <alignment horizontal="left" vertical="center" wrapText="1"/>
      <protection hidden="1"/>
    </xf>
    <xf numFmtId="0" fontId="31" fillId="0" borderId="11" xfId="0" applyFont="1" applyBorder="1" applyAlignment="1" applyProtection="1">
      <alignment horizontal="left" vertical="center" wrapText="1"/>
      <protection hidden="1"/>
    </xf>
    <xf numFmtId="0" fontId="31" fillId="0" borderId="12" xfId="0" applyFont="1" applyBorder="1" applyAlignment="1" applyProtection="1">
      <alignment horizontal="left" vertical="center" wrapText="1"/>
      <protection hidden="1"/>
    </xf>
    <xf numFmtId="0" fontId="31" fillId="0" borderId="5" xfId="0" applyFont="1" applyBorder="1" applyAlignment="1" applyProtection="1">
      <alignment horizontal="left" vertical="center" wrapText="1"/>
      <protection hidden="1"/>
    </xf>
    <xf numFmtId="0" fontId="31" fillId="0" borderId="0" xfId="0" applyFont="1" applyBorder="1" applyAlignment="1" applyProtection="1">
      <alignment horizontal="left" vertical="center" wrapText="1"/>
      <protection hidden="1"/>
    </xf>
    <xf numFmtId="0" fontId="31" fillId="0" borderId="6" xfId="0" applyFont="1" applyBorder="1" applyAlignment="1" applyProtection="1">
      <alignment horizontal="left" vertical="center" wrapText="1"/>
      <protection hidden="1"/>
    </xf>
    <xf numFmtId="0" fontId="31" fillId="0" borderId="7" xfId="0" applyFont="1" applyBorder="1" applyAlignment="1">
      <alignment horizontal="center" vertical="center"/>
    </xf>
    <xf numFmtId="0" fontId="31" fillId="0" borderId="9" xfId="0" applyFont="1" applyBorder="1" applyAlignment="1">
      <alignment horizontal="center" vertical="center"/>
    </xf>
    <xf numFmtId="0" fontId="85" fillId="0" borderId="8" xfId="0" applyFont="1" applyBorder="1" applyAlignment="1" applyProtection="1">
      <alignment vertical="center"/>
      <protection locked="0"/>
    </xf>
    <xf numFmtId="0" fontId="115" fillId="0" borderId="2" xfId="0" applyNumberFormat="1" applyFont="1" applyBorder="1" applyAlignment="1">
      <alignment horizontal="center" vertical="center"/>
    </xf>
    <xf numFmtId="0" fontId="115" fillId="0" borderId="4" xfId="0" applyNumberFormat="1" applyFont="1" applyBorder="1" applyAlignment="1">
      <alignment horizontal="center" vertical="center"/>
    </xf>
    <xf numFmtId="188" fontId="85" fillId="0" borderId="2" xfId="0" applyNumberFormat="1" applyFont="1" applyBorder="1" applyAlignment="1" applyProtection="1">
      <alignment vertical="center" shrinkToFit="1"/>
      <protection hidden="1"/>
    </xf>
    <xf numFmtId="188" fontId="85" fillId="0" borderId="4" xfId="0" applyNumberFormat="1" applyFont="1" applyBorder="1" applyAlignment="1" applyProtection="1">
      <alignment vertical="center" shrinkToFit="1"/>
      <protection hidden="1"/>
    </xf>
    <xf numFmtId="0" fontId="72" fillId="0" borderId="10" xfId="0" applyFont="1" applyBorder="1" applyAlignment="1">
      <alignment horizontal="center" vertical="center"/>
    </xf>
    <xf numFmtId="0" fontId="72" fillId="0" borderId="11" xfId="0" applyFont="1" applyBorder="1" applyAlignment="1">
      <alignment horizontal="center" vertical="center"/>
    </xf>
    <xf numFmtId="0" fontId="72" fillId="0" borderId="12" xfId="0" applyFont="1" applyBorder="1" applyAlignment="1">
      <alignment horizontal="center" vertical="center"/>
    </xf>
    <xf numFmtId="0" fontId="72" fillId="0" borderId="7" xfId="0" applyFont="1" applyBorder="1" applyAlignment="1">
      <alignment horizontal="center" vertical="center"/>
    </xf>
    <xf numFmtId="0" fontId="72" fillId="0" borderId="8" xfId="0" applyFont="1" applyBorder="1" applyAlignment="1">
      <alignment horizontal="center" vertical="center"/>
    </xf>
    <xf numFmtId="0" fontId="72" fillId="0" borderId="9" xfId="0" applyFont="1" applyBorder="1" applyAlignment="1">
      <alignment horizontal="center" vertical="center"/>
    </xf>
    <xf numFmtId="0" fontId="85" fillId="0" borderId="2" xfId="0" applyNumberFormat="1" applyFont="1" applyBorder="1" applyAlignment="1">
      <alignment horizontal="center" vertical="center"/>
    </xf>
    <xf numFmtId="0" fontId="85" fillId="0" borderId="3" xfId="0" applyNumberFormat="1" applyFont="1" applyBorder="1" applyAlignment="1">
      <alignment horizontal="center" vertical="center"/>
    </xf>
    <xf numFmtId="0" fontId="85" fillId="0" borderId="4" xfId="0" applyNumberFormat="1" applyFont="1" applyBorder="1" applyAlignment="1">
      <alignment horizontal="center" vertical="center"/>
    </xf>
    <xf numFmtId="0" fontId="85" fillId="0" borderId="3" xfId="0" applyFont="1" applyBorder="1" applyAlignment="1" applyProtection="1">
      <alignment vertical="center" shrinkToFit="1"/>
      <protection hidden="1"/>
    </xf>
    <xf numFmtId="0" fontId="85" fillId="0" borderId="3" xfId="0" applyFont="1" applyBorder="1" applyAlignment="1">
      <alignment vertical="center" shrinkToFit="1"/>
    </xf>
    <xf numFmtId="190" fontId="85" fillId="0" borderId="2" xfId="0" applyNumberFormat="1" applyFont="1" applyBorder="1" applyAlignment="1" applyProtection="1">
      <alignment vertical="center" shrinkToFit="1"/>
      <protection hidden="1"/>
    </xf>
    <xf numFmtId="190" fontId="85" fillId="0" borderId="3" xfId="0" applyNumberFormat="1" applyFont="1" applyBorder="1" applyAlignment="1" applyProtection="1">
      <alignment vertical="center" shrinkToFit="1"/>
      <protection hidden="1"/>
    </xf>
    <xf numFmtId="190" fontId="85" fillId="0" borderId="4" xfId="0" applyNumberFormat="1" applyFont="1" applyBorder="1" applyAlignment="1" applyProtection="1">
      <alignment vertical="center" shrinkToFit="1"/>
      <protection hidden="1"/>
    </xf>
    <xf numFmtId="0" fontId="85" fillId="0" borderId="0" xfId="0" applyFont="1" applyAlignment="1" applyProtection="1">
      <alignment horizontal="center" vertical="center"/>
      <protection hidden="1"/>
    </xf>
    <xf numFmtId="0" fontId="115" fillId="0" borderId="0" xfId="0" applyFont="1" applyBorder="1" applyAlignment="1" applyProtection="1">
      <alignment horizontal="left" vertical="center" shrinkToFit="1"/>
      <protection hidden="1"/>
    </xf>
    <xf numFmtId="0" fontId="115" fillId="0" borderId="6" xfId="0" applyFont="1" applyBorder="1" applyAlignment="1" applyProtection="1">
      <alignment horizontal="left" vertical="center" shrinkToFit="1"/>
      <protection hidden="1"/>
    </xf>
    <xf numFmtId="188" fontId="85" fillId="0" borderId="0" xfId="0" applyNumberFormat="1" applyFont="1" applyBorder="1" applyAlignment="1" applyProtection="1">
      <alignment horizontal="distributed" vertical="center" justifyLastLine="1" shrinkToFit="1"/>
      <protection hidden="1"/>
    </xf>
    <xf numFmtId="176" fontId="85" fillId="0" borderId="0" xfId="0" applyNumberFormat="1" applyFont="1" applyBorder="1" applyAlignment="1" applyProtection="1">
      <alignment horizontal="center" vertical="center"/>
      <protection locked="0" hidden="1"/>
    </xf>
    <xf numFmtId="0" fontId="85" fillId="0" borderId="5" xfId="0" applyFont="1" applyBorder="1" applyAlignment="1">
      <alignment horizontal="left" vertical="center"/>
    </xf>
    <xf numFmtId="0" fontId="85" fillId="0" borderId="6" xfId="0" applyFont="1" applyBorder="1" applyAlignment="1">
      <alignment horizontal="left" vertical="center"/>
    </xf>
    <xf numFmtId="0" fontId="85" fillId="0" borderId="1" xfId="0" applyFont="1" applyBorder="1" applyAlignment="1" applyProtection="1">
      <alignment horizontal="center" vertical="center"/>
      <protection hidden="1"/>
    </xf>
    <xf numFmtId="0" fontId="85" fillId="0" borderId="1" xfId="0" applyFont="1" applyBorder="1" applyAlignment="1" applyProtection="1">
      <alignment horizontal="center" vertical="center"/>
      <protection locked="0" hidden="1"/>
    </xf>
    <xf numFmtId="188" fontId="85" fillId="0" borderId="0" xfId="0" applyNumberFormat="1" applyFont="1" applyBorder="1" applyAlignment="1" applyProtection="1">
      <alignment horizontal="center" vertical="center" shrinkToFit="1"/>
      <protection hidden="1"/>
    </xf>
    <xf numFmtId="188" fontId="85" fillId="0" borderId="0" xfId="0" applyNumberFormat="1" applyFont="1" applyBorder="1" applyAlignment="1" applyProtection="1">
      <alignment horizontal="distributed" vertical="center" justifyLastLine="1" shrinkToFit="1"/>
      <protection locked="0" hidden="1"/>
    </xf>
    <xf numFmtId="0" fontId="167" fillId="0" borderId="87" xfId="0" applyFont="1" applyBorder="1" applyAlignment="1" applyProtection="1">
      <alignment horizontal="left" vertical="center" shrinkToFit="1"/>
      <protection hidden="1"/>
    </xf>
    <xf numFmtId="0" fontId="161" fillId="0" borderId="87" xfId="0" applyFont="1" applyBorder="1" applyAlignment="1">
      <alignment horizontal="center" vertical="center"/>
    </xf>
    <xf numFmtId="0" fontId="127" fillId="0" borderId="87" xfId="0" applyFont="1" applyBorder="1" applyAlignment="1">
      <alignment horizontal="right" vertical="center"/>
    </xf>
    <xf numFmtId="0" fontId="168" fillId="0" borderId="87" xfId="0" applyFont="1" applyBorder="1" applyAlignment="1" applyProtection="1">
      <alignment horizontal="left" vertical="center"/>
      <protection hidden="1"/>
    </xf>
    <xf numFmtId="0" fontId="79" fillId="0" borderId="0" xfId="0" applyFont="1" applyBorder="1" applyAlignment="1">
      <alignment horizontal="center" vertical="center"/>
    </xf>
    <xf numFmtId="0" fontId="89" fillId="0" borderId="0" xfId="0" applyFont="1" applyBorder="1" applyAlignment="1">
      <alignment horizontal="center" vertical="center"/>
    </xf>
    <xf numFmtId="0" fontId="161" fillId="0" borderId="83" xfId="0" applyFont="1" applyBorder="1" applyAlignment="1">
      <alignment horizontal="center" vertical="center" wrapText="1"/>
    </xf>
    <xf numFmtId="0" fontId="161" fillId="0" borderId="84" xfId="0" applyFont="1" applyBorder="1" applyAlignment="1">
      <alignment horizontal="center" vertical="center"/>
    </xf>
    <xf numFmtId="0" fontId="161" fillId="0" borderId="0" xfId="0" applyFont="1" applyBorder="1" applyAlignment="1">
      <alignment horizontal="center" vertical="center"/>
    </xf>
    <xf numFmtId="0" fontId="161" fillId="0" borderId="6" xfId="0" applyFont="1" applyBorder="1" applyAlignment="1">
      <alignment horizontal="center" vertical="center"/>
    </xf>
    <xf numFmtId="0" fontId="161" fillId="0" borderId="66" xfId="0" applyFont="1" applyBorder="1" applyAlignment="1">
      <alignment horizontal="center" vertical="center"/>
    </xf>
    <xf numFmtId="0" fontId="161" fillId="0" borderId="82" xfId="0" applyFont="1" applyBorder="1" applyAlignment="1">
      <alignment horizontal="center" vertical="center"/>
    </xf>
    <xf numFmtId="0" fontId="162" fillId="0" borderId="10" xfId="0" applyFont="1" applyBorder="1" applyAlignment="1">
      <alignment horizontal="center" vertical="center"/>
    </xf>
    <xf numFmtId="0" fontId="162" fillId="0" borderId="11" xfId="0" applyFont="1" applyBorder="1" applyAlignment="1">
      <alignment horizontal="center" vertical="center"/>
    </xf>
    <xf numFmtId="0" fontId="161" fillId="0" borderId="83" xfId="0" applyFont="1" applyBorder="1" applyAlignment="1">
      <alignment horizontal="center" vertical="center" shrinkToFit="1"/>
    </xf>
    <xf numFmtId="0" fontId="161" fillId="0" borderId="84" xfId="0" applyFont="1" applyBorder="1" applyAlignment="1">
      <alignment horizontal="center" vertical="center" shrinkToFit="1"/>
    </xf>
    <xf numFmtId="0" fontId="161" fillId="0" borderId="0" xfId="0" applyFont="1" applyBorder="1" applyAlignment="1">
      <alignment horizontal="center" vertical="center" shrinkToFit="1"/>
    </xf>
    <xf numFmtId="0" fontId="161" fillId="0" borderId="6" xfId="0" applyFont="1" applyBorder="1" applyAlignment="1">
      <alignment horizontal="center" vertical="center" shrinkToFit="1"/>
    </xf>
    <xf numFmtId="0" fontId="161" fillId="0" borderId="66" xfId="0" applyFont="1" applyBorder="1" applyAlignment="1">
      <alignment horizontal="center" vertical="center" shrinkToFit="1"/>
    </xf>
    <xf numFmtId="0" fontId="161" fillId="0" borderId="82" xfId="0" applyFont="1" applyBorder="1" applyAlignment="1">
      <alignment horizontal="center" vertical="center" shrinkToFit="1"/>
    </xf>
    <xf numFmtId="0" fontId="162" fillId="0" borderId="10" xfId="0" applyFont="1" applyBorder="1" applyAlignment="1" applyProtection="1">
      <alignment horizontal="left" vertical="center" shrinkToFit="1"/>
    </xf>
    <xf numFmtId="0" fontId="162" fillId="0" borderId="11" xfId="0" applyFont="1" applyBorder="1" applyAlignment="1" applyProtection="1">
      <alignment horizontal="left" vertical="center" shrinkToFit="1"/>
    </xf>
    <xf numFmtId="0" fontId="160" fillId="0" borderId="5" xfId="0" applyFont="1" applyBorder="1" applyAlignment="1" applyProtection="1">
      <alignment horizontal="left" vertical="center" shrinkToFit="1"/>
      <protection hidden="1"/>
    </xf>
    <xf numFmtId="0" fontId="160" fillId="0" borderId="0" xfId="0" applyFont="1" applyBorder="1" applyAlignment="1" applyProtection="1">
      <alignment horizontal="left" vertical="center" shrinkToFit="1"/>
      <protection hidden="1"/>
    </xf>
    <xf numFmtId="0" fontId="162" fillId="0" borderId="85" xfId="0" applyFont="1" applyBorder="1" applyAlignment="1">
      <alignment horizontal="left" vertical="center" shrinkToFit="1"/>
    </xf>
    <xf numFmtId="0" fontId="162" fillId="0" borderId="83" xfId="0" applyFont="1" applyBorder="1" applyAlignment="1">
      <alignment horizontal="left" vertical="center" shrinkToFit="1"/>
    </xf>
    <xf numFmtId="0" fontId="162" fillId="0" borderId="84" xfId="0" applyFont="1" applyBorder="1" applyAlignment="1">
      <alignment horizontal="left" vertical="center" shrinkToFit="1"/>
    </xf>
    <xf numFmtId="0" fontId="162" fillId="0" borderId="7" xfId="0" applyFont="1" applyBorder="1" applyAlignment="1" applyProtection="1">
      <alignment horizontal="left" vertical="center" shrinkToFit="1"/>
      <protection hidden="1"/>
    </xf>
    <xf numFmtId="0" fontId="162" fillId="0" borderId="8" xfId="0" applyFont="1" applyBorder="1" applyAlignment="1" applyProtection="1">
      <alignment horizontal="left" vertical="center" shrinkToFit="1"/>
      <protection hidden="1"/>
    </xf>
    <xf numFmtId="0" fontId="162" fillId="0" borderId="9" xfId="0" applyFont="1" applyBorder="1" applyAlignment="1" applyProtection="1">
      <alignment horizontal="left" vertical="center" shrinkToFit="1"/>
      <protection hidden="1"/>
    </xf>
    <xf numFmtId="0" fontId="162" fillId="0" borderId="7" xfId="0" applyFont="1" applyBorder="1" applyAlignment="1">
      <alignment horizontal="left" vertical="center" shrinkToFit="1"/>
    </xf>
    <xf numFmtId="0" fontId="160" fillId="0" borderId="8" xfId="0" applyFont="1" applyBorder="1" applyAlignment="1">
      <alignment horizontal="left" vertical="center" shrinkToFit="1"/>
    </xf>
    <xf numFmtId="0" fontId="160" fillId="0" borderId="83" xfId="0" applyFont="1" applyBorder="1" applyAlignment="1" applyProtection="1">
      <alignment horizontal="left" vertical="top" shrinkToFit="1"/>
      <protection locked="0"/>
    </xf>
    <xf numFmtId="0" fontId="160" fillId="0" borderId="84" xfId="0" applyFont="1" applyBorder="1" applyAlignment="1" applyProtection="1">
      <alignment horizontal="left" vertical="top" shrinkToFit="1"/>
      <protection locked="0"/>
    </xf>
    <xf numFmtId="0" fontId="160" fillId="0" borderId="8" xfId="0" applyFont="1" applyBorder="1" applyAlignment="1" applyProtection="1">
      <alignment horizontal="left" vertical="top" shrinkToFit="1"/>
      <protection locked="0"/>
    </xf>
    <xf numFmtId="0" fontId="160" fillId="0" borderId="9" xfId="0" applyFont="1" applyBorder="1" applyAlignment="1" applyProtection="1">
      <alignment horizontal="left" vertical="top" shrinkToFit="1"/>
      <protection locked="0"/>
    </xf>
    <xf numFmtId="0" fontId="162" fillId="0" borderId="85" xfId="0" applyFont="1" applyBorder="1" applyAlignment="1">
      <alignment horizontal="left" vertical="top"/>
    </xf>
    <xf numFmtId="0" fontId="162" fillId="0" borderId="7" xfId="0" applyFont="1" applyBorder="1" applyAlignment="1">
      <alignment horizontal="left" vertical="top"/>
    </xf>
    <xf numFmtId="0" fontId="160" fillId="0" borderId="83" xfId="0" applyFont="1" applyBorder="1" applyAlignment="1" applyProtection="1">
      <alignment horizontal="center" vertical="center" shrinkToFit="1"/>
      <protection hidden="1"/>
    </xf>
    <xf numFmtId="0" fontId="160" fillId="0" borderId="8" xfId="0" applyFont="1" applyBorder="1" applyAlignment="1" applyProtection="1">
      <alignment horizontal="center" vertical="center" shrinkToFit="1"/>
      <protection hidden="1"/>
    </xf>
    <xf numFmtId="176" fontId="85" fillId="0" borderId="1" xfId="0" applyNumberFormat="1" applyFont="1" applyBorder="1" applyAlignment="1">
      <alignment horizontal="center" vertical="center"/>
    </xf>
    <xf numFmtId="176" fontId="85" fillId="0" borderId="2" xfId="0" applyNumberFormat="1" applyFont="1" applyBorder="1" applyAlignment="1">
      <alignment horizontal="center" vertical="center"/>
    </xf>
    <xf numFmtId="0" fontId="165" fillId="0" borderId="22" xfId="0" applyFont="1" applyBorder="1" applyAlignment="1">
      <alignment horizontal="center" vertical="center"/>
    </xf>
    <xf numFmtId="0" fontId="82" fillId="0" borderId="22" xfId="0" applyFont="1" applyBorder="1" applyAlignment="1">
      <alignment horizontal="center" vertical="center"/>
    </xf>
    <xf numFmtId="176" fontId="162" fillId="0" borderId="7" xfId="0" applyNumberFormat="1" applyFont="1" applyBorder="1" applyAlignment="1">
      <alignment horizontal="left" vertical="center" wrapText="1"/>
    </xf>
    <xf numFmtId="176" fontId="162" fillId="0" borderId="8" xfId="0" applyNumberFormat="1" applyFont="1" applyBorder="1" applyAlignment="1">
      <alignment horizontal="left" vertical="center" wrapText="1"/>
    </xf>
    <xf numFmtId="176" fontId="162" fillId="0" borderId="9" xfId="0" applyNumberFormat="1" applyFont="1" applyBorder="1" applyAlignment="1">
      <alignment horizontal="left" vertical="center" wrapText="1"/>
    </xf>
    <xf numFmtId="0" fontId="162" fillId="0" borderId="1" xfId="0" applyFont="1" applyBorder="1" applyAlignment="1">
      <alignment horizontal="left" vertical="center" wrapText="1"/>
    </xf>
    <xf numFmtId="0" fontId="85" fillId="0" borderId="7" xfId="0" applyFont="1" applyBorder="1" applyAlignment="1">
      <alignment horizontal="center" vertical="center"/>
    </xf>
    <xf numFmtId="0" fontId="85" fillId="0" borderId="8" xfId="0" applyFont="1" applyBorder="1" applyAlignment="1">
      <alignment horizontal="center" vertical="center"/>
    </xf>
    <xf numFmtId="0" fontId="162" fillId="0" borderId="0" xfId="0" applyFont="1" applyBorder="1" applyAlignment="1" applyProtection="1">
      <alignment horizontal="right" vertical="center" wrapText="1"/>
      <protection locked="0"/>
    </xf>
    <xf numFmtId="0" fontId="161" fillId="0" borderId="0" xfId="0" applyFont="1" applyBorder="1" applyAlignment="1">
      <alignment horizontal="left" vertical="top" wrapText="1"/>
    </xf>
    <xf numFmtId="0" fontId="162" fillId="0" borderId="11" xfId="0" applyFont="1" applyBorder="1" applyAlignment="1" applyProtection="1">
      <alignment horizontal="left" vertical="top" wrapText="1"/>
      <protection locked="0"/>
    </xf>
    <xf numFmtId="0" fontId="162" fillId="0" borderId="66" xfId="0" applyFont="1" applyBorder="1" applyAlignment="1" applyProtection="1">
      <alignment horizontal="left" vertical="top" wrapText="1"/>
      <protection locked="0"/>
    </xf>
    <xf numFmtId="199" fontId="162" fillId="0" borderId="83" xfId="0" applyNumberFormat="1" applyFont="1" applyBorder="1" applyAlignment="1" applyProtection="1">
      <alignment horizontal="center" vertical="center" shrinkToFit="1"/>
      <protection locked="0"/>
    </xf>
    <xf numFmtId="199" fontId="162" fillId="0" borderId="8" xfId="0" applyNumberFormat="1" applyFont="1" applyBorder="1" applyAlignment="1" applyProtection="1">
      <alignment horizontal="center" vertical="center" shrinkToFit="1"/>
      <protection locked="0"/>
    </xf>
    <xf numFmtId="188" fontId="160" fillId="0" borderId="83" xfId="0" applyNumberFormat="1" applyFont="1" applyBorder="1" applyAlignment="1" applyProtection="1">
      <alignment horizontal="center" vertical="center"/>
      <protection hidden="1"/>
    </xf>
    <xf numFmtId="188" fontId="160" fillId="0" borderId="84" xfId="0" applyNumberFormat="1" applyFont="1" applyBorder="1" applyAlignment="1" applyProtection="1">
      <alignment horizontal="center" vertical="center"/>
      <protection hidden="1"/>
    </xf>
    <xf numFmtId="188" fontId="160" fillId="0" borderId="8" xfId="0" applyNumberFormat="1" applyFont="1" applyBorder="1" applyAlignment="1" applyProtection="1">
      <alignment horizontal="center" vertical="center"/>
      <protection hidden="1"/>
    </xf>
    <xf numFmtId="188" fontId="160" fillId="0" borderId="9" xfId="0" applyNumberFormat="1" applyFont="1" applyBorder="1" applyAlignment="1" applyProtection="1">
      <alignment horizontal="center" vertical="center"/>
      <protection hidden="1"/>
    </xf>
    <xf numFmtId="188" fontId="161" fillId="0" borderId="11" xfId="0" applyNumberFormat="1" applyFont="1" applyBorder="1" applyAlignment="1" applyProtection="1">
      <alignment horizontal="center" vertical="center" shrinkToFit="1"/>
      <protection hidden="1"/>
    </xf>
    <xf numFmtId="188" fontId="161" fillId="0" borderId="12" xfId="0" applyNumberFormat="1" applyFont="1" applyBorder="1" applyAlignment="1" applyProtection="1">
      <alignment horizontal="center" vertical="center" shrinkToFit="1"/>
      <protection hidden="1"/>
    </xf>
    <xf numFmtId="188" fontId="161" fillId="0" borderId="66" xfId="0" applyNumberFormat="1" applyFont="1" applyBorder="1" applyAlignment="1" applyProtection="1">
      <alignment horizontal="center" vertical="center" shrinkToFit="1"/>
      <protection hidden="1"/>
    </xf>
    <xf numFmtId="188" fontId="161" fillId="0" borderId="82" xfId="0" applyNumberFormat="1" applyFont="1" applyBorder="1" applyAlignment="1" applyProtection="1">
      <alignment horizontal="center" vertical="center" shrinkToFit="1"/>
      <protection hidden="1"/>
    </xf>
    <xf numFmtId="176" fontId="162" fillId="0" borderId="1" xfId="0" applyNumberFormat="1" applyFont="1" applyBorder="1" applyAlignment="1">
      <alignment horizontal="left" vertical="center" wrapText="1"/>
    </xf>
    <xf numFmtId="0" fontId="85" fillId="0" borderId="2" xfId="0" applyFont="1" applyBorder="1" applyAlignment="1" applyProtection="1">
      <alignment horizontal="center" vertical="center"/>
      <protection hidden="1"/>
    </xf>
    <xf numFmtId="0" fontId="85" fillId="0" borderId="2" xfId="0" applyFont="1" applyBorder="1" applyAlignment="1" applyProtection="1">
      <alignment horizontal="center" vertical="center"/>
      <protection locked="0" hidden="1"/>
    </xf>
    <xf numFmtId="0" fontId="160" fillId="0" borderId="11" xfId="0" applyFont="1" applyBorder="1" applyAlignment="1" applyProtection="1">
      <alignment horizontal="left" vertical="top" wrapText="1"/>
      <protection hidden="1"/>
    </xf>
    <xf numFmtId="0" fontId="160" fillId="0" borderId="66" xfId="0" applyFont="1" applyBorder="1" applyAlignment="1" applyProtection="1">
      <alignment horizontal="left" vertical="top" wrapText="1"/>
      <protection hidden="1"/>
    </xf>
    <xf numFmtId="0" fontId="162" fillId="0" borderId="10" xfId="0" applyFont="1" applyBorder="1" applyAlignment="1">
      <alignment horizontal="left" vertical="top"/>
    </xf>
    <xf numFmtId="0" fontId="162" fillId="0" borderId="86" xfId="0" applyFont="1" applyBorder="1" applyAlignment="1">
      <alignment horizontal="left" vertical="top"/>
    </xf>
    <xf numFmtId="0" fontId="171" fillId="0" borderId="0" xfId="0" applyFont="1" applyBorder="1" applyAlignment="1">
      <alignment horizontal="left" vertical="center"/>
    </xf>
    <xf numFmtId="0" fontId="171" fillId="0" borderId="11" xfId="0" applyFont="1" applyBorder="1" applyAlignment="1">
      <alignment horizontal="left" vertical="center" wrapText="1"/>
    </xf>
    <xf numFmtId="0" fontId="171" fillId="0" borderId="0" xfId="0" applyFont="1" applyBorder="1" applyAlignment="1">
      <alignment horizontal="left" vertical="center" wrapText="1"/>
    </xf>
    <xf numFmtId="0" fontId="171" fillId="0" borderId="0" xfId="0" applyFont="1" applyBorder="1" applyAlignment="1" applyProtection="1">
      <alignment horizontal="right" vertical="center"/>
      <protection locked="0"/>
    </xf>
    <xf numFmtId="0" fontId="174" fillId="0" borderId="0" xfId="0" applyFont="1" applyBorder="1" applyAlignment="1" applyProtection="1">
      <alignment horizontal="left" vertical="center"/>
      <protection hidden="1"/>
    </xf>
    <xf numFmtId="0" fontId="171" fillId="0" borderId="0" xfId="0" applyFont="1" applyBorder="1" applyAlignment="1" applyProtection="1">
      <alignment horizontal="center" vertical="center" shrinkToFit="1"/>
      <protection hidden="1"/>
    </xf>
    <xf numFmtId="0" fontId="171" fillId="17" borderId="1" xfId="0" applyFont="1" applyFill="1" applyBorder="1" applyAlignment="1">
      <alignment horizontal="center" vertical="center" wrapText="1"/>
    </xf>
    <xf numFmtId="188" fontId="171" fillId="17" borderId="1" xfId="0" applyNumberFormat="1" applyFont="1" applyFill="1" applyBorder="1" applyAlignment="1">
      <alignment horizontal="center" vertical="center"/>
    </xf>
    <xf numFmtId="0" fontId="171" fillId="17" borderId="1" xfId="0" applyFont="1" applyFill="1" applyBorder="1" applyAlignment="1">
      <alignment horizontal="center" vertical="center"/>
    </xf>
    <xf numFmtId="0" fontId="173" fillId="0" borderId="11" xfId="0" applyFont="1" applyBorder="1" applyAlignment="1">
      <alignment horizontal="left" vertical="center"/>
    </xf>
    <xf numFmtId="0" fontId="173" fillId="0" borderId="0" xfId="0" applyFont="1" applyBorder="1" applyAlignment="1">
      <alignment horizontal="left" vertical="center"/>
    </xf>
    <xf numFmtId="0" fontId="171" fillId="0" borderId="8" xfId="0" quotePrefix="1" applyFont="1" applyBorder="1" applyAlignment="1">
      <alignment horizontal="center" vertical="top"/>
    </xf>
    <xf numFmtId="0" fontId="171" fillId="0" borderId="8" xfId="0" applyFont="1" applyBorder="1" applyAlignment="1">
      <alignment horizontal="center" vertical="top"/>
    </xf>
    <xf numFmtId="0" fontId="171" fillId="0" borderId="0" xfId="0" quotePrefix="1" applyFont="1" applyBorder="1" applyAlignment="1">
      <alignment horizontal="center" vertical="center"/>
    </xf>
    <xf numFmtId="0" fontId="171" fillId="0" borderId="1" xfId="0" applyFont="1" applyBorder="1" applyAlignment="1">
      <alignment horizontal="left" vertical="center" wrapText="1"/>
    </xf>
    <xf numFmtId="188" fontId="171" fillId="0" borderId="1" xfId="0" applyNumberFormat="1" applyFont="1" applyBorder="1" applyAlignment="1">
      <alignment horizontal="left" vertical="center" wrapText="1"/>
    </xf>
    <xf numFmtId="0" fontId="171" fillId="0" borderId="1" xfId="0" quotePrefix="1" applyFont="1" applyBorder="1" applyAlignment="1">
      <alignment horizontal="left" vertical="center" wrapText="1"/>
    </xf>
    <xf numFmtId="0" fontId="170" fillId="16" borderId="0" xfId="0" applyFont="1" applyFill="1" applyBorder="1" applyAlignment="1">
      <alignment horizontal="center" vertical="center"/>
    </xf>
    <xf numFmtId="0" fontId="169" fillId="16" borderId="0" xfId="0" applyFont="1" applyFill="1" applyBorder="1" applyAlignment="1">
      <alignment horizontal="center" vertical="center"/>
    </xf>
    <xf numFmtId="0" fontId="171" fillId="0" borderId="0" xfId="0" applyFont="1" applyBorder="1" applyAlignment="1">
      <alignment horizontal="left" vertical="top"/>
    </xf>
    <xf numFmtId="0" fontId="171" fillId="0" borderId="0" xfId="0" applyFont="1" applyBorder="1" applyAlignment="1">
      <alignment horizontal="left" vertical="top" wrapText="1"/>
    </xf>
    <xf numFmtId="176" fontId="171" fillId="0" borderId="1" xfId="0" applyNumberFormat="1" applyFont="1" applyBorder="1" applyAlignment="1">
      <alignment horizontal="left" vertical="center"/>
    </xf>
    <xf numFmtId="176" fontId="171" fillId="0" borderId="1" xfId="0" applyNumberFormat="1" applyFont="1" applyBorder="1" applyAlignment="1">
      <alignment horizontal="left" vertical="center" wrapText="1"/>
    </xf>
    <xf numFmtId="176" fontId="171" fillId="0" borderId="1" xfId="0" quotePrefix="1" applyNumberFormat="1" applyFont="1" applyBorder="1" applyAlignment="1">
      <alignment horizontal="left" vertical="center" wrapText="1"/>
    </xf>
    <xf numFmtId="41" fontId="49" fillId="0" borderId="0" xfId="4" applyFont="1" applyAlignment="1">
      <alignment horizontal="center" vertical="center"/>
    </xf>
    <xf numFmtId="41" fontId="28" fillId="2" borderId="21" xfId="4" applyFont="1" applyFill="1" applyBorder="1" applyAlignment="1">
      <alignment vertical="center"/>
    </xf>
    <xf numFmtId="41" fontId="28" fillId="2" borderId="23" xfId="4" applyFont="1" applyFill="1" applyBorder="1" applyAlignment="1">
      <alignment vertical="center"/>
    </xf>
    <xf numFmtId="41" fontId="28" fillId="2" borderId="21" xfId="4" applyFont="1" applyFill="1" applyBorder="1" applyAlignment="1" applyProtection="1">
      <alignment horizontal="center" vertical="center"/>
      <protection hidden="1"/>
    </xf>
    <xf numFmtId="41" fontId="28" fillId="2" borderId="23" xfId="4" applyFont="1" applyFill="1" applyBorder="1" applyAlignment="1" applyProtection="1">
      <alignment horizontal="center" vertical="center"/>
      <protection hidden="1"/>
    </xf>
    <xf numFmtId="41" fontId="28" fillId="0" borderId="21" xfId="4" applyFont="1" applyBorder="1" applyAlignment="1" applyProtection="1">
      <alignment horizontal="center" vertical="center" shrinkToFit="1"/>
      <protection hidden="1"/>
    </xf>
    <xf numFmtId="41" fontId="28" fillId="0" borderId="23" xfId="4" applyFont="1" applyBorder="1" applyAlignment="1" applyProtection="1">
      <alignment horizontal="center" vertical="center" shrinkToFit="1"/>
      <protection hidden="1"/>
    </xf>
    <xf numFmtId="41" fontId="28" fillId="0" borderId="25" xfId="4" applyFont="1" applyBorder="1" applyAlignment="1">
      <alignment horizontal="center" vertical="center"/>
    </xf>
    <xf numFmtId="41" fontId="28" fillId="0" borderId="0" xfId="4" applyFont="1" applyAlignment="1">
      <alignment horizontal="center" vertical="center"/>
    </xf>
    <xf numFmtId="180" fontId="28" fillId="0" borderId="21" xfId="4" applyNumberFormat="1" applyFont="1" applyBorder="1" applyAlignment="1" applyProtection="1">
      <alignment horizontal="center" vertical="center"/>
      <protection hidden="1"/>
    </xf>
    <xf numFmtId="180" fontId="28" fillId="0" borderId="23" xfId="4" applyNumberFormat="1" applyFont="1" applyBorder="1" applyAlignment="1" applyProtection="1">
      <alignment horizontal="center" vertical="center"/>
      <protection hidden="1"/>
    </xf>
    <xf numFmtId="180" fontId="28" fillId="0" borderId="25" xfId="4" applyNumberFormat="1" applyFont="1" applyBorder="1" applyAlignment="1">
      <alignment horizontal="center" vertical="center"/>
    </xf>
    <xf numFmtId="180" fontId="28" fillId="0" borderId="0" xfId="4" applyNumberFormat="1" applyFont="1" applyBorder="1" applyAlignment="1">
      <alignment horizontal="center" vertical="center"/>
    </xf>
    <xf numFmtId="49" fontId="46" fillId="0" borderId="0" xfId="4" applyNumberFormat="1" applyFont="1" applyAlignment="1">
      <alignment horizontal="center" vertical="center"/>
    </xf>
    <xf numFmtId="41" fontId="28" fillId="0" borderId="0" xfId="4" applyFont="1" applyAlignment="1">
      <alignment horizontal="left" vertical="center"/>
    </xf>
    <xf numFmtId="41" fontId="28" fillId="0" borderId="24" xfId="4" applyFont="1" applyBorder="1" applyAlignment="1">
      <alignment horizontal="left" vertical="center"/>
    </xf>
    <xf numFmtId="41" fontId="28" fillId="6" borderId="21" xfId="4" applyFont="1" applyFill="1" applyBorder="1" applyAlignment="1">
      <alignment horizontal="center" vertical="center"/>
    </xf>
    <xf numFmtId="41" fontId="28" fillId="6" borderId="23" xfId="4" applyFont="1" applyFill="1" applyBorder="1" applyAlignment="1">
      <alignment horizontal="center" vertical="center"/>
    </xf>
    <xf numFmtId="180" fontId="28" fillId="6" borderId="21" xfId="4" applyNumberFormat="1" applyFont="1" applyFill="1" applyBorder="1" applyAlignment="1">
      <alignment horizontal="center" vertical="center"/>
    </xf>
    <xf numFmtId="180" fontId="28" fillId="6" borderId="23" xfId="4" applyNumberFormat="1" applyFont="1" applyFill="1" applyBorder="1" applyAlignment="1">
      <alignment horizontal="center" vertical="center"/>
    </xf>
    <xf numFmtId="41" fontId="46" fillId="8" borderId="21" xfId="4" applyFont="1" applyFill="1" applyBorder="1" applyAlignment="1" applyProtection="1">
      <alignment horizontal="center" vertical="center"/>
      <protection locked="0"/>
    </xf>
    <xf numFmtId="41" fontId="46" fillId="8" borderId="23" xfId="4" applyFont="1" applyFill="1" applyBorder="1" applyAlignment="1" applyProtection="1">
      <alignment horizontal="center" vertical="center"/>
      <protection locked="0"/>
    </xf>
    <xf numFmtId="41" fontId="48" fillId="0" borderId="0" xfId="4" applyFont="1" applyAlignment="1">
      <alignment horizontal="left" vertical="center"/>
    </xf>
    <xf numFmtId="41" fontId="46" fillId="8" borderId="22" xfId="4" applyFont="1" applyFill="1" applyBorder="1" applyAlignment="1" applyProtection="1">
      <alignment horizontal="center" vertical="center"/>
      <protection locked="0"/>
    </xf>
    <xf numFmtId="41" fontId="46" fillId="5" borderId="0" xfId="4" applyFont="1" applyFill="1" applyBorder="1" applyAlignment="1">
      <alignment horizontal="left" vertical="center"/>
    </xf>
    <xf numFmtId="41" fontId="46" fillId="5" borderId="24" xfId="4" applyFont="1" applyFill="1" applyBorder="1" applyAlignment="1">
      <alignment horizontal="left" vertical="center"/>
    </xf>
    <xf numFmtId="41" fontId="46" fillId="5" borderId="25" xfId="4" applyFont="1" applyFill="1" applyBorder="1" applyAlignment="1">
      <alignment horizontal="left" vertical="center"/>
    </xf>
    <xf numFmtId="41" fontId="46" fillId="8" borderId="21" xfId="4" applyFont="1" applyFill="1" applyBorder="1" applyAlignment="1" applyProtection="1">
      <alignment horizontal="center" vertical="center"/>
      <protection hidden="1"/>
    </xf>
    <xf numFmtId="41" fontId="46" fillId="8" borderId="23" xfId="4" applyFont="1" applyFill="1" applyBorder="1" applyAlignment="1" applyProtection="1">
      <alignment horizontal="center" vertical="center"/>
      <protection hidden="1"/>
    </xf>
    <xf numFmtId="179" fontId="46" fillId="0" borderId="2" xfId="4" applyNumberFormat="1" applyFont="1" applyBorder="1" applyAlignment="1">
      <alignment horizontal="center" vertical="center"/>
    </xf>
    <xf numFmtId="179" fontId="46" fillId="0" borderId="4" xfId="4" applyNumberFormat="1" applyFont="1" applyBorder="1" applyAlignment="1">
      <alignment horizontal="center" vertical="center"/>
    </xf>
    <xf numFmtId="179" fontId="46" fillId="0" borderId="1" xfId="4" applyNumberFormat="1" applyFont="1" applyBorder="1" applyAlignment="1">
      <alignment horizontal="center" vertical="center"/>
    </xf>
    <xf numFmtId="41" fontId="46" fillId="5" borderId="0" xfId="4" applyFont="1" applyFill="1" applyBorder="1" applyAlignment="1">
      <alignment horizontal="center" vertical="center"/>
    </xf>
    <xf numFmtId="41" fontId="46" fillId="5" borderId="24" xfId="4" applyFont="1" applyFill="1" applyBorder="1" applyAlignment="1">
      <alignment horizontal="center" vertical="center"/>
    </xf>
    <xf numFmtId="41" fontId="46" fillId="8" borderId="21" xfId="4" applyFont="1" applyFill="1" applyBorder="1" applyAlignment="1" applyProtection="1">
      <alignment horizontal="center" vertical="center" shrinkToFit="1"/>
      <protection hidden="1"/>
    </xf>
    <xf numFmtId="41" fontId="46" fillId="8" borderId="23" xfId="4" applyFont="1" applyFill="1" applyBorder="1" applyAlignment="1" applyProtection="1">
      <alignment horizontal="center" vertical="center" shrinkToFit="1"/>
      <protection hidden="1"/>
    </xf>
    <xf numFmtId="41" fontId="46" fillId="4" borderId="1" xfId="4" applyFont="1" applyFill="1" applyBorder="1" applyAlignment="1">
      <alignment horizontal="center" vertical="center"/>
    </xf>
    <xf numFmtId="41" fontId="46" fillId="4" borderId="2" xfId="4" applyFont="1" applyFill="1" applyBorder="1" applyAlignment="1">
      <alignment horizontal="center" vertical="center"/>
    </xf>
    <xf numFmtId="41" fontId="46" fillId="4" borderId="3" xfId="4" applyFont="1" applyFill="1" applyBorder="1" applyAlignment="1">
      <alignment horizontal="center" vertical="center"/>
    </xf>
    <xf numFmtId="41" fontId="46" fillId="4" borderId="4" xfId="4" applyFont="1" applyFill="1" applyBorder="1" applyAlignment="1">
      <alignment horizontal="center" vertical="center"/>
    </xf>
    <xf numFmtId="41" fontId="46" fillId="4" borderId="2" xfId="4" applyFont="1" applyFill="1" applyBorder="1" applyAlignment="1">
      <alignment horizontal="center" vertical="center" wrapText="1"/>
    </xf>
    <xf numFmtId="41" fontId="46" fillId="4" borderId="4" xfId="4" applyFont="1" applyFill="1" applyBorder="1" applyAlignment="1">
      <alignment horizontal="center" vertical="center" wrapText="1"/>
    </xf>
    <xf numFmtId="176" fontId="0" fillId="0" borderId="10" xfId="0" applyNumberFormat="1" applyBorder="1" applyAlignment="1" applyProtection="1">
      <alignment horizontal="center" vertical="center"/>
      <protection hidden="1"/>
    </xf>
    <xf numFmtId="176" fontId="0" fillId="0" borderId="11" xfId="0" applyNumberFormat="1" applyBorder="1" applyAlignment="1" applyProtection="1">
      <alignment horizontal="center" vertical="center"/>
      <protection hidden="1"/>
    </xf>
    <xf numFmtId="176" fontId="0" fillId="0" borderId="7" xfId="0" applyNumberFormat="1" applyBorder="1" applyAlignment="1" applyProtection="1">
      <alignment horizontal="center" vertical="center"/>
      <protection hidden="1"/>
    </xf>
    <xf numFmtId="176" fontId="0" fillId="0" borderId="8" xfId="0" applyNumberFormat="1" applyBorder="1" applyAlignment="1" applyProtection="1">
      <alignment horizontal="center" vertical="center"/>
      <protection hidden="1"/>
    </xf>
    <xf numFmtId="0" fontId="16" fillId="0" borderId="1" xfId="0" applyFont="1" applyBorder="1" applyAlignment="1">
      <alignment horizontal="center" vertical="center" wrapText="1"/>
    </xf>
    <xf numFmtId="0" fontId="18" fillId="0" borderId="11" xfId="0" applyFont="1" applyBorder="1" applyAlignment="1" applyProtection="1">
      <alignment horizontal="center" vertical="center" wrapText="1"/>
      <protection locked="0" hidden="1"/>
    </xf>
    <xf numFmtId="0" fontId="18" fillId="0" borderId="12" xfId="0" applyFont="1" applyBorder="1" applyAlignment="1" applyProtection="1">
      <alignment horizontal="center" vertical="center" wrapText="1"/>
      <protection locked="0" hidden="1"/>
    </xf>
    <xf numFmtId="0" fontId="18" fillId="0" borderId="0" xfId="0" applyFont="1" applyBorder="1" applyAlignment="1" applyProtection="1">
      <alignment horizontal="center" vertical="center" wrapText="1"/>
      <protection locked="0" hidden="1"/>
    </xf>
    <xf numFmtId="0" fontId="18" fillId="0" borderId="6" xfId="0" applyFont="1" applyBorder="1" applyAlignment="1" applyProtection="1">
      <alignment horizontal="center" vertical="center" wrapText="1"/>
      <protection locked="0" hidden="1"/>
    </xf>
    <xf numFmtId="0" fontId="18" fillId="0" borderId="8" xfId="0" applyFont="1" applyBorder="1" applyAlignment="1" applyProtection="1">
      <alignment horizontal="center" vertical="center" wrapText="1"/>
      <protection locked="0" hidden="1"/>
    </xf>
    <xf numFmtId="0" fontId="18" fillId="0" borderId="9" xfId="0" applyFont="1" applyBorder="1" applyAlignment="1" applyProtection="1">
      <alignment horizontal="center" vertical="center" wrapText="1"/>
      <protection locked="0" hidden="1"/>
    </xf>
    <xf numFmtId="0" fontId="0" fillId="0" borderId="1" xfId="0" applyBorder="1" applyAlignment="1">
      <alignment horizontal="center" vertical="center" wrapText="1"/>
    </xf>
    <xf numFmtId="0" fontId="0" fillId="0" borderId="1" xfId="0" applyBorder="1" applyAlignment="1">
      <alignment vertical="center"/>
    </xf>
    <xf numFmtId="0" fontId="75" fillId="0" borderId="0" xfId="0" applyFont="1" applyAlignment="1">
      <alignment horizontal="center" vertical="center"/>
    </xf>
    <xf numFmtId="0" fontId="0" fillId="0" borderId="2" xfId="0" applyBorder="1" applyAlignment="1" applyProtection="1">
      <alignment horizontal="center" vertical="center"/>
      <protection hidden="1"/>
    </xf>
    <xf numFmtId="0" fontId="0" fillId="0" borderId="3" xfId="0" applyBorder="1" applyAlignment="1" applyProtection="1">
      <alignment horizontal="center" vertical="center"/>
      <protection hidden="1"/>
    </xf>
    <xf numFmtId="0" fontId="0" fillId="0" borderId="10" xfId="0" applyBorder="1" applyAlignment="1">
      <alignment horizontal="center" vertical="center" wrapText="1"/>
    </xf>
    <xf numFmtId="0" fontId="0" fillId="0" borderId="5" xfId="0" applyBorder="1" applyAlignment="1">
      <alignment horizontal="center" vertical="center"/>
    </xf>
    <xf numFmtId="0" fontId="0" fillId="0" borderId="7" xfId="0" applyBorder="1" applyAlignment="1">
      <alignment horizontal="center" vertical="center"/>
    </xf>
    <xf numFmtId="182" fontId="19" fillId="0" borderId="10" xfId="0" applyNumberFormat="1" applyFont="1" applyBorder="1" applyAlignment="1" applyProtection="1">
      <alignment horizontal="center" vertical="center" shrinkToFit="1"/>
      <protection hidden="1"/>
    </xf>
    <xf numFmtId="182" fontId="19" fillId="0" borderId="11" xfId="0" applyNumberFormat="1" applyFont="1" applyBorder="1" applyAlignment="1" applyProtection="1">
      <alignment horizontal="center" vertical="center" shrinkToFit="1"/>
      <protection hidden="1"/>
    </xf>
    <xf numFmtId="182" fontId="19" fillId="0" borderId="12" xfId="0" applyNumberFormat="1" applyFont="1" applyBorder="1" applyAlignment="1" applyProtection="1">
      <alignment horizontal="center" vertical="center" shrinkToFit="1"/>
      <protection hidden="1"/>
    </xf>
    <xf numFmtId="182" fontId="19" fillId="0" borderId="5" xfId="0" applyNumberFormat="1" applyFont="1" applyBorder="1" applyAlignment="1" applyProtection="1">
      <alignment horizontal="center" vertical="center" shrinkToFit="1"/>
      <protection hidden="1"/>
    </xf>
    <xf numFmtId="182" fontId="19" fillId="0" borderId="0" xfId="0" applyNumberFormat="1" applyFont="1" applyBorder="1" applyAlignment="1" applyProtection="1">
      <alignment horizontal="center" vertical="center" shrinkToFit="1"/>
      <protection hidden="1"/>
    </xf>
    <xf numFmtId="182" fontId="19" fillId="0" borderId="6" xfId="0" applyNumberFormat="1" applyFont="1" applyBorder="1" applyAlignment="1" applyProtection="1">
      <alignment horizontal="center" vertical="center" shrinkToFit="1"/>
      <protection hidden="1"/>
    </xf>
    <xf numFmtId="0" fontId="0" fillId="0" borderId="3" xfId="0" applyBorder="1" applyAlignment="1">
      <alignment horizontal="center" vertical="center" wrapText="1"/>
    </xf>
    <xf numFmtId="0" fontId="0" fillId="0" borderId="3" xfId="0" applyBorder="1" applyAlignment="1">
      <alignment horizontal="center" vertical="center"/>
    </xf>
    <xf numFmtId="0" fontId="19" fillId="0" borderId="16" xfId="0" applyFont="1" applyBorder="1" applyAlignment="1" applyProtection="1">
      <alignment horizontal="center" vertical="center" wrapText="1" shrinkToFit="1"/>
      <protection hidden="1"/>
    </xf>
    <xf numFmtId="0" fontId="19" fillId="0" borderId="14" xfId="0" applyFont="1" applyBorder="1" applyAlignment="1" applyProtection="1">
      <alignment horizontal="center" vertical="center" wrapText="1" shrinkToFit="1"/>
      <protection hidden="1"/>
    </xf>
    <xf numFmtId="0" fontId="19" fillId="0" borderId="15" xfId="0" applyFont="1" applyBorder="1" applyAlignment="1" applyProtection="1">
      <alignment horizontal="center" vertical="center" wrapText="1" shrinkToFit="1"/>
      <protection hidden="1"/>
    </xf>
    <xf numFmtId="0" fontId="0" fillId="0" borderId="4" xfId="0" applyBorder="1" applyAlignment="1">
      <alignment horizontal="center" vertical="center"/>
    </xf>
    <xf numFmtId="193" fontId="0" fillId="0" borderId="8" xfId="0" applyNumberFormat="1" applyBorder="1" applyAlignment="1" applyProtection="1">
      <alignment horizontal="right" vertical="center" shrinkToFit="1"/>
      <protection hidden="1"/>
    </xf>
    <xf numFmtId="190" fontId="0" fillId="0" borderId="5" xfId="1" applyNumberFormat="1" applyFont="1" applyBorder="1" applyAlignment="1" applyProtection="1">
      <alignment horizontal="center" vertical="center"/>
      <protection hidden="1"/>
    </xf>
    <xf numFmtId="190" fontId="0" fillId="0" borderId="0" xfId="1" applyNumberFormat="1" applyFont="1" applyBorder="1" applyAlignment="1" applyProtection="1">
      <alignment horizontal="center" vertical="center"/>
      <protection hidden="1"/>
    </xf>
    <xf numFmtId="190" fontId="0" fillId="0" borderId="6" xfId="1" applyNumberFormat="1" applyFont="1" applyBorder="1" applyAlignment="1" applyProtection="1">
      <alignment horizontal="center" vertical="center"/>
      <protection hidden="1"/>
    </xf>
    <xf numFmtId="190" fontId="0" fillId="0" borderId="7" xfId="1" applyNumberFormat="1" applyFont="1" applyBorder="1" applyAlignment="1" applyProtection="1">
      <alignment horizontal="center" vertical="center"/>
      <protection hidden="1"/>
    </xf>
    <xf numFmtId="190" fontId="0" fillId="0" borderId="8" xfId="1" applyNumberFormat="1" applyFont="1" applyBorder="1" applyAlignment="1" applyProtection="1">
      <alignment horizontal="center" vertical="center"/>
      <protection hidden="1"/>
    </xf>
    <xf numFmtId="190" fontId="0" fillId="0" borderId="9" xfId="1" applyNumberFormat="1" applyFont="1" applyBorder="1" applyAlignment="1" applyProtection="1">
      <alignment horizontal="center" vertical="center"/>
      <protection hidden="1"/>
    </xf>
    <xf numFmtId="176" fontId="0" fillId="0" borderId="12" xfId="0" applyNumberFormat="1" applyBorder="1" applyAlignment="1" applyProtection="1">
      <alignment horizontal="center" vertical="center"/>
      <protection hidden="1"/>
    </xf>
    <xf numFmtId="176" fontId="0" fillId="0" borderId="9" xfId="0" applyNumberFormat="1" applyBorder="1" applyAlignment="1" applyProtection="1">
      <alignment horizontal="center" vertical="center"/>
      <protection hidden="1"/>
    </xf>
    <xf numFmtId="0" fontId="0" fillId="0" borderId="2" xfId="0" applyBorder="1" applyAlignment="1">
      <alignment horizontal="center" vertical="center"/>
    </xf>
    <xf numFmtId="0" fontId="0" fillId="0" borderId="1" xfId="0" applyBorder="1" applyAlignment="1">
      <alignment horizontal="center" vertical="center"/>
    </xf>
    <xf numFmtId="0" fontId="0" fillId="0" borderId="3" xfId="0" applyBorder="1" applyAlignment="1" applyProtection="1">
      <alignment horizontal="center" vertical="center"/>
      <protection locked="0"/>
    </xf>
    <xf numFmtId="0" fontId="0" fillId="0" borderId="14" xfId="0" applyBorder="1" applyAlignment="1">
      <alignment horizontal="center" vertical="center" wrapText="1"/>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4" xfId="0" applyBorder="1" applyAlignment="1" applyProtection="1">
      <alignment horizontal="center" vertical="center"/>
      <protection hidden="1"/>
    </xf>
    <xf numFmtId="184" fontId="0" fillId="0" borderId="2" xfId="0" applyNumberFormat="1" applyBorder="1" applyAlignment="1" applyProtection="1">
      <alignment horizontal="center" vertical="center"/>
      <protection locked="0"/>
    </xf>
    <xf numFmtId="184" fontId="0" fillId="0" borderId="4" xfId="0" applyNumberFormat="1" applyBorder="1" applyAlignment="1" applyProtection="1">
      <alignment horizontal="center" vertical="center"/>
      <protection locked="0"/>
    </xf>
    <xf numFmtId="0" fontId="0" fillId="0" borderId="1" xfId="0" applyFill="1" applyBorder="1" applyAlignment="1">
      <alignment horizontal="center" vertical="center" wrapText="1"/>
    </xf>
    <xf numFmtId="0" fontId="0" fillId="0" borderId="4" xfId="0" applyFill="1" applyBorder="1" applyAlignment="1">
      <alignment horizontal="center" vertical="center"/>
    </xf>
    <xf numFmtId="0" fontId="0" fillId="0" borderId="1" xfId="0" applyFill="1" applyBorder="1" applyAlignment="1">
      <alignment horizontal="center" vertical="center"/>
    </xf>
    <xf numFmtId="0" fontId="0" fillId="0" borderId="16" xfId="0" applyFill="1" applyBorder="1" applyAlignment="1">
      <alignment horizontal="center" vertical="center" wrapText="1"/>
    </xf>
    <xf numFmtId="0" fontId="0" fillId="0" borderId="14" xfId="0" applyFill="1" applyBorder="1" applyAlignment="1">
      <alignment horizontal="center" vertical="center"/>
    </xf>
    <xf numFmtId="0" fontId="0" fillId="0" borderId="15" xfId="0" applyFill="1" applyBorder="1" applyAlignment="1">
      <alignment horizontal="center" vertical="center"/>
    </xf>
    <xf numFmtId="0" fontId="16" fillId="0" borderId="2" xfId="0" applyFont="1" applyBorder="1" applyAlignment="1">
      <alignment horizontal="center" vertical="center"/>
    </xf>
    <xf numFmtId="0" fontId="18" fillId="0" borderId="4" xfId="0" applyFont="1" applyBorder="1" applyAlignment="1">
      <alignment horizontal="center" vertical="center"/>
    </xf>
    <xf numFmtId="183" fontId="0" fillId="0" borderId="2" xfId="0" applyNumberFormat="1" applyBorder="1" applyAlignment="1" applyProtection="1">
      <alignment horizontal="center" vertical="center"/>
      <protection hidden="1"/>
    </xf>
    <xf numFmtId="183" fontId="0" fillId="0" borderId="4" xfId="0" applyNumberFormat="1" applyBorder="1" applyAlignment="1" applyProtection="1">
      <alignment horizontal="center" vertical="center"/>
      <protection hidden="1"/>
    </xf>
    <xf numFmtId="191" fontId="0" fillId="0" borderId="1" xfId="1" applyNumberFormat="1" applyFont="1" applyBorder="1" applyAlignment="1" applyProtection="1">
      <alignment horizontal="center" vertical="center"/>
      <protection hidden="1"/>
    </xf>
    <xf numFmtId="190" fontId="0" fillId="0" borderId="2" xfId="0" applyNumberFormat="1" applyBorder="1" applyAlignment="1" applyProtection="1">
      <alignment horizontal="center" vertical="center"/>
    </xf>
    <xf numFmtId="190" fontId="0" fillId="0" borderId="3" xfId="0" applyNumberFormat="1" applyBorder="1" applyAlignment="1" applyProtection="1">
      <alignment horizontal="center" vertical="center"/>
    </xf>
    <xf numFmtId="190" fontId="0" fillId="0" borderId="4" xfId="0" applyNumberFormat="1" applyBorder="1" applyAlignment="1" applyProtection="1">
      <alignment horizontal="center" vertical="center"/>
    </xf>
    <xf numFmtId="0" fontId="0" fillId="0" borderId="2" xfId="0" applyBorder="1" applyAlignment="1" applyProtection="1">
      <alignment vertical="center"/>
      <protection locked="0"/>
    </xf>
    <xf numFmtId="0" fontId="0" fillId="0" borderId="3" xfId="0" applyBorder="1" applyAlignment="1" applyProtection="1">
      <alignment vertical="center"/>
      <protection locked="0"/>
    </xf>
    <xf numFmtId="0" fontId="0" fillId="0" borderId="4" xfId="0" applyBorder="1" applyAlignment="1" applyProtection="1">
      <alignment vertical="center"/>
      <protection locked="0"/>
    </xf>
    <xf numFmtId="0" fontId="19" fillId="0" borderId="2" xfId="0" applyFont="1" applyBorder="1" applyAlignment="1" applyProtection="1">
      <alignment horizontal="center" vertical="center" wrapText="1" shrinkToFit="1"/>
      <protection hidden="1"/>
    </xf>
    <xf numFmtId="0" fontId="19" fillId="0" borderId="3" xfId="0" applyFont="1" applyBorder="1" applyAlignment="1" applyProtection="1">
      <alignment horizontal="center" vertical="center" wrapText="1" shrinkToFit="1"/>
      <protection hidden="1"/>
    </xf>
    <xf numFmtId="0" fontId="0" fillId="0" borderId="4" xfId="0" applyBorder="1" applyAlignment="1">
      <alignment horizontal="center" vertical="center" wrapText="1"/>
    </xf>
    <xf numFmtId="0" fontId="0" fillId="0" borderId="16" xfId="0" applyBorder="1" applyAlignment="1">
      <alignment horizontal="center" vertical="center" textRotation="255"/>
    </xf>
    <xf numFmtId="0" fontId="0" fillId="0" borderId="14" xfId="0" applyBorder="1" applyAlignment="1">
      <alignment horizontal="center" vertical="center" textRotation="255"/>
    </xf>
    <xf numFmtId="0" fontId="0" fillId="0" borderId="15" xfId="0" applyBorder="1" applyAlignment="1">
      <alignment horizontal="center" vertical="center" textRotation="255"/>
    </xf>
    <xf numFmtId="0" fontId="19" fillId="0" borderId="1" xfId="0" applyFont="1" applyBorder="1" applyAlignment="1">
      <alignment horizontal="center" vertical="center"/>
    </xf>
    <xf numFmtId="0" fontId="20" fillId="0" borderId="1" xfId="0" applyFont="1" applyBorder="1" applyAlignment="1">
      <alignment horizontal="center" vertical="center"/>
    </xf>
    <xf numFmtId="0" fontId="20" fillId="0" borderId="1" xfId="0" applyFont="1" applyBorder="1" applyAlignment="1" applyProtection="1">
      <alignment horizontal="center" vertical="center"/>
      <protection hidden="1"/>
    </xf>
    <xf numFmtId="183" fontId="0" fillId="0" borderId="11" xfId="0" applyNumberFormat="1" applyBorder="1" applyAlignment="1" applyProtection="1">
      <alignment horizontal="center" vertical="center"/>
      <protection hidden="1"/>
    </xf>
    <xf numFmtId="183" fontId="0" fillId="0" borderId="12" xfId="0" applyNumberFormat="1" applyBorder="1" applyAlignment="1" applyProtection="1">
      <alignment horizontal="center" vertical="center"/>
      <protection hidden="1"/>
    </xf>
    <xf numFmtId="185" fontId="20" fillId="0" borderId="1" xfId="1" applyNumberFormat="1" applyFont="1" applyBorder="1" applyAlignment="1" applyProtection="1">
      <alignment horizontal="center" vertical="center"/>
      <protection hidden="1"/>
    </xf>
    <xf numFmtId="0" fontId="0" fillId="0" borderId="1" xfId="0" applyBorder="1" applyAlignment="1" applyProtection="1">
      <alignment horizontal="center" vertical="center"/>
      <protection locked="0"/>
    </xf>
    <xf numFmtId="183" fontId="0" fillId="0" borderId="8" xfId="0" applyNumberFormat="1" applyBorder="1" applyAlignment="1" applyProtection="1">
      <alignment horizontal="center" vertical="center"/>
      <protection hidden="1"/>
    </xf>
    <xf numFmtId="183" fontId="0" fillId="0" borderId="9" xfId="0" applyNumberFormat="1" applyBorder="1" applyAlignment="1" applyProtection="1">
      <alignment horizontal="center" vertical="center"/>
      <protection hidden="1"/>
    </xf>
    <xf numFmtId="0" fontId="10" fillId="0" borderId="0" xfId="0" applyFont="1" applyBorder="1" applyAlignment="1">
      <alignment horizontal="center" vertical="center"/>
    </xf>
    <xf numFmtId="0" fontId="10" fillId="0" borderId="6" xfId="0" applyFont="1" applyBorder="1" applyAlignment="1">
      <alignment horizontal="center" vertical="center"/>
    </xf>
    <xf numFmtId="0" fontId="74" fillId="0" borderId="0" xfId="0" applyFont="1" applyAlignment="1">
      <alignment horizontal="center" vertical="center"/>
    </xf>
    <xf numFmtId="0" fontId="10" fillId="0" borderId="16" xfId="0" applyFont="1" applyBorder="1" applyAlignment="1">
      <alignment horizontal="center" vertical="center"/>
    </xf>
    <xf numFmtId="0" fontId="10" fillId="0" borderId="15" xfId="0" applyFont="1" applyBorder="1" applyAlignment="1">
      <alignment horizontal="center" vertical="center"/>
    </xf>
    <xf numFmtId="0" fontId="10" fillId="0" borderId="2" xfId="0" applyFont="1" applyBorder="1" applyAlignment="1" applyProtection="1">
      <alignment horizontal="center" vertical="center" shrinkToFit="1"/>
      <protection hidden="1"/>
    </xf>
    <xf numFmtId="0" fontId="10" fillId="0" borderId="3" xfId="0" applyFont="1" applyBorder="1" applyAlignment="1" applyProtection="1">
      <alignment horizontal="center" vertical="center" shrinkToFit="1"/>
      <protection hidden="1"/>
    </xf>
    <xf numFmtId="0" fontId="10" fillId="0" borderId="4" xfId="0" applyFont="1" applyBorder="1" applyAlignment="1" applyProtection="1">
      <alignment horizontal="center" vertical="center" shrinkToFit="1"/>
      <protection hidden="1"/>
    </xf>
    <xf numFmtId="6" fontId="10" fillId="0" borderId="2" xfId="0" applyNumberFormat="1" applyFont="1" applyBorder="1" applyAlignment="1" applyProtection="1">
      <alignment horizontal="center" vertical="center"/>
      <protection hidden="1"/>
    </xf>
    <xf numFmtId="6" fontId="10" fillId="0" borderId="3" xfId="0" applyNumberFormat="1" applyFont="1" applyBorder="1" applyAlignment="1" applyProtection="1">
      <alignment horizontal="center" vertical="center"/>
      <protection hidden="1"/>
    </xf>
    <xf numFmtId="6" fontId="10" fillId="0" borderId="4" xfId="0" applyNumberFormat="1" applyFont="1" applyBorder="1" applyAlignment="1" applyProtection="1">
      <alignment horizontal="center" vertical="center"/>
      <protection hidden="1"/>
    </xf>
    <xf numFmtId="0" fontId="10" fillId="0" borderId="2" xfId="0" applyFont="1" applyBorder="1" applyAlignment="1" applyProtection="1">
      <alignment horizontal="center" vertical="center"/>
      <protection hidden="1"/>
    </xf>
    <xf numFmtId="0" fontId="10" fillId="0" borderId="3" xfId="0" applyFont="1" applyBorder="1" applyAlignment="1" applyProtection="1">
      <alignment horizontal="center" vertical="center"/>
      <protection hidden="1"/>
    </xf>
    <xf numFmtId="0" fontId="10" fillId="0" borderId="4" xfId="0" applyFont="1" applyBorder="1" applyAlignment="1" applyProtection="1">
      <alignment horizontal="center" vertical="center"/>
      <protection hidden="1"/>
    </xf>
    <xf numFmtId="0" fontId="10" fillId="0" borderId="0" xfId="0" applyFont="1" applyBorder="1" applyAlignment="1" applyProtection="1">
      <alignment horizontal="center" vertical="center"/>
      <protection locked="0"/>
    </xf>
    <xf numFmtId="0" fontId="10" fillId="0" borderId="5" xfId="0" applyFont="1" applyBorder="1" applyAlignment="1">
      <alignment horizontal="center" vertical="center"/>
    </xf>
    <xf numFmtId="0" fontId="10" fillId="0" borderId="2" xfId="0" applyFont="1" applyBorder="1" applyAlignment="1" applyProtection="1">
      <alignment vertical="center"/>
      <protection locked="0"/>
    </xf>
    <xf numFmtId="0" fontId="10" fillId="0" borderId="3" xfId="0" applyFont="1" applyBorder="1" applyAlignment="1" applyProtection="1">
      <alignment vertical="center"/>
      <protection locked="0"/>
    </xf>
    <xf numFmtId="0" fontId="10" fillId="0" borderId="4" xfId="0" applyFont="1" applyBorder="1" applyAlignment="1" applyProtection="1">
      <alignment vertical="center"/>
      <protection locked="0"/>
    </xf>
    <xf numFmtId="0" fontId="15" fillId="0" borderId="2" xfId="0" applyFont="1" applyBorder="1" applyAlignment="1">
      <alignment horizontal="left" vertical="center"/>
    </xf>
    <xf numFmtId="0" fontId="15" fillId="0" borderId="3" xfId="0" applyFont="1" applyBorder="1" applyAlignment="1">
      <alignment horizontal="left" vertical="center"/>
    </xf>
    <xf numFmtId="0" fontId="15" fillId="0" borderId="11" xfId="0" applyFont="1" applyBorder="1" applyAlignment="1">
      <alignment horizontal="left" vertical="center"/>
    </xf>
    <xf numFmtId="0" fontId="15" fillId="0" borderId="12" xfId="0" applyFont="1" applyBorder="1" applyAlignment="1">
      <alignment horizontal="left" vertical="center"/>
    </xf>
    <xf numFmtId="0" fontId="11" fillId="0" borderId="10" xfId="0" applyNumberFormat="1" applyFont="1" applyBorder="1" applyAlignment="1" applyProtection="1">
      <alignment horizontal="center" vertical="center" wrapText="1" shrinkToFit="1"/>
      <protection hidden="1"/>
    </xf>
    <xf numFmtId="0" fontId="11" fillId="0" borderId="12" xfId="0" applyNumberFormat="1" applyFont="1" applyBorder="1" applyAlignment="1" applyProtection="1">
      <alignment horizontal="center" vertical="center" wrapText="1" shrinkToFit="1"/>
      <protection hidden="1"/>
    </xf>
    <xf numFmtId="0" fontId="11" fillId="0" borderId="7" xfId="0" applyNumberFormat="1" applyFont="1" applyBorder="1" applyAlignment="1" applyProtection="1">
      <alignment horizontal="center" vertical="center" wrapText="1" shrinkToFit="1"/>
      <protection hidden="1"/>
    </xf>
    <xf numFmtId="0" fontId="11" fillId="0" borderId="9" xfId="0" applyNumberFormat="1" applyFont="1" applyBorder="1" applyAlignment="1" applyProtection="1">
      <alignment horizontal="center" vertical="center" wrapText="1" shrinkToFit="1"/>
      <protection hidden="1"/>
    </xf>
    <xf numFmtId="184" fontId="10" fillId="0" borderId="10" xfId="0" applyNumberFormat="1" applyFont="1" applyBorder="1" applyAlignment="1" applyProtection="1">
      <alignment horizontal="center" vertical="center" shrinkToFit="1"/>
      <protection hidden="1"/>
    </xf>
    <xf numFmtId="184" fontId="10" fillId="0" borderId="11" xfId="0" applyNumberFormat="1" applyFont="1" applyBorder="1" applyAlignment="1" applyProtection="1">
      <alignment horizontal="center" vertical="center" shrinkToFit="1"/>
      <protection hidden="1"/>
    </xf>
    <xf numFmtId="184" fontId="10" fillId="0" borderId="12" xfId="0" applyNumberFormat="1" applyFont="1" applyBorder="1" applyAlignment="1" applyProtection="1">
      <alignment horizontal="center" vertical="center" shrinkToFit="1"/>
      <protection hidden="1"/>
    </xf>
    <xf numFmtId="184" fontId="10" fillId="0" borderId="7" xfId="0" applyNumberFormat="1" applyFont="1" applyBorder="1" applyAlignment="1" applyProtection="1">
      <alignment horizontal="center" vertical="center" shrinkToFit="1"/>
      <protection hidden="1"/>
    </xf>
    <xf numFmtId="184" fontId="10" fillId="0" borderId="8" xfId="0" applyNumberFormat="1" applyFont="1" applyBorder="1" applyAlignment="1" applyProtection="1">
      <alignment horizontal="center" vertical="center" shrinkToFit="1"/>
      <protection hidden="1"/>
    </xf>
    <xf numFmtId="184" fontId="10" fillId="0" borderId="9" xfId="0" applyNumberFormat="1" applyFont="1" applyBorder="1" applyAlignment="1" applyProtection="1">
      <alignment horizontal="center" vertical="center" shrinkToFit="1"/>
      <protection hidden="1"/>
    </xf>
    <xf numFmtId="0" fontId="10" fillId="0" borderId="10" xfId="0" applyFont="1" applyBorder="1" applyAlignment="1">
      <alignment horizontal="center" vertical="center"/>
    </xf>
    <xf numFmtId="0" fontId="10" fillId="0" borderId="11" xfId="0" applyFont="1" applyBorder="1" applyAlignment="1">
      <alignment horizontal="center" vertical="center"/>
    </xf>
    <xf numFmtId="0" fontId="10" fillId="0" borderId="7" xfId="0" applyFont="1" applyBorder="1" applyAlignment="1">
      <alignment horizontal="center" vertical="center"/>
    </xf>
    <xf numFmtId="0" fontId="10" fillId="0" borderId="8" xfId="0" applyFont="1" applyBorder="1" applyAlignment="1">
      <alignment horizontal="center" vertical="center"/>
    </xf>
    <xf numFmtId="186" fontId="3" fillId="0" borderId="10" xfId="0" applyNumberFormat="1" applyFont="1" applyBorder="1" applyAlignment="1" applyProtection="1">
      <alignment horizontal="center" vertical="center"/>
      <protection hidden="1"/>
    </xf>
    <xf numFmtId="186" fontId="3" fillId="0" borderId="11" xfId="0" applyNumberFormat="1" applyFont="1" applyBorder="1" applyAlignment="1" applyProtection="1">
      <alignment horizontal="center" vertical="center"/>
      <protection hidden="1"/>
    </xf>
    <xf numFmtId="186" fontId="3" fillId="0" borderId="12" xfId="0" applyNumberFormat="1" applyFont="1" applyBorder="1" applyAlignment="1" applyProtection="1">
      <alignment horizontal="center" vertical="center"/>
      <protection hidden="1"/>
    </xf>
    <xf numFmtId="185" fontId="10" fillId="0" borderId="7" xfId="0" applyNumberFormat="1" applyFont="1" applyBorder="1" applyAlignment="1" applyProtection="1">
      <alignment horizontal="center" vertical="center"/>
      <protection hidden="1"/>
    </xf>
    <xf numFmtId="185" fontId="10" fillId="0" borderId="8" xfId="0" applyNumberFormat="1" applyFont="1" applyBorder="1" applyAlignment="1" applyProtection="1">
      <alignment horizontal="center" vertical="center"/>
      <protection hidden="1"/>
    </xf>
    <xf numFmtId="185" fontId="10" fillId="0" borderId="9" xfId="0" applyNumberFormat="1" applyFont="1" applyBorder="1" applyAlignment="1" applyProtection="1">
      <alignment horizontal="center" vertical="center"/>
      <protection hidden="1"/>
    </xf>
    <xf numFmtId="183" fontId="10" fillId="0" borderId="11" xfId="0" applyNumberFormat="1" applyFont="1" applyBorder="1" applyAlignment="1" applyProtection="1">
      <alignment horizontal="left" vertical="center"/>
      <protection hidden="1"/>
    </xf>
    <xf numFmtId="183" fontId="10" fillId="0" borderId="12" xfId="0" applyNumberFormat="1" applyFont="1" applyBorder="1" applyAlignment="1" applyProtection="1">
      <alignment horizontal="left" vertical="center"/>
      <protection hidden="1"/>
    </xf>
    <xf numFmtId="183" fontId="10" fillId="0" borderId="8" xfId="0" applyNumberFormat="1" applyFont="1" applyBorder="1" applyAlignment="1" applyProtection="1">
      <alignment horizontal="left" vertical="center" shrinkToFit="1"/>
      <protection hidden="1"/>
    </xf>
    <xf numFmtId="183" fontId="10" fillId="0" borderId="9" xfId="0" applyNumberFormat="1" applyFont="1" applyBorder="1" applyAlignment="1" applyProtection="1">
      <alignment horizontal="left" vertical="center" shrinkToFit="1"/>
      <protection hidden="1"/>
    </xf>
    <xf numFmtId="185" fontId="10" fillId="0" borderId="2" xfId="0" applyNumberFormat="1" applyFont="1" applyBorder="1" applyAlignment="1" applyProtection="1">
      <alignment horizontal="center" vertical="center"/>
    </xf>
    <xf numFmtId="185" fontId="10" fillId="0" borderId="4" xfId="0" applyNumberFormat="1" applyFont="1" applyBorder="1" applyAlignment="1" applyProtection="1">
      <alignment horizontal="center" vertical="center"/>
    </xf>
    <xf numFmtId="183" fontId="10" fillId="0" borderId="2" xfId="0" applyNumberFormat="1" applyFont="1" applyBorder="1" applyAlignment="1" applyProtection="1">
      <alignment horizontal="center" vertical="center" shrinkToFit="1"/>
      <protection hidden="1"/>
    </xf>
    <xf numFmtId="183" fontId="10" fillId="0" borderId="3" xfId="0" applyNumberFormat="1" applyFont="1" applyBorder="1" applyAlignment="1" applyProtection="1">
      <alignment horizontal="center" vertical="center" shrinkToFit="1"/>
      <protection hidden="1"/>
    </xf>
    <xf numFmtId="183" fontId="10" fillId="0" borderId="4" xfId="0" applyNumberFormat="1" applyFont="1" applyBorder="1" applyAlignment="1" applyProtection="1">
      <alignment horizontal="center" vertical="center" shrinkToFit="1"/>
      <protection hidden="1"/>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183" fontId="10" fillId="0" borderId="15" xfId="0" applyNumberFormat="1" applyFont="1" applyBorder="1" applyAlignment="1" applyProtection="1">
      <alignment horizontal="center" vertical="center"/>
      <protection hidden="1"/>
    </xf>
    <xf numFmtId="183" fontId="10" fillId="0" borderId="16" xfId="0" applyNumberFormat="1" applyFont="1" applyBorder="1" applyAlignment="1" applyProtection="1">
      <alignment horizontal="center" vertical="center"/>
      <protection hidden="1"/>
    </xf>
    <xf numFmtId="0" fontId="10" fillId="0" borderId="10" xfId="0" applyFont="1" applyBorder="1" applyAlignment="1" applyProtection="1">
      <alignment horizontal="center" vertical="center"/>
      <protection hidden="1"/>
    </xf>
    <xf numFmtId="0" fontId="10" fillId="0" borderId="12" xfId="0" applyFont="1" applyBorder="1" applyAlignment="1" applyProtection="1">
      <alignment horizontal="center" vertical="center"/>
      <protection hidden="1"/>
    </xf>
    <xf numFmtId="0" fontId="10" fillId="0" borderId="7" xfId="0" applyFont="1" applyBorder="1" applyAlignment="1" applyProtection="1">
      <alignment horizontal="center" vertical="center"/>
      <protection hidden="1"/>
    </xf>
    <xf numFmtId="0" fontId="10" fillId="0" borderId="9" xfId="0" applyFont="1" applyBorder="1" applyAlignment="1" applyProtection="1">
      <alignment horizontal="center" vertical="center"/>
      <protection hidden="1"/>
    </xf>
    <xf numFmtId="183" fontId="10" fillId="0" borderId="10" xfId="0" applyNumberFormat="1" applyFont="1" applyBorder="1" applyAlignment="1" applyProtection="1">
      <alignment horizontal="center" vertical="center" shrinkToFit="1"/>
      <protection hidden="1"/>
    </xf>
    <xf numFmtId="183" fontId="10" fillId="0" borderId="11" xfId="0" applyNumberFormat="1" applyFont="1" applyBorder="1" applyAlignment="1" applyProtection="1">
      <alignment horizontal="center" vertical="center" shrinkToFit="1"/>
      <protection hidden="1"/>
    </xf>
    <xf numFmtId="183" fontId="10" fillId="0" borderId="12" xfId="0" applyNumberFormat="1" applyFont="1" applyBorder="1" applyAlignment="1" applyProtection="1">
      <alignment horizontal="center" vertical="center" shrinkToFit="1"/>
      <protection hidden="1"/>
    </xf>
    <xf numFmtId="183" fontId="10" fillId="0" borderId="7" xfId="0" applyNumberFormat="1" applyFont="1" applyBorder="1" applyAlignment="1" applyProtection="1">
      <alignment horizontal="center" vertical="center" shrinkToFit="1"/>
      <protection hidden="1"/>
    </xf>
    <xf numFmtId="183" fontId="10" fillId="0" borderId="8" xfId="0" applyNumberFormat="1" applyFont="1" applyBorder="1" applyAlignment="1" applyProtection="1">
      <alignment horizontal="center" vertical="center" shrinkToFit="1"/>
      <protection hidden="1"/>
    </xf>
    <xf numFmtId="183" fontId="10" fillId="0" borderId="9" xfId="0" applyNumberFormat="1" applyFont="1" applyBorder="1" applyAlignment="1" applyProtection="1">
      <alignment horizontal="center" vertical="center" shrinkToFit="1"/>
      <protection hidden="1"/>
    </xf>
    <xf numFmtId="0" fontId="15" fillId="0" borderId="8" xfId="0" applyFont="1" applyBorder="1" applyAlignment="1">
      <alignment horizontal="left" vertical="center"/>
    </xf>
    <xf numFmtId="0" fontId="15" fillId="0" borderId="9" xfId="0" applyFont="1" applyBorder="1" applyAlignment="1">
      <alignment horizontal="left" vertical="center"/>
    </xf>
    <xf numFmtId="0" fontId="10" fillId="0" borderId="16"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12" xfId="0" applyFont="1" applyBorder="1" applyAlignment="1">
      <alignment horizontal="center" vertical="center"/>
    </xf>
    <xf numFmtId="0" fontId="10" fillId="0" borderId="9" xfId="0" applyFont="1" applyBorder="1" applyAlignment="1">
      <alignment horizontal="center" vertical="center"/>
    </xf>
    <xf numFmtId="0" fontId="3"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2"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0" fontId="3" fillId="0" borderId="4" xfId="0"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51" fillId="0" borderId="0" xfId="0" applyFont="1" applyAlignment="1">
      <alignment horizontal="left" vertical="center" wrapText="1"/>
    </xf>
    <xf numFmtId="0" fontId="120" fillId="0" borderId="0" xfId="0" applyFont="1" applyAlignment="1">
      <alignment vertical="center" wrapText="1"/>
    </xf>
    <xf numFmtId="0" fontId="121" fillId="0" borderId="0" xfId="0" applyFont="1" applyAlignment="1">
      <alignment horizontal="left" vertical="center" wrapText="1"/>
    </xf>
    <xf numFmtId="0" fontId="134" fillId="0" borderId="0" xfId="0" applyFont="1" applyAlignment="1">
      <alignment horizontal="left" vertical="center" wrapText="1"/>
    </xf>
    <xf numFmtId="0" fontId="132" fillId="0" borderId="0" xfId="0" applyFont="1" applyAlignment="1">
      <alignment vertical="center" wrapText="1"/>
    </xf>
    <xf numFmtId="0" fontId="51" fillId="0" borderId="0" xfId="0" applyFont="1" applyAlignment="1">
      <alignment vertical="center" wrapText="1"/>
    </xf>
    <xf numFmtId="0" fontId="51" fillId="0" borderId="59" xfId="0" applyFont="1" applyBorder="1" applyAlignment="1">
      <alignment horizontal="left" vertical="center" wrapText="1"/>
    </xf>
    <xf numFmtId="0" fontId="51" fillId="0" borderId="0" xfId="0" applyFont="1" applyAlignment="1">
      <alignment horizontal="left" vertical="center"/>
    </xf>
    <xf numFmtId="0" fontId="66" fillId="18" borderId="141" xfId="0" applyFont="1" applyFill="1" applyBorder="1" applyAlignment="1">
      <alignment horizontal="center" vertical="center"/>
    </xf>
    <xf numFmtId="0" fontId="66" fillId="18" borderId="136" xfId="0" applyFont="1" applyFill="1" applyBorder="1" applyAlignment="1">
      <alignment horizontal="center" vertical="center"/>
    </xf>
    <xf numFmtId="0" fontId="0" fillId="18" borderId="142" xfId="0" applyFill="1" applyBorder="1" applyAlignment="1">
      <alignment horizontal="center" vertical="center"/>
    </xf>
    <xf numFmtId="0" fontId="0" fillId="18" borderId="148" xfId="0" applyFill="1" applyBorder="1" applyAlignment="1">
      <alignment horizontal="center" vertical="center"/>
    </xf>
    <xf numFmtId="0" fontId="66" fillId="18" borderId="138" xfId="0" applyFont="1" applyFill="1" applyBorder="1" applyAlignment="1">
      <alignment horizontal="center" vertical="center" wrapText="1"/>
    </xf>
    <xf numFmtId="0" fontId="66" fillId="18" borderId="11" xfId="0" applyFont="1" applyFill="1" applyBorder="1" applyAlignment="1">
      <alignment horizontal="center" vertical="center" wrapText="1"/>
    </xf>
    <xf numFmtId="0" fontId="66" fillId="18" borderId="12" xfId="0" applyFont="1" applyFill="1" applyBorder="1" applyAlignment="1">
      <alignment horizontal="center" vertical="center" wrapText="1"/>
    </xf>
    <xf numFmtId="0" fontId="66" fillId="18" borderId="25" xfId="0" applyFont="1" applyFill="1" applyBorder="1" applyAlignment="1">
      <alignment horizontal="center" vertical="center" wrapText="1"/>
    </xf>
    <xf numFmtId="0" fontId="66" fillId="18" borderId="0" xfId="0" applyFont="1" applyFill="1" applyAlignment="1">
      <alignment horizontal="center" vertical="center" wrapText="1"/>
    </xf>
    <xf numFmtId="0" fontId="66" fillId="18" borderId="6" xfId="0" applyFont="1" applyFill="1" applyBorder="1" applyAlignment="1">
      <alignment horizontal="center" vertical="center" wrapText="1"/>
    </xf>
    <xf numFmtId="0" fontId="66" fillId="18" borderId="145" xfId="0" applyFont="1" applyFill="1" applyBorder="1" applyAlignment="1">
      <alignment horizontal="center" vertical="center" wrapText="1"/>
    </xf>
    <xf numFmtId="0" fontId="66" fillId="18" borderId="8" xfId="0" applyFont="1" applyFill="1" applyBorder="1" applyAlignment="1">
      <alignment horizontal="center" vertical="center" wrapText="1"/>
    </xf>
    <xf numFmtId="0" fontId="66" fillId="18" borderId="9" xfId="0" applyFont="1" applyFill="1" applyBorder="1" applyAlignment="1">
      <alignment horizontal="center" vertical="center" wrapText="1"/>
    </xf>
    <xf numFmtId="0" fontId="66" fillId="18" borderId="139" xfId="0" applyFont="1" applyFill="1" applyBorder="1" applyAlignment="1">
      <alignment horizontal="center" vertical="center" wrapText="1"/>
    </xf>
    <xf numFmtId="0" fontId="66" fillId="18" borderId="24" xfId="0" applyFont="1" applyFill="1" applyBorder="1" applyAlignment="1">
      <alignment horizontal="center" vertical="center" wrapText="1"/>
    </xf>
    <xf numFmtId="0" fontId="66" fillId="18" borderId="146" xfId="0" applyFont="1" applyFill="1" applyBorder="1" applyAlignment="1">
      <alignment horizontal="center" vertical="center" wrapText="1"/>
    </xf>
    <xf numFmtId="0" fontId="203" fillId="0" borderId="0" xfId="0" applyFont="1" applyAlignment="1">
      <alignment horizontal="left" shrinkToFit="1"/>
    </xf>
    <xf numFmtId="0" fontId="204" fillId="0" borderId="87" xfId="0" applyFont="1" applyBorder="1" applyAlignment="1">
      <alignment horizontal="center" vertical="center" wrapText="1"/>
    </xf>
    <xf numFmtId="0" fontId="204" fillId="0" borderId="87" xfId="0" applyFont="1" applyBorder="1" applyAlignment="1">
      <alignment horizontal="center" vertical="center"/>
    </xf>
    <xf numFmtId="0" fontId="210" fillId="18" borderId="130" xfId="0" applyFont="1" applyFill="1" applyBorder="1" applyAlignment="1">
      <alignment horizontal="center" vertical="center"/>
    </xf>
    <xf numFmtId="0" fontId="210" fillId="18" borderId="128" xfId="0" applyFont="1" applyFill="1" applyBorder="1" applyAlignment="1">
      <alignment horizontal="center" vertical="center"/>
    </xf>
    <xf numFmtId="0" fontId="210" fillId="18" borderId="129" xfId="0" applyFont="1" applyFill="1" applyBorder="1" applyAlignment="1">
      <alignment horizontal="center" vertical="center"/>
    </xf>
    <xf numFmtId="0" fontId="210" fillId="18" borderId="25" xfId="0" applyFont="1" applyFill="1" applyBorder="1" applyAlignment="1">
      <alignment horizontal="center" vertical="center"/>
    </xf>
    <xf numFmtId="0" fontId="210" fillId="18" borderId="0" xfId="0" applyFont="1" applyFill="1" applyAlignment="1">
      <alignment horizontal="center" vertical="center"/>
    </xf>
    <xf numFmtId="0" fontId="210" fillId="18" borderId="24" xfId="0" applyFont="1" applyFill="1" applyBorder="1" applyAlignment="1">
      <alignment horizontal="center" vertical="center"/>
    </xf>
    <xf numFmtId="0" fontId="210" fillId="18" borderId="131" xfId="0" applyFont="1" applyFill="1" applyBorder="1" applyAlignment="1">
      <alignment horizontal="center" vertical="center"/>
    </xf>
    <xf numFmtId="0" fontId="210" fillId="18" borderId="135" xfId="0" applyFont="1" applyFill="1" applyBorder="1" applyAlignment="1">
      <alignment horizontal="center" vertical="center"/>
    </xf>
    <xf numFmtId="0" fontId="211" fillId="18" borderId="132" xfId="0" applyFont="1" applyFill="1" applyBorder="1" applyAlignment="1">
      <alignment horizontal="center" vertical="center"/>
    </xf>
    <xf numFmtId="0" fontId="211" fillId="18" borderId="136" xfId="0" applyFont="1" applyFill="1" applyBorder="1" applyAlignment="1">
      <alignment horizontal="center" vertical="center"/>
    </xf>
    <xf numFmtId="0" fontId="210" fillId="18" borderId="132" xfId="0" applyFont="1" applyFill="1" applyBorder="1" applyAlignment="1">
      <alignment horizontal="center" vertical="center" shrinkToFit="1"/>
    </xf>
    <xf numFmtId="0" fontId="210" fillId="18" borderId="133" xfId="0" applyFont="1" applyFill="1" applyBorder="1" applyAlignment="1">
      <alignment horizontal="center" vertical="center" shrinkToFit="1"/>
    </xf>
    <xf numFmtId="0" fontId="210" fillId="18" borderId="136" xfId="0" applyFont="1" applyFill="1" applyBorder="1" applyAlignment="1">
      <alignment horizontal="center" vertical="center" shrinkToFit="1"/>
    </xf>
    <xf numFmtId="0" fontId="210" fillId="18" borderId="137" xfId="0" applyFont="1" applyFill="1" applyBorder="1" applyAlignment="1">
      <alignment horizontal="center" vertical="center" shrinkToFit="1"/>
    </xf>
    <xf numFmtId="0" fontId="210" fillId="18" borderId="127" xfId="0" applyFont="1" applyFill="1" applyBorder="1" applyAlignment="1">
      <alignment horizontal="center" vertical="center"/>
    </xf>
    <xf numFmtId="0" fontId="210" fillId="18" borderId="134" xfId="0" applyFont="1" applyFill="1" applyBorder="1" applyAlignment="1">
      <alignment horizontal="center" vertical="center"/>
    </xf>
    <xf numFmtId="0" fontId="66" fillId="18" borderId="150" xfId="0" applyFont="1" applyFill="1" applyBorder="1" applyAlignment="1">
      <alignment horizontal="center" vertical="center"/>
    </xf>
    <xf numFmtId="0" fontId="66" fillId="18" borderId="16" xfId="0" applyFont="1" applyFill="1" applyBorder="1" applyAlignment="1">
      <alignment horizontal="center" vertical="center"/>
    </xf>
    <xf numFmtId="0" fontId="66" fillId="18" borderId="151" xfId="0" applyFont="1" applyFill="1" applyBorder="1" applyAlignment="1">
      <alignment horizontal="center" vertical="center"/>
    </xf>
    <xf numFmtId="0" fontId="66" fillId="18" borderId="14" xfId="0" applyFont="1" applyFill="1" applyBorder="1" applyAlignment="1">
      <alignment horizontal="center" vertical="center"/>
    </xf>
    <xf numFmtId="0" fontId="66" fillId="18" borderId="153" xfId="0" applyFont="1" applyFill="1" applyBorder="1" applyAlignment="1">
      <alignment horizontal="center" vertical="center"/>
    </xf>
    <xf numFmtId="0" fontId="66" fillId="18" borderId="15" xfId="0" applyFont="1" applyFill="1" applyBorder="1" applyAlignment="1">
      <alignment horizontal="center" vertical="center"/>
    </xf>
    <xf numFmtId="0" fontId="66" fillId="18" borderId="10" xfId="0" applyFont="1" applyFill="1" applyBorder="1" applyAlignment="1">
      <alignment horizontal="center" vertical="center"/>
    </xf>
    <xf numFmtId="0" fontId="66" fillId="18" borderId="11" xfId="0" applyFont="1" applyFill="1" applyBorder="1" applyAlignment="1">
      <alignment horizontal="center" vertical="center"/>
    </xf>
    <xf numFmtId="0" fontId="66" fillId="18" borderId="140" xfId="0" applyFont="1" applyFill="1" applyBorder="1" applyAlignment="1">
      <alignment horizontal="center" vertical="center"/>
    </xf>
    <xf numFmtId="0" fontId="66" fillId="18" borderId="5" xfId="0" applyFont="1" applyFill="1" applyBorder="1" applyAlignment="1">
      <alignment horizontal="center" vertical="center"/>
    </xf>
    <xf numFmtId="0" fontId="66" fillId="18" borderId="0" xfId="0" applyFont="1" applyFill="1" applyAlignment="1">
      <alignment horizontal="center" vertical="center"/>
    </xf>
    <xf numFmtId="0" fontId="66" fillId="18" borderId="135" xfId="0" applyFont="1" applyFill="1" applyBorder="1" applyAlignment="1">
      <alignment horizontal="center" vertical="center"/>
    </xf>
    <xf numFmtId="0" fontId="66" fillId="18" borderId="7" xfId="0" applyFont="1" applyFill="1" applyBorder="1" applyAlignment="1">
      <alignment horizontal="center" vertical="center"/>
    </xf>
    <xf numFmtId="0" fontId="66" fillId="18" borderId="8" xfId="0" applyFont="1" applyFill="1" applyBorder="1" applyAlignment="1">
      <alignment horizontal="center" vertical="center"/>
    </xf>
    <xf numFmtId="0" fontId="66" fillId="18" borderId="147" xfId="0" applyFont="1" applyFill="1" applyBorder="1" applyAlignment="1">
      <alignment horizontal="center" vertical="center"/>
    </xf>
    <xf numFmtId="0" fontId="66" fillId="18" borderId="144" xfId="0" applyFont="1" applyFill="1" applyBorder="1" applyAlignment="1">
      <alignment horizontal="center" vertical="center"/>
    </xf>
    <xf numFmtId="0" fontId="66" fillId="18" borderId="12" xfId="0" applyFont="1" applyFill="1" applyBorder="1" applyAlignment="1">
      <alignment horizontal="center" vertical="center"/>
    </xf>
    <xf numFmtId="0" fontId="66" fillId="18" borderId="134" xfId="0" applyFont="1" applyFill="1" applyBorder="1" applyAlignment="1">
      <alignment horizontal="center" vertical="center"/>
    </xf>
    <xf numFmtId="0" fontId="66" fillId="18" borderId="6" xfId="0" applyFont="1" applyFill="1" applyBorder="1" applyAlignment="1">
      <alignment horizontal="center" vertical="center"/>
    </xf>
    <xf numFmtId="0" fontId="66" fillId="18" borderId="149" xfId="0" applyFont="1" applyFill="1" applyBorder="1" applyAlignment="1">
      <alignment horizontal="center" vertical="center"/>
    </xf>
    <xf numFmtId="0" fontId="66" fillId="18" borderId="9" xfId="0" applyFont="1" applyFill="1" applyBorder="1" applyAlignment="1">
      <alignment horizontal="center" vertical="center"/>
    </xf>
    <xf numFmtId="0" fontId="0" fillId="19" borderId="144" xfId="0" applyFill="1" applyBorder="1" applyAlignment="1">
      <alignment horizontal="center" vertical="center"/>
    </xf>
    <xf numFmtId="0" fontId="0" fillId="19" borderId="11" xfId="0" applyFill="1" applyBorder="1" applyAlignment="1">
      <alignment horizontal="center" vertical="center"/>
    </xf>
    <xf numFmtId="0" fontId="0" fillId="19" borderId="134" xfId="0" applyFill="1" applyBorder="1" applyAlignment="1">
      <alignment horizontal="center" vertical="center"/>
    </xf>
    <xf numFmtId="0" fontId="0" fillId="19" borderId="0" xfId="0" applyFill="1" applyAlignment="1">
      <alignment horizontal="center" vertical="center"/>
    </xf>
    <xf numFmtId="0" fontId="0" fillId="19" borderId="149" xfId="0" applyFill="1" applyBorder="1" applyAlignment="1">
      <alignment horizontal="center" vertical="center"/>
    </xf>
    <xf numFmtId="0" fontId="0" fillId="19" borderId="8" xfId="0" applyFill="1" applyBorder="1" applyAlignment="1">
      <alignment horizontal="center" vertical="center"/>
    </xf>
    <xf numFmtId="0" fontId="0" fillId="19" borderId="138" xfId="0" applyFill="1" applyBorder="1" applyAlignment="1">
      <alignment horizontal="center" vertical="center"/>
    </xf>
    <xf numFmtId="0" fontId="0" fillId="19" borderId="139" xfId="0" applyFill="1" applyBorder="1" applyAlignment="1">
      <alignment horizontal="center" vertical="center"/>
    </xf>
    <xf numFmtId="0" fontId="0" fillId="19" borderId="145" xfId="0" applyFill="1" applyBorder="1" applyAlignment="1">
      <alignment horizontal="center" vertical="center"/>
    </xf>
    <xf numFmtId="0" fontId="0" fillId="19" borderId="146" xfId="0" applyFill="1" applyBorder="1" applyAlignment="1">
      <alignment horizontal="center" vertical="center"/>
    </xf>
    <xf numFmtId="201" fontId="201" fillId="0" borderId="138" xfId="0" applyNumberFormat="1" applyFont="1" applyBorder="1" applyAlignment="1">
      <alignment horizontal="center" vertical="center"/>
    </xf>
    <xf numFmtId="201" fontId="201" fillId="0" borderId="11" xfId="0" applyNumberFormat="1" applyFont="1" applyBorder="1" applyAlignment="1">
      <alignment horizontal="center" vertical="center"/>
    </xf>
    <xf numFmtId="201" fontId="201" fillId="0" borderId="12" xfId="0" applyNumberFormat="1" applyFont="1" applyBorder="1" applyAlignment="1">
      <alignment horizontal="center" vertical="center"/>
    </xf>
    <xf numFmtId="201" fontId="201" fillId="0" borderId="145" xfId="0" applyNumberFormat="1" applyFont="1" applyBorder="1" applyAlignment="1">
      <alignment horizontal="center" vertical="center"/>
    </xf>
    <xf numFmtId="201" fontId="201" fillId="0" borderId="8" xfId="0" applyNumberFormat="1" applyFont="1" applyBorder="1" applyAlignment="1">
      <alignment horizontal="center" vertical="center"/>
    </xf>
    <xf numFmtId="201" fontId="201" fillId="0" borderId="9" xfId="0" applyNumberFormat="1" applyFont="1" applyBorder="1" applyAlignment="1">
      <alignment horizontal="center" vertical="center"/>
    </xf>
    <xf numFmtId="201" fontId="201" fillId="0" borderId="10" xfId="0" applyNumberFormat="1" applyFont="1" applyBorder="1" applyAlignment="1">
      <alignment horizontal="center" vertical="center"/>
    </xf>
    <xf numFmtId="201" fontId="201" fillId="0" borderId="139" xfId="0" applyNumberFormat="1" applyFont="1" applyBorder="1" applyAlignment="1">
      <alignment horizontal="center" vertical="center"/>
    </xf>
    <xf numFmtId="201" fontId="201" fillId="0" borderId="7" xfId="0" applyNumberFormat="1" applyFont="1" applyBorder="1" applyAlignment="1">
      <alignment horizontal="center" vertical="center"/>
    </xf>
    <xf numFmtId="201" fontId="201" fillId="0" borderId="146" xfId="0" applyNumberFormat="1" applyFont="1" applyBorder="1" applyAlignment="1">
      <alignment horizontal="center" vertical="center"/>
    </xf>
    <xf numFmtId="0" fontId="66" fillId="18" borderId="142" xfId="0" applyFont="1" applyFill="1" applyBorder="1" applyAlignment="1">
      <alignment horizontal="center" vertical="center" wrapText="1"/>
    </xf>
    <xf numFmtId="0" fontId="66" fillId="18" borderId="143" xfId="0" applyFont="1" applyFill="1" applyBorder="1" applyAlignment="1">
      <alignment horizontal="center" vertical="center" wrapText="1"/>
    </xf>
    <xf numFmtId="0" fontId="66" fillId="18" borderId="136" xfId="0" applyFont="1" applyFill="1" applyBorder="1" applyAlignment="1">
      <alignment horizontal="center" vertical="center" wrapText="1"/>
    </xf>
    <xf numFmtId="0" fontId="66" fillId="18" borderId="137" xfId="0" applyFont="1" applyFill="1" applyBorder="1" applyAlignment="1">
      <alignment horizontal="center" vertical="center" wrapText="1"/>
    </xf>
    <xf numFmtId="0" fontId="66" fillId="18" borderId="148" xfId="0" applyFont="1" applyFill="1" applyBorder="1" applyAlignment="1">
      <alignment horizontal="center" vertical="center" wrapText="1"/>
    </xf>
    <xf numFmtId="0" fontId="66" fillId="18" borderId="152" xfId="0" applyFont="1" applyFill="1" applyBorder="1" applyAlignment="1">
      <alignment horizontal="center" vertical="center" wrapText="1"/>
    </xf>
    <xf numFmtId="0" fontId="66" fillId="18" borderId="24" xfId="0" applyFont="1" applyFill="1" applyBorder="1" applyAlignment="1">
      <alignment horizontal="center" vertical="center"/>
    </xf>
    <xf numFmtId="0" fontId="66" fillId="18" borderId="25" xfId="0" applyFont="1" applyFill="1" applyBorder="1" applyAlignment="1">
      <alignment horizontal="center" vertical="center"/>
    </xf>
    <xf numFmtId="0" fontId="0" fillId="18" borderId="138" xfId="0" applyFill="1" applyBorder="1" applyAlignment="1">
      <alignment horizontal="center" vertical="center"/>
    </xf>
    <xf numFmtId="0" fontId="0" fillId="18" borderId="11" xfId="0" applyFill="1" applyBorder="1" applyAlignment="1">
      <alignment horizontal="center" vertical="center"/>
    </xf>
    <xf numFmtId="0" fontId="0" fillId="18" borderId="139" xfId="0" applyFill="1" applyBorder="1" applyAlignment="1">
      <alignment horizontal="center" vertical="center"/>
    </xf>
    <xf numFmtId="0" fontId="0" fillId="18" borderId="145" xfId="0" applyFill="1" applyBorder="1" applyAlignment="1">
      <alignment horizontal="center" vertical="center"/>
    </xf>
    <xf numFmtId="0" fontId="0" fillId="18" borderId="8" xfId="0" applyFill="1" applyBorder="1" applyAlignment="1">
      <alignment horizontal="center" vertical="center"/>
    </xf>
    <xf numFmtId="0" fontId="0" fillId="18" borderId="146" xfId="0" applyFill="1" applyBorder="1" applyAlignment="1">
      <alignment horizontal="center" vertical="center"/>
    </xf>
    <xf numFmtId="201" fontId="201" fillId="0" borderId="140" xfId="0" applyNumberFormat="1" applyFont="1" applyBorder="1" applyAlignment="1">
      <alignment horizontal="center" vertical="center"/>
    </xf>
    <xf numFmtId="201" fontId="201" fillId="0" borderId="147" xfId="0" applyNumberFormat="1" applyFont="1" applyBorder="1" applyAlignment="1">
      <alignment horizontal="center" vertical="center"/>
    </xf>
    <xf numFmtId="0" fontId="0" fillId="19" borderId="12" xfId="0" applyFill="1" applyBorder="1" applyAlignment="1">
      <alignment horizontal="center" vertical="center"/>
    </xf>
    <xf numFmtId="0" fontId="0" fillId="19" borderId="6" xfId="0" applyFill="1" applyBorder="1" applyAlignment="1">
      <alignment horizontal="center" vertical="center"/>
    </xf>
    <xf numFmtId="0" fontId="0" fillId="19" borderId="9" xfId="0"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40" xfId="0" applyBorder="1" applyAlignment="1">
      <alignment horizontal="center" vertical="center"/>
    </xf>
    <xf numFmtId="0" fontId="0" fillId="0" borderId="135" xfId="0" applyBorder="1" applyAlignment="1">
      <alignment horizontal="center" vertical="center"/>
    </xf>
    <xf numFmtId="0" fontId="0" fillId="0" borderId="8" xfId="0" applyBorder="1" applyAlignment="1">
      <alignment horizontal="center" vertical="center"/>
    </xf>
    <xf numFmtId="0" fontId="0" fillId="0" borderId="147" xfId="0" applyBorder="1" applyAlignment="1">
      <alignment horizontal="center" vertical="center"/>
    </xf>
    <xf numFmtId="0" fontId="0" fillId="0" borderId="16" xfId="0" applyBorder="1" applyAlignment="1">
      <alignment horizontal="center" vertical="center"/>
    </xf>
    <xf numFmtId="0" fontId="0" fillId="0" borderId="12" xfId="0"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212" fillId="0" borderId="144" xfId="0" applyFont="1" applyBorder="1" applyAlignment="1">
      <alignment horizontal="center" vertical="center"/>
    </xf>
    <xf numFmtId="0" fontId="212" fillId="0" borderId="11" xfId="0" applyFont="1" applyBorder="1" applyAlignment="1">
      <alignment horizontal="center" vertical="center"/>
    </xf>
    <xf numFmtId="0" fontId="212" fillId="0" borderId="12" xfId="0" applyFont="1" applyBorder="1" applyAlignment="1">
      <alignment horizontal="center" vertical="center"/>
    </xf>
    <xf numFmtId="0" fontId="212" fillId="0" borderId="134" xfId="0" applyFont="1" applyBorder="1" applyAlignment="1">
      <alignment horizontal="center" vertical="center"/>
    </xf>
    <xf numFmtId="0" fontId="212" fillId="0" borderId="0" xfId="0" applyFont="1" applyAlignment="1">
      <alignment horizontal="center" vertical="center"/>
    </xf>
    <xf numFmtId="0" fontId="212" fillId="0" borderId="6" xfId="0" applyFont="1" applyBorder="1" applyAlignment="1">
      <alignment horizontal="center" vertical="center"/>
    </xf>
    <xf numFmtId="0" fontId="212" fillId="0" borderId="149" xfId="0" applyFont="1" applyBorder="1" applyAlignment="1">
      <alignment horizontal="center" vertical="center"/>
    </xf>
    <xf numFmtId="0" fontId="212" fillId="0" borderId="8" xfId="0" applyFont="1" applyBorder="1" applyAlignment="1">
      <alignment horizontal="center" vertical="center"/>
    </xf>
    <xf numFmtId="0" fontId="212" fillId="0" borderId="9" xfId="0" applyFont="1" applyBorder="1" applyAlignment="1">
      <alignment horizontal="center" vertical="center"/>
    </xf>
    <xf numFmtId="0" fontId="0" fillId="19" borderId="24" xfId="0" applyFill="1" applyBorder="1" applyAlignment="1">
      <alignment horizontal="center" vertical="center"/>
    </xf>
    <xf numFmtId="201" fontId="0" fillId="0" borderId="138" xfId="0" applyNumberFormat="1" applyBorder="1" applyAlignment="1">
      <alignment horizontal="center" vertical="center"/>
    </xf>
    <xf numFmtId="201" fontId="0" fillId="0" borderId="11" xfId="0" applyNumberFormat="1" applyBorder="1" applyAlignment="1">
      <alignment horizontal="center" vertical="center"/>
    </xf>
    <xf numFmtId="201" fontId="0" fillId="0" borderId="12" xfId="0" applyNumberFormat="1" applyBorder="1" applyAlignment="1">
      <alignment horizontal="center" vertical="center"/>
    </xf>
    <xf numFmtId="201" fontId="0" fillId="0" borderId="25" xfId="0" applyNumberFormat="1" applyBorder="1" applyAlignment="1">
      <alignment horizontal="center" vertical="center"/>
    </xf>
    <xf numFmtId="201" fontId="0" fillId="0" borderId="0" xfId="0" applyNumberFormat="1" applyAlignment="1">
      <alignment horizontal="center" vertical="center"/>
    </xf>
    <xf numFmtId="201" fontId="0" fillId="0" borderId="6" xfId="0" applyNumberFormat="1" applyBorder="1" applyAlignment="1">
      <alignment horizontal="center" vertical="center"/>
    </xf>
    <xf numFmtId="201" fontId="0" fillId="0" borderId="145" xfId="0" applyNumberFormat="1" applyBorder="1" applyAlignment="1">
      <alignment horizontal="center" vertical="center"/>
    </xf>
    <xf numFmtId="201" fontId="0" fillId="0" borderId="8" xfId="0" applyNumberFormat="1" applyBorder="1" applyAlignment="1">
      <alignment horizontal="center" vertical="center"/>
    </xf>
    <xf numFmtId="201" fontId="0" fillId="0" borderId="9" xfId="0" applyNumberFormat="1" applyBorder="1" applyAlignment="1">
      <alignment horizontal="center" vertical="center"/>
    </xf>
    <xf numFmtId="201" fontId="0" fillId="0" borderId="10" xfId="0" applyNumberFormat="1" applyBorder="1" applyAlignment="1">
      <alignment horizontal="center" vertical="center"/>
    </xf>
    <xf numFmtId="201" fontId="0" fillId="0" borderId="139" xfId="0" applyNumberFormat="1" applyBorder="1" applyAlignment="1">
      <alignment horizontal="center" vertical="center"/>
    </xf>
    <xf numFmtId="201" fontId="0" fillId="0" borderId="5" xfId="0" applyNumberFormat="1" applyBorder="1" applyAlignment="1">
      <alignment horizontal="center" vertical="center"/>
    </xf>
    <xf numFmtId="201" fontId="0" fillId="0" borderId="24" xfId="0" applyNumberFormat="1" applyBorder="1" applyAlignment="1">
      <alignment horizontal="center" vertical="center"/>
    </xf>
    <xf numFmtId="201" fontId="0" fillId="0" borderId="7" xfId="0" applyNumberFormat="1" applyBorder="1" applyAlignment="1">
      <alignment horizontal="center" vertical="center"/>
    </xf>
    <xf numFmtId="201" fontId="0" fillId="0" borderId="146" xfId="0" applyNumberFormat="1" applyBorder="1" applyAlignment="1">
      <alignment horizontal="center" vertical="center"/>
    </xf>
    <xf numFmtId="201" fontId="0" fillId="0" borderId="140" xfId="0" applyNumberFormat="1" applyBorder="1" applyAlignment="1">
      <alignment horizontal="center" vertical="center"/>
    </xf>
    <xf numFmtId="201" fontId="0" fillId="0" borderId="135" xfId="0" applyNumberFormat="1" applyBorder="1" applyAlignment="1">
      <alignment horizontal="center" vertical="center"/>
    </xf>
    <xf numFmtId="201" fontId="0" fillId="0" borderId="147" xfId="0" applyNumberFormat="1" applyBorder="1" applyAlignment="1">
      <alignment horizontal="center" vertical="center"/>
    </xf>
    <xf numFmtId="0" fontId="0" fillId="19" borderId="11" xfId="0" applyFill="1" applyBorder="1" applyAlignment="1">
      <alignment horizontal="center" vertical="center" shrinkToFit="1"/>
    </xf>
    <xf numFmtId="0" fontId="0" fillId="19" borderId="12" xfId="0" applyFill="1" applyBorder="1" applyAlignment="1">
      <alignment horizontal="center" vertical="center" shrinkToFit="1"/>
    </xf>
    <xf numFmtId="0" fontId="0" fillId="19" borderId="0" xfId="0" applyFill="1" applyAlignment="1">
      <alignment horizontal="center" vertical="center" shrinkToFit="1"/>
    </xf>
    <xf numFmtId="0" fontId="0" fillId="19" borderId="6" xfId="0" applyFill="1" applyBorder="1" applyAlignment="1">
      <alignment horizontal="center" vertical="center" shrinkToFit="1"/>
    </xf>
    <xf numFmtId="0" fontId="0" fillId="19" borderId="8" xfId="0" applyFill="1" applyBorder="1" applyAlignment="1">
      <alignment horizontal="center" vertical="center" shrinkToFit="1"/>
    </xf>
    <xf numFmtId="0" fontId="0" fillId="19" borderId="9" xfId="0" applyFill="1" applyBorder="1" applyAlignment="1">
      <alignment horizontal="center" vertical="center" shrinkToFit="1"/>
    </xf>
    <xf numFmtId="0" fontId="60" fillId="19" borderId="1" xfId="0" applyFont="1" applyFill="1" applyBorder="1" applyAlignment="1">
      <alignment horizontal="center" vertical="center"/>
    </xf>
    <xf numFmtId="2" fontId="60" fillId="0" borderId="10" xfId="0" applyNumberFormat="1" applyFont="1" applyBorder="1" applyAlignment="1">
      <alignment horizontal="center" vertical="center"/>
    </xf>
    <xf numFmtId="2" fontId="60" fillId="0" borderId="11" xfId="0" applyNumberFormat="1" applyFont="1" applyBorder="1" applyAlignment="1">
      <alignment horizontal="center" vertical="center"/>
    </xf>
    <xf numFmtId="2" fontId="60" fillId="0" borderId="12" xfId="0" applyNumberFormat="1" applyFont="1" applyBorder="1" applyAlignment="1">
      <alignment horizontal="center" vertical="center"/>
    </xf>
    <xf numFmtId="2" fontId="60" fillId="0" borderId="7" xfId="0" applyNumberFormat="1" applyFont="1" applyBorder="1" applyAlignment="1">
      <alignment horizontal="center" vertical="center"/>
    </xf>
    <xf numFmtId="2" fontId="60" fillId="0" borderId="8" xfId="0" applyNumberFormat="1" applyFont="1" applyBorder="1" applyAlignment="1">
      <alignment horizontal="center" vertical="center"/>
    </xf>
    <xf numFmtId="2" fontId="60" fillId="0" borderId="9" xfId="0" applyNumberFormat="1" applyFont="1" applyBorder="1" applyAlignment="1">
      <alignment horizontal="center" vertical="center"/>
    </xf>
    <xf numFmtId="0" fontId="60" fillId="0" borderId="1" xfId="0" applyFont="1" applyBorder="1" applyAlignment="1">
      <alignment horizontal="center" vertical="center"/>
    </xf>
    <xf numFmtId="0" fontId="60" fillId="0" borderId="154" xfId="0" applyFont="1" applyBorder="1" applyAlignment="1">
      <alignment horizontal="center" vertical="center"/>
    </xf>
    <xf numFmtId="0" fontId="0" fillId="19" borderId="144" xfId="0" applyFill="1" applyBorder="1" applyAlignment="1">
      <alignment horizontal="center" vertical="center" wrapText="1"/>
    </xf>
    <xf numFmtId="0" fontId="0" fillId="19" borderId="11" xfId="0" applyFill="1" applyBorder="1" applyAlignment="1">
      <alignment horizontal="center" vertical="center" wrapText="1"/>
    </xf>
    <xf numFmtId="0" fontId="0" fillId="19" borderId="139" xfId="0" applyFill="1" applyBorder="1" applyAlignment="1">
      <alignment horizontal="center" vertical="center" wrapText="1"/>
    </xf>
    <xf numFmtId="0" fontId="0" fillId="19" borderId="134" xfId="0" applyFill="1" applyBorder="1" applyAlignment="1">
      <alignment horizontal="center" vertical="center" wrapText="1"/>
    </xf>
    <xf numFmtId="0" fontId="0" fillId="19" borderId="0" xfId="0" applyFill="1" applyAlignment="1">
      <alignment horizontal="center" vertical="center" wrapText="1"/>
    </xf>
    <xf numFmtId="0" fontId="0" fillId="19" borderId="24" xfId="0" applyFill="1" applyBorder="1" applyAlignment="1">
      <alignment horizontal="center" vertical="center" wrapText="1"/>
    </xf>
    <xf numFmtId="0" fontId="0" fillId="19" borderId="149" xfId="0" applyFill="1" applyBorder="1" applyAlignment="1">
      <alignment horizontal="center" vertical="center" wrapText="1"/>
    </xf>
    <xf numFmtId="0" fontId="0" fillId="19" borderId="8" xfId="0" applyFill="1" applyBorder="1" applyAlignment="1">
      <alignment horizontal="center" vertical="center" wrapText="1"/>
    </xf>
    <xf numFmtId="0" fontId="0" fillId="19" borderId="146" xfId="0" applyFill="1" applyBorder="1" applyAlignment="1">
      <alignment horizontal="center" vertical="center" wrapText="1"/>
    </xf>
    <xf numFmtId="2" fontId="60" fillId="0" borderId="1" xfId="0" applyNumberFormat="1" applyFont="1" applyBorder="1" applyAlignment="1">
      <alignment horizontal="center" vertical="center"/>
    </xf>
    <xf numFmtId="2" fontId="0" fillId="0" borderId="11" xfId="0" applyNumberFormat="1" applyBorder="1" applyAlignment="1">
      <alignment horizontal="center" vertical="center"/>
    </xf>
    <xf numFmtId="2" fontId="0" fillId="0" borderId="12" xfId="0" applyNumberFormat="1" applyBorder="1" applyAlignment="1">
      <alignment horizontal="center" vertical="center"/>
    </xf>
    <xf numFmtId="2" fontId="0" fillId="0" borderId="0" xfId="0" applyNumberFormat="1" applyAlignment="1">
      <alignment horizontal="center" vertical="center"/>
    </xf>
    <xf numFmtId="2" fontId="0" fillId="0" borderId="6" xfId="0" applyNumberFormat="1" applyBorder="1" applyAlignment="1">
      <alignment horizontal="center" vertical="center"/>
    </xf>
    <xf numFmtId="2" fontId="0" fillId="0" borderId="8" xfId="0" applyNumberFormat="1" applyBorder="1" applyAlignment="1">
      <alignment horizontal="center" vertical="center"/>
    </xf>
    <xf numFmtId="2" fontId="0" fillId="0" borderId="9" xfId="0" applyNumberFormat="1" applyBorder="1" applyAlignment="1">
      <alignment horizontal="center" vertical="center"/>
    </xf>
    <xf numFmtId="0" fontId="0" fillId="19" borderId="10" xfId="0" applyFill="1" applyBorder="1" applyAlignment="1">
      <alignment horizontal="center" vertical="center"/>
    </xf>
    <xf numFmtId="0" fontId="0" fillId="19" borderId="5" xfId="0" applyFill="1" applyBorder="1" applyAlignment="1">
      <alignment horizontal="center" vertical="center"/>
    </xf>
    <xf numFmtId="0" fontId="0" fillId="19" borderId="7" xfId="0" applyFill="1" applyBorder="1" applyAlignment="1">
      <alignment horizontal="center" vertical="center"/>
    </xf>
    <xf numFmtId="2" fontId="0" fillId="0" borderId="10" xfId="0" applyNumberFormat="1" applyBorder="1" applyAlignment="1">
      <alignment horizontal="center" vertical="center"/>
    </xf>
    <xf numFmtId="2" fontId="0" fillId="0" borderId="140" xfId="0" applyNumberFormat="1" applyBorder="1" applyAlignment="1">
      <alignment horizontal="center" vertical="center"/>
    </xf>
    <xf numFmtId="2" fontId="0" fillId="0" borderId="5" xfId="0" applyNumberFormat="1" applyBorder="1" applyAlignment="1">
      <alignment horizontal="center" vertical="center"/>
    </xf>
    <xf numFmtId="2" fontId="0" fillId="0" borderId="135" xfId="0" applyNumberFormat="1" applyBorder="1" applyAlignment="1">
      <alignment horizontal="center" vertical="center"/>
    </xf>
    <xf numFmtId="2" fontId="0" fillId="0" borderId="7" xfId="0" applyNumberFormat="1" applyBorder="1" applyAlignment="1">
      <alignment horizontal="center" vertical="center"/>
    </xf>
    <xf numFmtId="2" fontId="0" fillId="0" borderId="147" xfId="0" applyNumberFormat="1" applyBorder="1" applyAlignment="1">
      <alignment horizontal="center" vertical="center"/>
    </xf>
    <xf numFmtId="0" fontId="212" fillId="19" borderId="144" xfId="0" applyFont="1" applyFill="1" applyBorder="1" applyAlignment="1">
      <alignment horizontal="center" vertical="center" wrapText="1"/>
    </xf>
    <xf numFmtId="0" fontId="212" fillId="19" borderId="11" xfId="0" applyFont="1" applyFill="1" applyBorder="1" applyAlignment="1">
      <alignment horizontal="center" vertical="center" wrapText="1"/>
    </xf>
    <xf numFmtId="0" fontId="212" fillId="19" borderId="12" xfId="0" applyFont="1" applyFill="1" applyBorder="1" applyAlignment="1">
      <alignment horizontal="center" vertical="center" wrapText="1"/>
    </xf>
    <xf numFmtId="0" fontId="212" fillId="19" borderId="134" xfId="0" applyFont="1" applyFill="1" applyBorder="1" applyAlignment="1">
      <alignment horizontal="center" vertical="center" wrapText="1"/>
    </xf>
    <xf numFmtId="0" fontId="212" fillId="19" borderId="0" xfId="0" applyFont="1" applyFill="1" applyAlignment="1">
      <alignment horizontal="center" vertical="center" wrapText="1"/>
    </xf>
    <xf numFmtId="0" fontId="212" fillId="19" borderId="6" xfId="0" applyFont="1" applyFill="1" applyBorder="1" applyAlignment="1">
      <alignment horizontal="center" vertical="center" wrapText="1"/>
    </xf>
    <xf numFmtId="0" fontId="212" fillId="19" borderId="149" xfId="0" applyFont="1" applyFill="1" applyBorder="1" applyAlignment="1">
      <alignment horizontal="center" vertical="center" wrapText="1"/>
    </xf>
    <xf numFmtId="0" fontId="212" fillId="19" borderId="8" xfId="0" applyFont="1" applyFill="1" applyBorder="1" applyAlignment="1">
      <alignment horizontal="center" vertical="center" wrapText="1"/>
    </xf>
    <xf numFmtId="0" fontId="212" fillId="19" borderId="9" xfId="0" applyFont="1" applyFill="1" applyBorder="1" applyAlignment="1">
      <alignment horizontal="center" vertical="center" wrapText="1"/>
    </xf>
    <xf numFmtId="0" fontId="0" fillId="19" borderId="10" xfId="0" applyFill="1" applyBorder="1" applyAlignment="1">
      <alignment horizontal="center" vertical="center" wrapText="1"/>
    </xf>
    <xf numFmtId="0" fontId="66" fillId="19" borderId="144" xfId="0" applyFont="1" applyFill="1" applyBorder="1" applyAlignment="1">
      <alignment horizontal="center" vertical="center" wrapText="1"/>
    </xf>
    <xf numFmtId="0" fontId="66" fillId="19" borderId="11" xfId="0" applyFont="1" applyFill="1" applyBorder="1" applyAlignment="1">
      <alignment horizontal="center" vertical="center" wrapText="1"/>
    </xf>
    <xf numFmtId="0" fontId="66" fillId="19" borderId="12" xfId="0" applyFont="1" applyFill="1" applyBorder="1" applyAlignment="1">
      <alignment horizontal="center" vertical="center" wrapText="1"/>
    </xf>
    <xf numFmtId="0" fontId="66" fillId="19" borderId="134" xfId="0" applyFont="1" applyFill="1" applyBorder="1" applyAlignment="1">
      <alignment horizontal="center" vertical="center" wrapText="1"/>
    </xf>
    <xf numFmtId="0" fontId="66" fillId="19" borderId="0" xfId="0" applyFont="1" applyFill="1" applyAlignment="1">
      <alignment horizontal="center" vertical="center" wrapText="1"/>
    </xf>
    <xf numFmtId="0" fontId="66" fillId="19" borderId="6" xfId="0" applyFont="1" applyFill="1" applyBorder="1" applyAlignment="1">
      <alignment horizontal="center" vertical="center" wrapText="1"/>
    </xf>
    <xf numFmtId="0" fontId="66" fillId="19" borderId="149" xfId="0" applyFont="1" applyFill="1" applyBorder="1" applyAlignment="1">
      <alignment horizontal="center" vertical="center" wrapText="1"/>
    </xf>
    <xf numFmtId="0" fontId="66" fillId="19" borderId="8" xfId="0" applyFont="1" applyFill="1" applyBorder="1" applyAlignment="1">
      <alignment horizontal="center" vertical="center" wrapText="1"/>
    </xf>
    <xf numFmtId="0" fontId="66" fillId="19" borderId="9" xfId="0" applyFont="1" applyFill="1" applyBorder="1" applyAlignment="1">
      <alignment horizontal="center" vertical="center" wrapText="1"/>
    </xf>
    <xf numFmtId="3" fontId="60" fillId="0" borderId="10" xfId="0" applyNumberFormat="1" applyFont="1" applyBorder="1" applyAlignment="1">
      <alignment horizontal="center" vertical="center"/>
    </xf>
    <xf numFmtId="3" fontId="60" fillId="0" borderId="11" xfId="0" applyNumberFormat="1" applyFont="1" applyBorder="1" applyAlignment="1">
      <alignment horizontal="center" vertical="center"/>
    </xf>
    <xf numFmtId="3" fontId="60" fillId="0" borderId="140" xfId="0" applyNumberFormat="1" applyFont="1" applyBorder="1" applyAlignment="1">
      <alignment horizontal="center" vertical="center"/>
    </xf>
    <xf numFmtId="3" fontId="60" fillId="0" borderId="7" xfId="0" applyNumberFormat="1" applyFont="1" applyBorder="1" applyAlignment="1">
      <alignment horizontal="center" vertical="center"/>
    </xf>
    <xf numFmtId="3" fontId="60" fillId="0" borderId="8" xfId="0" applyNumberFormat="1" applyFont="1" applyBorder="1" applyAlignment="1">
      <alignment horizontal="center" vertical="center"/>
    </xf>
    <xf numFmtId="3" fontId="60" fillId="0" borderId="147" xfId="0" applyNumberFormat="1" applyFont="1" applyBorder="1" applyAlignment="1">
      <alignment horizontal="center" vertical="center"/>
    </xf>
    <xf numFmtId="201" fontId="0" fillId="0" borderId="159" xfId="0" applyNumberFormat="1" applyBorder="1" applyAlignment="1">
      <alignment horizontal="center" vertical="center"/>
    </xf>
    <xf numFmtId="201" fontId="0" fillId="0" borderId="87" xfId="0" applyNumberFormat="1" applyBorder="1" applyAlignment="1">
      <alignment horizontal="center" vertical="center"/>
    </xf>
    <xf numFmtId="201" fontId="0" fillId="0" borderId="156" xfId="0" applyNumberFormat="1" applyBorder="1" applyAlignment="1">
      <alignment horizontal="center" vertical="center"/>
    </xf>
    <xf numFmtId="3" fontId="60" fillId="0" borderId="1" xfId="0" applyNumberFormat="1" applyFont="1" applyBorder="1" applyAlignment="1">
      <alignment horizontal="center" vertical="center"/>
    </xf>
    <xf numFmtId="3" fontId="60" fillId="0" borderId="154" xfId="0" applyNumberFormat="1" applyFont="1" applyBorder="1" applyAlignment="1">
      <alignment horizontal="center" vertical="center"/>
    </xf>
    <xf numFmtId="0" fontId="66" fillId="19" borderId="10" xfId="0" applyFont="1" applyFill="1" applyBorder="1" applyAlignment="1">
      <alignment horizontal="center" vertical="center" wrapText="1"/>
    </xf>
    <xf numFmtId="0" fontId="66" fillId="19" borderId="5" xfId="0" applyFont="1" applyFill="1" applyBorder="1" applyAlignment="1">
      <alignment horizontal="center" vertical="center" wrapText="1"/>
    </xf>
    <xf numFmtId="0" fontId="215" fillId="0" borderId="144" xfId="0" applyFont="1" applyBorder="1" applyAlignment="1">
      <alignment horizontal="left" vertical="center"/>
    </xf>
    <xf numFmtId="0" fontId="215" fillId="0" borderId="11" xfId="0" applyFont="1" applyBorder="1" applyAlignment="1">
      <alignment horizontal="left" vertical="center"/>
    </xf>
    <xf numFmtId="0" fontId="215" fillId="0" borderId="140" xfId="0" applyFont="1" applyBorder="1" applyAlignment="1">
      <alignment horizontal="left" vertical="center"/>
    </xf>
    <xf numFmtId="0" fontId="215" fillId="0" borderId="134" xfId="0" applyFont="1" applyBorder="1" applyAlignment="1">
      <alignment horizontal="left" vertical="center"/>
    </xf>
    <xf numFmtId="0" fontId="215" fillId="0" borderId="0" xfId="0" applyFont="1" applyAlignment="1">
      <alignment horizontal="left" vertical="center"/>
    </xf>
    <xf numFmtId="0" fontId="215" fillId="0" borderId="135" xfId="0" applyFont="1" applyBorder="1" applyAlignment="1">
      <alignment horizontal="left" vertical="center"/>
    </xf>
    <xf numFmtId="0" fontId="216" fillId="0" borderId="134" xfId="0" applyFont="1" applyBorder="1" applyAlignment="1">
      <alignment vertical="top"/>
    </xf>
    <xf numFmtId="0" fontId="216" fillId="0" borderId="0" xfId="0" applyFont="1" applyAlignment="1">
      <alignment vertical="top"/>
    </xf>
    <xf numFmtId="0" fontId="216" fillId="0" borderId="135" xfId="0" applyFont="1" applyBorder="1" applyAlignment="1">
      <alignment vertical="top"/>
    </xf>
    <xf numFmtId="2" fontId="60" fillId="0" borderId="5" xfId="0" applyNumberFormat="1" applyFont="1" applyBorder="1" applyAlignment="1">
      <alignment horizontal="center" vertical="center"/>
    </xf>
    <xf numFmtId="2" fontId="60" fillId="0" borderId="0" xfId="0" applyNumberFormat="1" applyFont="1" applyAlignment="1">
      <alignment horizontal="center" vertical="center"/>
    </xf>
    <xf numFmtId="2" fontId="60" fillId="0" borderId="6" xfId="0" applyNumberFormat="1" applyFont="1" applyBorder="1" applyAlignment="1">
      <alignment horizontal="center" vertical="center"/>
    </xf>
    <xf numFmtId="0" fontId="0" fillId="19" borderId="155" xfId="0" applyFill="1" applyBorder="1" applyAlignment="1">
      <alignment horizontal="center" vertical="center"/>
    </xf>
    <xf numFmtId="0" fontId="0" fillId="19" borderId="87" xfId="0" applyFill="1" applyBorder="1" applyAlignment="1">
      <alignment horizontal="center" vertical="center"/>
    </xf>
    <xf numFmtId="0" fontId="0" fillId="19" borderId="156" xfId="0" applyFill="1" applyBorder="1" applyAlignment="1">
      <alignment horizontal="center" vertical="center"/>
    </xf>
    <xf numFmtId="201" fontId="0" fillId="0" borderId="157" xfId="0" applyNumberFormat="1" applyBorder="1" applyAlignment="1">
      <alignment horizontal="center" vertical="center"/>
    </xf>
    <xf numFmtId="201" fontId="0" fillId="0" borderId="158" xfId="0" applyNumberFormat="1" applyBorder="1" applyAlignment="1">
      <alignment horizontal="center" vertical="center"/>
    </xf>
    <xf numFmtId="201" fontId="0" fillId="0" borderId="160" xfId="0" applyNumberFormat="1" applyBorder="1" applyAlignment="1">
      <alignment horizontal="center" vertical="center"/>
    </xf>
    <xf numFmtId="0" fontId="216" fillId="0" borderId="134" xfId="0" applyFont="1" applyBorder="1">
      <alignment vertical="center"/>
    </xf>
    <xf numFmtId="0" fontId="216" fillId="0" borderId="0" xfId="0" applyFont="1">
      <alignment vertical="center"/>
    </xf>
    <xf numFmtId="0" fontId="216" fillId="0" borderId="135" xfId="0" applyFont="1" applyBorder="1">
      <alignment vertical="center"/>
    </xf>
    <xf numFmtId="0" fontId="0" fillId="19" borderId="12" xfId="0" applyFill="1" applyBorder="1" applyAlignment="1">
      <alignment horizontal="center" vertical="center" wrapText="1"/>
    </xf>
    <xf numFmtId="0" fontId="0" fillId="19" borderId="5" xfId="0" applyFill="1" applyBorder="1" applyAlignment="1">
      <alignment horizontal="center" vertical="center" wrapText="1"/>
    </xf>
    <xf numFmtId="0" fontId="0" fillId="19" borderId="6" xfId="0" applyFill="1" applyBorder="1" applyAlignment="1">
      <alignment horizontal="center" vertical="center" wrapText="1"/>
    </xf>
    <xf numFmtId="0" fontId="0" fillId="19" borderId="7" xfId="0" applyFill="1" applyBorder="1" applyAlignment="1">
      <alignment horizontal="center" vertical="center" wrapText="1"/>
    </xf>
    <xf numFmtId="0" fontId="0" fillId="19" borderId="9" xfId="0" applyFill="1" applyBorder="1" applyAlignment="1">
      <alignment horizontal="center" vertical="center" wrapText="1"/>
    </xf>
    <xf numFmtId="0" fontId="210" fillId="18" borderId="149" xfId="0" applyFont="1" applyFill="1" applyBorder="1" applyAlignment="1">
      <alignment horizontal="center" vertical="center"/>
    </xf>
    <xf numFmtId="0" fontId="210" fillId="18" borderId="8" xfId="0" applyFont="1" applyFill="1" applyBorder="1" applyAlignment="1">
      <alignment horizontal="center" vertical="center"/>
    </xf>
    <xf numFmtId="0" fontId="210" fillId="18" borderId="161" xfId="0" applyFont="1" applyFill="1" applyBorder="1" applyAlignment="1">
      <alignment horizontal="center" vertical="center"/>
    </xf>
    <xf numFmtId="0" fontId="210" fillId="18" borderId="5" xfId="0" applyFont="1" applyFill="1" applyBorder="1" applyAlignment="1">
      <alignment horizontal="center" vertical="center"/>
    </xf>
    <xf numFmtId="0" fontId="210" fillId="18" borderId="7" xfId="0" applyFont="1" applyFill="1" applyBorder="1" applyAlignment="1">
      <alignment horizontal="center" vertical="center"/>
    </xf>
    <xf numFmtId="0" fontId="210" fillId="18" borderId="147" xfId="0" applyFont="1" applyFill="1" applyBorder="1" applyAlignment="1">
      <alignment horizontal="center" vertical="center"/>
    </xf>
    <xf numFmtId="0" fontId="66" fillId="0" borderId="0" xfId="0" applyFont="1" applyAlignment="1">
      <alignment horizontal="center" vertical="center"/>
    </xf>
    <xf numFmtId="0" fontId="66" fillId="0" borderId="135" xfId="0" applyFont="1" applyBorder="1" applyAlignment="1">
      <alignment horizontal="center" vertical="center"/>
    </xf>
    <xf numFmtId="0" fontId="66" fillId="0" borderId="8" xfId="0" applyFont="1" applyBorder="1" applyAlignment="1">
      <alignment horizontal="center" vertical="center"/>
    </xf>
    <xf numFmtId="0" fontId="66" fillId="0" borderId="147" xfId="0" applyFont="1" applyBorder="1" applyAlignment="1">
      <alignment horizontal="center" vertical="center"/>
    </xf>
    <xf numFmtId="0" fontId="60" fillId="0" borderId="144" xfId="0" applyFont="1" applyBorder="1" applyAlignment="1">
      <alignment horizontal="left" vertical="center"/>
    </xf>
    <xf numFmtId="0" fontId="60" fillId="0" borderId="11" xfId="0" applyFont="1" applyBorder="1" applyAlignment="1">
      <alignment horizontal="left" vertical="center"/>
    </xf>
    <xf numFmtId="0" fontId="60" fillId="0" borderId="140" xfId="0" applyFont="1" applyBorder="1" applyAlignment="1">
      <alignment horizontal="left" vertical="center"/>
    </xf>
    <xf numFmtId="0" fontId="60" fillId="0" borderId="134" xfId="0" applyFont="1" applyBorder="1" applyAlignment="1">
      <alignment horizontal="left" vertical="center"/>
    </xf>
    <xf numFmtId="0" fontId="60" fillId="0" borderId="0" xfId="0" applyFont="1" applyAlignment="1">
      <alignment horizontal="left" vertical="center"/>
    </xf>
    <xf numFmtId="0" fontId="60" fillId="0" borderId="135" xfId="0" applyFont="1" applyBorder="1" applyAlignment="1">
      <alignment horizontal="left" vertical="center"/>
    </xf>
    <xf numFmtId="0" fontId="217" fillId="0" borderId="144" xfId="0" applyFont="1" applyBorder="1" applyAlignment="1">
      <alignment horizontal="left" vertical="center"/>
    </xf>
    <xf numFmtId="0" fontId="217" fillId="0" borderId="11" xfId="0" applyFont="1" applyBorder="1" applyAlignment="1">
      <alignment horizontal="left" vertical="center"/>
    </xf>
    <xf numFmtId="0" fontId="217" fillId="0" borderId="140" xfId="0" applyFont="1" applyBorder="1" applyAlignment="1">
      <alignment horizontal="left" vertical="center"/>
    </xf>
    <xf numFmtId="0" fontId="217" fillId="0" borderId="134" xfId="0" applyFont="1" applyBorder="1" applyAlignment="1">
      <alignment horizontal="left" vertical="center"/>
    </xf>
    <xf numFmtId="0" fontId="217" fillId="0" borderId="0" xfId="0" applyFont="1" applyAlignment="1">
      <alignment horizontal="left" vertical="center"/>
    </xf>
    <xf numFmtId="0" fontId="217" fillId="0" borderId="135" xfId="0" applyFont="1" applyBorder="1" applyAlignment="1">
      <alignment horizontal="left" vertical="center"/>
    </xf>
    <xf numFmtId="0" fontId="218" fillId="0" borderId="4" xfId="0" applyFont="1" applyBorder="1" applyAlignment="1">
      <alignment horizontal="left" vertical="center" wrapText="1"/>
    </xf>
    <xf numFmtId="0" fontId="218" fillId="0" borderId="1" xfId="0" applyFont="1" applyBorder="1" applyAlignment="1">
      <alignment horizontal="left" vertical="center" wrapText="1"/>
    </xf>
    <xf numFmtId="0" fontId="218" fillId="0" borderId="154" xfId="0" applyFont="1" applyBorder="1" applyAlignment="1">
      <alignment horizontal="left" vertical="center" wrapText="1"/>
    </xf>
    <xf numFmtId="0" fontId="218" fillId="0" borderId="168" xfId="0" applyFont="1" applyBorder="1" applyAlignment="1">
      <alignment horizontal="left" vertical="center" wrapText="1"/>
    </xf>
    <xf numFmtId="0" fontId="218" fillId="0" borderId="169" xfId="0" applyFont="1" applyBorder="1" applyAlignment="1">
      <alignment horizontal="left" vertical="center" wrapText="1"/>
    </xf>
    <xf numFmtId="0" fontId="218" fillId="0" borderId="170" xfId="0" applyFont="1" applyBorder="1" applyAlignment="1">
      <alignment horizontal="left" vertical="center" wrapText="1"/>
    </xf>
    <xf numFmtId="0" fontId="66" fillId="0" borderId="162" xfId="0" applyFont="1" applyBorder="1" applyAlignment="1">
      <alignment horizontal="left" vertical="center"/>
    </xf>
    <xf numFmtId="0" fontId="66" fillId="0" borderId="163" xfId="0" applyFont="1" applyBorder="1" applyAlignment="1">
      <alignment horizontal="left" vertical="center"/>
    </xf>
    <xf numFmtId="0" fontId="66" fillId="0" borderId="164" xfId="0" applyFont="1" applyBorder="1" applyAlignment="1">
      <alignment horizontal="left" vertical="center"/>
    </xf>
    <xf numFmtId="0" fontId="66" fillId="0" borderId="134" xfId="0" applyFont="1" applyBorder="1" applyAlignment="1">
      <alignment horizontal="left" vertical="center"/>
    </xf>
    <xf numFmtId="0" fontId="66" fillId="0" borderId="0" xfId="0" applyFont="1" applyAlignment="1">
      <alignment horizontal="left" vertical="center"/>
    </xf>
    <xf numFmtId="0" fontId="66" fillId="0" borderId="135" xfId="0" applyFont="1" applyBorder="1" applyAlignment="1">
      <alignment horizontal="left" vertical="center"/>
    </xf>
    <xf numFmtId="0" fontId="0" fillId="0" borderId="144" xfId="0" applyBorder="1" applyAlignment="1">
      <alignment horizontal="left" vertical="center" shrinkToFit="1"/>
    </xf>
    <xf numFmtId="0" fontId="0" fillId="0" borderId="11" xfId="0" applyBorder="1" applyAlignment="1">
      <alignment horizontal="left" vertical="center" shrinkToFit="1"/>
    </xf>
    <xf numFmtId="0" fontId="0" fillId="0" borderId="140" xfId="0" applyBorder="1" applyAlignment="1">
      <alignment horizontal="left" vertical="center" shrinkToFit="1"/>
    </xf>
    <xf numFmtId="0" fontId="0" fillId="0" borderId="165" xfId="0" applyBorder="1" applyAlignment="1">
      <alignment horizontal="left" vertical="center" shrinkToFit="1"/>
    </xf>
    <xf numFmtId="0" fontId="0" fillId="0" borderId="166" xfId="0" applyBorder="1" applyAlignment="1">
      <alignment horizontal="left" vertical="center" shrinkToFit="1"/>
    </xf>
    <xf numFmtId="0" fontId="0" fillId="0" borderId="167" xfId="0" applyBorder="1" applyAlignment="1">
      <alignment horizontal="left" vertical="center" shrinkToFit="1"/>
    </xf>
    <xf numFmtId="0" fontId="217" fillId="0" borderId="134" xfId="0" applyFont="1" applyBorder="1" applyAlignment="1">
      <alignment horizontal="left" vertical="center" shrinkToFit="1"/>
    </xf>
    <xf numFmtId="0" fontId="217" fillId="0" borderId="0" xfId="0" applyFont="1" applyAlignment="1">
      <alignment horizontal="left" vertical="center" shrinkToFit="1"/>
    </xf>
    <xf numFmtId="0" fontId="217" fillId="0" borderId="135" xfId="0" applyFont="1" applyBorder="1" applyAlignment="1">
      <alignment horizontal="left" vertical="center" shrinkToFit="1"/>
    </xf>
    <xf numFmtId="0" fontId="217" fillId="0" borderId="165" xfId="0" applyFont="1" applyBorder="1" applyAlignment="1">
      <alignment horizontal="left" vertical="center" shrinkToFit="1"/>
    </xf>
    <xf numFmtId="0" fontId="217" fillId="0" borderId="166" xfId="0" applyFont="1" applyBorder="1" applyAlignment="1">
      <alignment horizontal="left" vertical="center" shrinkToFit="1"/>
    </xf>
    <xf numFmtId="0" fontId="217" fillId="0" borderId="167" xfId="0" applyFont="1" applyBorder="1" applyAlignment="1">
      <alignment horizontal="left" vertical="center" shrinkToFit="1"/>
    </xf>
    <xf numFmtId="0" fontId="0" fillId="0" borderId="162" xfId="0" applyBorder="1" applyAlignment="1">
      <alignment horizontal="left" vertical="distributed" shrinkToFit="1"/>
    </xf>
    <xf numFmtId="0" fontId="0" fillId="0" borderId="163" xfId="0" applyBorder="1" applyAlignment="1">
      <alignment horizontal="left" vertical="distributed" shrinkToFit="1"/>
    </xf>
    <xf numFmtId="0" fontId="0" fillId="0" borderId="164" xfId="0" applyBorder="1" applyAlignment="1">
      <alignment horizontal="left" vertical="distributed" shrinkToFit="1"/>
    </xf>
    <xf numFmtId="0" fontId="0" fillId="0" borderId="155" xfId="0" applyBorder="1" applyAlignment="1">
      <alignment horizontal="left" vertical="distributed" shrinkToFit="1"/>
    </xf>
    <xf numFmtId="0" fontId="0" fillId="0" borderId="87" xfId="0" applyBorder="1" applyAlignment="1">
      <alignment horizontal="left" vertical="distributed" shrinkToFit="1"/>
    </xf>
    <xf numFmtId="0" fontId="0" fillId="0" borderId="160" xfId="0" applyBorder="1" applyAlignment="1">
      <alignment horizontal="left" vertical="distributed" shrinkToFit="1"/>
    </xf>
    <xf numFmtId="0" fontId="0" fillId="0" borderId="162" xfId="0" applyBorder="1" applyAlignment="1">
      <alignment horizontal="left" vertical="center" shrinkToFit="1"/>
    </xf>
    <xf numFmtId="0" fontId="0" fillId="0" borderId="163" xfId="0" applyBorder="1" applyAlignment="1">
      <alignment horizontal="left" vertical="center" shrinkToFit="1"/>
    </xf>
    <xf numFmtId="0" fontId="0" fillId="0" borderId="164" xfId="0" applyBorder="1" applyAlignment="1">
      <alignment horizontal="left" vertical="center" shrinkToFit="1"/>
    </xf>
    <xf numFmtId="0" fontId="0" fillId="0" borderId="155" xfId="0" applyBorder="1" applyAlignment="1">
      <alignment horizontal="left" vertical="center" shrinkToFit="1"/>
    </xf>
    <xf numFmtId="0" fontId="0" fillId="0" borderId="87" xfId="0" applyBorder="1" applyAlignment="1">
      <alignment horizontal="left" vertical="center" shrinkToFit="1"/>
    </xf>
    <xf numFmtId="0" fontId="0" fillId="0" borderId="160" xfId="0" applyBorder="1" applyAlignment="1">
      <alignment horizontal="left" vertical="center" shrinkToFit="1"/>
    </xf>
    <xf numFmtId="0" fontId="0" fillId="0" borderId="163" xfId="0" applyBorder="1" applyAlignment="1">
      <alignment horizontal="center" vertical="center" shrinkToFit="1"/>
    </xf>
    <xf numFmtId="0" fontId="0" fillId="0" borderId="164" xfId="0" applyBorder="1" applyAlignment="1">
      <alignment horizontal="center" vertical="center" shrinkToFit="1"/>
    </xf>
    <xf numFmtId="0" fontId="0" fillId="0" borderId="87" xfId="0" applyBorder="1" applyAlignment="1">
      <alignment horizontal="center" vertical="center" shrinkToFit="1"/>
    </xf>
    <xf numFmtId="0" fontId="0" fillId="0" borderId="160" xfId="0" applyBorder="1" applyAlignment="1">
      <alignment horizontal="center" vertical="center" shrinkToFit="1"/>
    </xf>
    <xf numFmtId="0" fontId="120" fillId="0" borderId="144" xfId="0" applyFont="1" applyBorder="1" applyAlignment="1">
      <alignment horizontal="center" vertical="center"/>
    </xf>
    <xf numFmtId="0" fontId="120" fillId="0" borderId="11" xfId="0" applyFont="1" applyBorder="1" applyAlignment="1">
      <alignment horizontal="center" vertical="center"/>
    </xf>
    <xf numFmtId="0" fontId="120" fillId="0" borderId="149" xfId="0" applyFont="1" applyBorder="1" applyAlignment="1">
      <alignment horizontal="center" vertical="center"/>
    </xf>
    <xf numFmtId="0" fontId="120" fillId="0" borderId="8" xfId="0" applyFont="1" applyBorder="1" applyAlignment="1">
      <alignment horizontal="center" vertical="center"/>
    </xf>
    <xf numFmtId="0" fontId="66" fillId="0" borderId="10" xfId="0" applyFont="1" applyBorder="1" applyAlignment="1">
      <alignment horizontal="center" vertical="center"/>
    </xf>
    <xf numFmtId="0" fontId="66" fillId="0" borderId="11" xfId="0" applyFont="1" applyBorder="1" applyAlignment="1">
      <alignment horizontal="center" vertical="center"/>
    </xf>
    <xf numFmtId="0" fontId="66" fillId="0" borderId="7" xfId="0" applyFont="1" applyBorder="1" applyAlignment="1">
      <alignment horizontal="center" vertical="center"/>
    </xf>
    <xf numFmtId="0" fontId="66" fillId="0" borderId="5" xfId="0" applyFont="1" applyBorder="1" applyAlignment="1">
      <alignment horizontal="center" vertical="center"/>
    </xf>
    <xf numFmtId="0" fontId="210" fillId="18" borderId="171" xfId="0" applyFont="1" applyFill="1" applyBorder="1" applyAlignment="1">
      <alignment horizontal="center" vertical="center"/>
    </xf>
    <xf numFmtId="0" fontId="210" fillId="18" borderId="172" xfId="0" applyFont="1" applyFill="1" applyBorder="1" applyAlignment="1">
      <alignment horizontal="center" vertical="center"/>
    </xf>
    <xf numFmtId="0" fontId="210" fillId="18" borderId="173" xfId="0" applyFont="1" applyFill="1" applyBorder="1" applyAlignment="1">
      <alignment horizontal="center" vertical="center"/>
    </xf>
    <xf numFmtId="0" fontId="210" fillId="18" borderId="174" xfId="0" applyFont="1" applyFill="1" applyBorder="1" applyAlignment="1">
      <alignment horizontal="center" vertical="center"/>
    </xf>
    <xf numFmtId="0" fontId="210" fillId="18" borderId="1" xfId="0" applyFont="1" applyFill="1" applyBorder="1" applyAlignment="1">
      <alignment horizontal="center" vertical="center"/>
    </xf>
    <xf numFmtId="0" fontId="210" fillId="18" borderId="154" xfId="0" applyFont="1" applyFill="1" applyBorder="1" applyAlignment="1">
      <alignment horizontal="center" vertical="center"/>
    </xf>
    <xf numFmtId="0" fontId="66" fillId="0" borderId="134" xfId="0" quotePrefix="1" applyFont="1" applyBorder="1" applyAlignment="1">
      <alignment horizontal="left" vertical="center"/>
    </xf>
    <xf numFmtId="0" fontId="66" fillId="0" borderId="0" xfId="0" quotePrefix="1" applyFont="1" applyAlignment="1">
      <alignment horizontal="left" vertical="center"/>
    </xf>
    <xf numFmtId="0" fontId="66" fillId="0" borderId="135" xfId="0" quotePrefix="1" applyFont="1" applyBorder="1" applyAlignment="1">
      <alignment horizontal="left" vertical="center"/>
    </xf>
    <xf numFmtId="0" fontId="0" fillId="0" borderId="174" xfId="0" applyBorder="1" applyAlignment="1">
      <alignment horizontal="center" vertical="center"/>
    </xf>
    <xf numFmtId="0" fontId="0" fillId="0" borderId="154" xfId="0" applyBorder="1" applyAlignment="1">
      <alignment horizontal="center" vertical="center"/>
    </xf>
    <xf numFmtId="0" fontId="66" fillId="0" borderId="1" xfId="0" applyFont="1" applyBorder="1" applyAlignment="1">
      <alignment horizontal="center" vertical="center"/>
    </xf>
    <xf numFmtId="0" fontId="66" fillId="0" borderId="2" xfId="0" applyFont="1" applyBorder="1" applyAlignment="1">
      <alignment horizontal="center" vertical="center"/>
    </xf>
    <xf numFmtId="0" fontId="66" fillId="0" borderId="154" xfId="0" applyFont="1" applyBorder="1" applyAlignment="1">
      <alignment horizontal="center" vertical="center"/>
    </xf>
    <xf numFmtId="0" fontId="210" fillId="0" borderId="162" xfId="0" applyFont="1" applyBorder="1" applyAlignment="1">
      <alignment horizontal="left" vertical="center"/>
    </xf>
    <xf numFmtId="0" fontId="210" fillId="0" borderId="163" xfId="0" applyFont="1" applyBorder="1" applyAlignment="1">
      <alignment horizontal="left" vertical="center"/>
    </xf>
    <xf numFmtId="0" fontId="210" fillId="0" borderId="164" xfId="0" applyFont="1" applyBorder="1" applyAlignment="1">
      <alignment horizontal="left" vertical="center"/>
    </xf>
    <xf numFmtId="0" fontId="210" fillId="0" borderId="134" xfId="0" applyFont="1" applyBorder="1" applyAlignment="1">
      <alignment horizontal="left" vertical="center"/>
    </xf>
    <xf numFmtId="0" fontId="210" fillId="0" borderId="0" xfId="0" applyFont="1" applyAlignment="1">
      <alignment horizontal="left" vertical="center"/>
    </xf>
    <xf numFmtId="0" fontId="210" fillId="0" borderId="135" xfId="0" applyFont="1" applyBorder="1" applyAlignment="1">
      <alignment horizontal="left" vertical="center"/>
    </xf>
    <xf numFmtId="0" fontId="120" fillId="19" borderId="174" xfId="0" applyFont="1" applyFill="1" applyBorder="1" applyAlignment="1">
      <alignment horizontal="left" vertical="center"/>
    </xf>
    <xf numFmtId="0" fontId="120" fillId="19" borderId="1" xfId="0" applyFont="1" applyFill="1" applyBorder="1" applyAlignment="1">
      <alignment horizontal="left" vertical="center"/>
    </xf>
    <xf numFmtId="0" fontId="66" fillId="19" borderId="174" xfId="0" applyFont="1" applyFill="1" applyBorder="1" applyAlignment="1">
      <alignment horizontal="center" vertical="center" shrinkToFit="1"/>
    </xf>
    <xf numFmtId="0" fontId="66" fillId="19" borderId="1" xfId="0" applyFont="1" applyFill="1" applyBorder="1" applyAlignment="1">
      <alignment horizontal="center" vertical="center" shrinkToFit="1"/>
    </xf>
    <xf numFmtId="0" fontId="0" fillId="19" borderId="174" xfId="0" applyFill="1" applyBorder="1" applyAlignment="1">
      <alignment horizontal="center" vertical="center"/>
    </xf>
    <xf numFmtId="0" fontId="0" fillId="19" borderId="1" xfId="0" applyFill="1" applyBorder="1" applyAlignment="1">
      <alignment horizontal="center" vertical="center"/>
    </xf>
    <xf numFmtId="202" fontId="0" fillId="0" borderId="1" xfId="0" applyNumberFormat="1" applyBorder="1" applyAlignment="1">
      <alignment horizontal="center" vertical="center"/>
    </xf>
    <xf numFmtId="202" fontId="0" fillId="0" borderId="154" xfId="0" applyNumberFormat="1" applyBorder="1" applyAlignment="1">
      <alignment horizontal="center" vertical="center"/>
    </xf>
    <xf numFmtId="0" fontId="0" fillId="0" borderId="134" xfId="0" applyBorder="1" applyAlignment="1">
      <alignment horizontal="left" vertical="center"/>
    </xf>
    <xf numFmtId="0" fontId="0" fillId="0" borderId="135" xfId="0" applyBorder="1" applyAlignment="1">
      <alignment horizontal="left" vertical="center"/>
    </xf>
    <xf numFmtId="0" fontId="66" fillId="19" borderId="174" xfId="0" applyFont="1" applyFill="1" applyBorder="1" applyAlignment="1">
      <alignment horizontal="left" vertical="center"/>
    </xf>
    <xf numFmtId="0" fontId="66" fillId="19" borderId="1" xfId="0" applyFont="1" applyFill="1" applyBorder="1" applyAlignment="1">
      <alignment horizontal="left" vertical="center"/>
    </xf>
    <xf numFmtId="0" fontId="66" fillId="0" borderId="1" xfId="0" quotePrefix="1" applyFont="1" applyBorder="1" applyAlignment="1">
      <alignment horizontal="center" vertical="center"/>
    </xf>
    <xf numFmtId="0" fontId="219" fillId="0" borderId="134" xfId="0" quotePrefix="1" applyFont="1" applyBorder="1" applyAlignment="1">
      <alignment horizontal="center" vertical="center"/>
    </xf>
    <xf numFmtId="0" fontId="219" fillId="0" borderId="0" xfId="0" applyFont="1" applyAlignment="1">
      <alignment horizontal="center" vertical="center"/>
    </xf>
    <xf numFmtId="0" fontId="219" fillId="0" borderId="135" xfId="0" applyFont="1" applyBorder="1" applyAlignment="1">
      <alignment horizontal="center" vertical="center"/>
    </xf>
    <xf numFmtId="0" fontId="219" fillId="0" borderId="134" xfId="0" applyFont="1" applyBorder="1" applyAlignment="1">
      <alignment horizontal="center" vertical="center"/>
    </xf>
    <xf numFmtId="0" fontId="66" fillId="0" borderId="134" xfId="0" applyFont="1" applyBorder="1" applyAlignment="1">
      <alignment vertical="center" shrinkToFit="1"/>
    </xf>
    <xf numFmtId="0" fontId="66" fillId="0" borderId="0" xfId="0" applyFont="1" applyAlignment="1">
      <alignment vertical="center" shrinkToFit="1"/>
    </xf>
    <xf numFmtId="0" fontId="220" fillId="0" borderId="134" xfId="0" quotePrefix="1" applyFont="1" applyBorder="1" applyAlignment="1">
      <alignment horizontal="left" vertical="center"/>
    </xf>
    <xf numFmtId="0" fontId="220" fillId="0" borderId="0" xfId="0" applyFont="1" applyAlignment="1">
      <alignment horizontal="left" vertical="center"/>
    </xf>
    <xf numFmtId="0" fontId="220" fillId="0" borderId="135" xfId="0" applyFont="1" applyBorder="1" applyAlignment="1">
      <alignment horizontal="left" vertical="center"/>
    </xf>
    <xf numFmtId="0" fontId="220" fillId="0" borderId="134" xfId="0" applyFont="1" applyBorder="1" applyAlignment="1">
      <alignment horizontal="left" vertical="center"/>
    </xf>
    <xf numFmtId="0" fontId="66" fillId="19" borderId="144" xfId="0" applyFont="1" applyFill="1" applyBorder="1" applyAlignment="1">
      <alignment horizontal="center" vertical="center" shrinkToFit="1"/>
    </xf>
    <xf numFmtId="0" fontId="66" fillId="19" borderId="11" xfId="0" applyFont="1" applyFill="1" applyBorder="1" applyAlignment="1">
      <alignment horizontal="center" vertical="center" shrinkToFit="1"/>
    </xf>
    <xf numFmtId="0" fontId="66" fillId="19" borderId="12" xfId="0" applyFont="1" applyFill="1" applyBorder="1" applyAlignment="1">
      <alignment horizontal="center" vertical="center" shrinkToFit="1"/>
    </xf>
    <xf numFmtId="0" fontId="66" fillId="19" borderId="149" xfId="0" applyFont="1" applyFill="1" applyBorder="1" applyAlignment="1">
      <alignment horizontal="center" vertical="center" shrinkToFit="1"/>
    </xf>
    <xf numFmtId="0" fontId="66" fillId="19" borderId="8" xfId="0" applyFont="1" applyFill="1" applyBorder="1" applyAlignment="1">
      <alignment horizontal="center" vertical="center" shrinkToFit="1"/>
    </xf>
    <xf numFmtId="0" fontId="66" fillId="19" borderId="9" xfId="0" applyFont="1" applyFill="1" applyBorder="1" applyAlignment="1">
      <alignment horizontal="center" vertical="center" shrinkToFit="1"/>
    </xf>
    <xf numFmtId="0" fontId="216" fillId="0" borderId="134" xfId="0" applyFont="1" applyBorder="1" applyAlignment="1">
      <alignment horizontal="left" vertical="center"/>
    </xf>
    <xf numFmtId="0" fontId="216" fillId="0" borderId="0" xfId="0" applyFont="1" applyAlignment="1">
      <alignment horizontal="left" vertical="center"/>
    </xf>
    <xf numFmtId="0" fontId="216" fillId="0" borderId="135" xfId="0" applyFont="1" applyBorder="1" applyAlignment="1">
      <alignment horizontal="left" vertical="center"/>
    </xf>
    <xf numFmtId="0" fontId="139" fillId="0" borderId="134" xfId="0" applyFont="1" applyBorder="1" applyAlignment="1">
      <alignment vertical="center" shrinkToFit="1"/>
    </xf>
    <xf numFmtId="0" fontId="139" fillId="0" borderId="0" xfId="0" applyFont="1" applyAlignment="1">
      <alignment vertical="center" shrinkToFit="1"/>
    </xf>
    <xf numFmtId="0" fontId="139" fillId="0" borderId="175" xfId="0" applyFont="1" applyBorder="1" applyAlignment="1">
      <alignment vertical="center" shrinkToFit="1"/>
    </xf>
    <xf numFmtId="0" fontId="139" fillId="0" borderId="66" xfId="0" applyFont="1" applyBorder="1" applyAlignment="1">
      <alignment vertical="center" shrinkToFit="1"/>
    </xf>
    <xf numFmtId="0" fontId="216" fillId="0" borderId="155" xfId="0" applyFont="1" applyBorder="1" applyAlignment="1">
      <alignment horizontal="left" vertical="center"/>
    </xf>
    <xf numFmtId="0" fontId="216" fillId="0" borderId="87" xfId="0" applyFont="1" applyBorder="1" applyAlignment="1">
      <alignment horizontal="left" vertical="center"/>
    </xf>
    <xf numFmtId="0" fontId="216" fillId="0" borderId="160" xfId="0" applyFont="1" applyBorder="1" applyAlignment="1">
      <alignment horizontal="left" vertical="center"/>
    </xf>
    <xf numFmtId="0" fontId="210" fillId="2" borderId="171" xfId="0" applyFont="1" applyFill="1" applyBorder="1" applyAlignment="1">
      <alignment horizontal="center" vertical="center"/>
    </xf>
    <xf numFmtId="0" fontId="210" fillId="2" borderId="172" xfId="0" applyFont="1" applyFill="1" applyBorder="1" applyAlignment="1">
      <alignment horizontal="center" vertical="center"/>
    </xf>
    <xf numFmtId="0" fontId="210" fillId="2" borderId="173" xfId="0" applyFont="1" applyFill="1" applyBorder="1" applyAlignment="1">
      <alignment horizontal="center" vertical="center"/>
    </xf>
    <xf numFmtId="0" fontId="210" fillId="2" borderId="174" xfId="0" applyFont="1" applyFill="1" applyBorder="1" applyAlignment="1">
      <alignment horizontal="center" vertical="center"/>
    </xf>
    <xf numFmtId="0" fontId="210" fillId="2" borderId="1" xfId="0" applyFont="1" applyFill="1" applyBorder="1" applyAlignment="1">
      <alignment horizontal="center" vertical="center"/>
    </xf>
    <xf numFmtId="0" fontId="210" fillId="2" borderId="154" xfId="0" applyFont="1" applyFill="1" applyBorder="1" applyAlignment="1">
      <alignment horizontal="center" vertical="center"/>
    </xf>
    <xf numFmtId="0" fontId="120" fillId="0" borderId="144" xfId="0" applyFont="1" applyBorder="1" applyAlignment="1">
      <alignment horizontal="center" vertical="center" wrapText="1" shrinkToFit="1"/>
    </xf>
    <xf numFmtId="0" fontId="120" fillId="0" borderId="11" xfId="0" applyFont="1" applyBorder="1" applyAlignment="1">
      <alignment horizontal="center" vertical="center" wrapText="1" shrinkToFit="1"/>
    </xf>
    <xf numFmtId="0" fontId="120" fillId="0" borderId="12" xfId="0" applyFont="1" applyBorder="1" applyAlignment="1">
      <alignment horizontal="center" vertical="center" wrapText="1" shrinkToFit="1"/>
    </xf>
    <xf numFmtId="0" fontId="120" fillId="0" borderId="134" xfId="0" applyFont="1" applyBorder="1" applyAlignment="1">
      <alignment horizontal="center" vertical="center" wrapText="1" shrinkToFit="1"/>
    </xf>
    <xf numFmtId="0" fontId="120" fillId="0" borderId="0" xfId="0" applyFont="1" applyAlignment="1">
      <alignment horizontal="center" vertical="center" wrapText="1" shrinkToFit="1"/>
    </xf>
    <xf numFmtId="0" fontId="120" fillId="0" borderId="6" xfId="0" applyFont="1" applyBorder="1" applyAlignment="1">
      <alignment horizontal="center" vertical="center" wrapText="1" shrinkToFit="1"/>
    </xf>
    <xf numFmtId="0" fontId="120" fillId="0" borderId="10" xfId="0" applyFont="1" applyBorder="1" applyAlignment="1">
      <alignment horizontal="center" vertical="center"/>
    </xf>
    <xf numFmtId="0" fontId="120" fillId="0" borderId="140" xfId="0" applyFont="1" applyBorder="1" applyAlignment="1">
      <alignment horizontal="center" vertical="center"/>
    </xf>
    <xf numFmtId="0" fontId="120" fillId="0" borderId="5" xfId="0" applyFont="1" applyBorder="1" applyAlignment="1">
      <alignment horizontal="center" vertical="center"/>
    </xf>
    <xf numFmtId="0" fontId="120" fillId="0" borderId="0" xfId="0" applyFont="1" applyAlignment="1">
      <alignment horizontal="center" vertical="center"/>
    </xf>
    <xf numFmtId="0" fontId="120" fillId="0" borderId="135" xfId="0" applyFont="1" applyBorder="1" applyAlignment="1">
      <alignment horizontal="center" vertical="center"/>
    </xf>
    <xf numFmtId="0" fontId="221" fillId="0" borderId="144" xfId="0" applyFont="1" applyBorder="1" applyAlignment="1">
      <alignment horizontal="left" vertical="center"/>
    </xf>
    <xf numFmtId="0" fontId="221" fillId="0" borderId="11" xfId="0" applyFont="1" applyBorder="1" applyAlignment="1">
      <alignment horizontal="left" vertical="center"/>
    </xf>
    <xf numFmtId="0" fontId="221" fillId="0" borderId="140" xfId="0" applyFont="1" applyBorder="1" applyAlignment="1">
      <alignment horizontal="left" vertical="center"/>
    </xf>
    <xf numFmtId="0" fontId="221" fillId="0" borderId="134" xfId="0" applyFont="1" applyBorder="1" applyAlignment="1">
      <alignment horizontal="left" vertical="center"/>
    </xf>
    <xf numFmtId="0" fontId="221" fillId="0" borderId="0" xfId="0" applyFont="1" applyAlignment="1">
      <alignment horizontal="left" vertical="center"/>
    </xf>
    <xf numFmtId="0" fontId="221" fillId="0" borderId="135" xfId="0" applyFont="1" applyBorder="1" applyAlignment="1">
      <alignment horizontal="left" vertical="center"/>
    </xf>
    <xf numFmtId="0" fontId="135" fillId="18" borderId="150" xfId="0" applyFont="1" applyFill="1" applyBorder="1" applyAlignment="1">
      <alignment horizontal="center" vertical="center"/>
    </xf>
    <xf numFmtId="0" fontId="135" fillId="18" borderId="16" xfId="0" applyFont="1" applyFill="1" applyBorder="1" applyAlignment="1">
      <alignment horizontal="center" vertical="center"/>
    </xf>
    <xf numFmtId="0" fontId="135" fillId="18" borderId="151" xfId="0" applyFont="1" applyFill="1" applyBorder="1" applyAlignment="1">
      <alignment horizontal="center" vertical="center"/>
    </xf>
    <xf numFmtId="0" fontId="135" fillId="18" borderId="14" xfId="0" applyFont="1" applyFill="1" applyBorder="1" applyAlignment="1">
      <alignment horizontal="center" vertical="center"/>
    </xf>
    <xf numFmtId="0" fontId="135" fillId="18" borderId="176" xfId="0" applyFont="1" applyFill="1" applyBorder="1" applyAlignment="1">
      <alignment horizontal="center" vertical="center"/>
    </xf>
    <xf numFmtId="0" fontId="135" fillId="18" borderId="177" xfId="0" applyFont="1" applyFill="1" applyBorder="1" applyAlignment="1">
      <alignment horizontal="center" vertical="center"/>
    </xf>
    <xf numFmtId="0" fontId="66" fillId="19" borderId="178" xfId="0" applyFont="1" applyFill="1" applyBorder="1" applyAlignment="1">
      <alignment horizontal="center" vertical="center" shrinkToFit="1"/>
    </xf>
    <xf numFmtId="0" fontId="66" fillId="19" borderId="3" xfId="0" applyFont="1" applyFill="1" applyBorder="1" applyAlignment="1">
      <alignment horizontal="center" vertical="center" shrinkToFit="1"/>
    </xf>
    <xf numFmtId="0" fontId="66" fillId="19" borderId="4" xfId="0" applyFont="1" applyFill="1" applyBorder="1" applyAlignment="1">
      <alignment horizontal="center" vertical="center" shrinkToFit="1"/>
    </xf>
    <xf numFmtId="0" fontId="120" fillId="19" borderId="2" xfId="0" applyFont="1" applyFill="1" applyBorder="1" applyAlignment="1">
      <alignment horizontal="center" vertical="center" shrinkToFit="1"/>
    </xf>
    <xf numFmtId="0" fontId="120" fillId="19" borderId="3" xfId="0" applyFont="1" applyFill="1" applyBorder="1" applyAlignment="1">
      <alignment horizontal="center" vertical="center" shrinkToFit="1"/>
    </xf>
    <xf numFmtId="0" fontId="120" fillId="19" borderId="179" xfId="0" applyFont="1" applyFill="1" applyBorder="1" applyAlignment="1">
      <alignment horizontal="center" vertical="center" shrinkToFit="1"/>
    </xf>
    <xf numFmtId="0" fontId="46" fillId="0" borderId="150" xfId="0" quotePrefix="1" applyFont="1" applyBorder="1" applyAlignment="1">
      <alignment horizontal="center" vertical="center"/>
    </xf>
    <xf numFmtId="0" fontId="46" fillId="0" borderId="16" xfId="0" applyFont="1" applyBorder="1" applyAlignment="1">
      <alignment horizontal="center" vertical="center"/>
    </xf>
    <xf numFmtId="0" fontId="46" fillId="0" borderId="151" xfId="0" applyFont="1" applyBorder="1" applyAlignment="1">
      <alignment horizontal="center" vertical="center"/>
    </xf>
    <xf numFmtId="0" fontId="46" fillId="0" borderId="14" xfId="0" applyFont="1" applyBorder="1" applyAlignment="1">
      <alignment horizontal="center" vertical="center"/>
    </xf>
    <xf numFmtId="0" fontId="46" fillId="0" borderId="153" xfId="0" applyFont="1" applyBorder="1" applyAlignment="1">
      <alignment horizontal="center" vertical="center"/>
    </xf>
    <xf numFmtId="0" fontId="46" fillId="0" borderId="15" xfId="0" applyFont="1" applyBorder="1" applyAlignment="1">
      <alignment horizontal="center" vertical="center"/>
    </xf>
    <xf numFmtId="0" fontId="46" fillId="0" borderId="16" xfId="0" quotePrefix="1" applyFont="1" applyBorder="1" applyAlignment="1">
      <alignment horizontal="center" vertical="center"/>
    </xf>
    <xf numFmtId="0" fontId="46" fillId="0" borderId="176" xfId="0" applyFont="1" applyBorder="1" applyAlignment="1">
      <alignment horizontal="center" vertical="center"/>
    </xf>
    <xf numFmtId="0" fontId="46" fillId="0" borderId="177" xfId="0" applyFont="1" applyBorder="1" applyAlignment="1">
      <alignment horizontal="center" vertical="center"/>
    </xf>
    <xf numFmtId="0" fontId="46" fillId="0" borderId="180" xfId="0" applyFont="1" applyBorder="1" applyAlignment="1">
      <alignment horizontal="center" vertical="center"/>
    </xf>
    <xf numFmtId="0" fontId="217" fillId="0" borderId="134" xfId="0" quotePrefix="1" applyFont="1" applyBorder="1" applyAlignment="1">
      <alignment horizontal="center" vertical="center" shrinkToFit="1"/>
    </xf>
    <xf numFmtId="0" fontId="217" fillId="0" borderId="0" xfId="0" applyFont="1" applyAlignment="1">
      <alignment horizontal="center" vertical="center" shrinkToFit="1"/>
    </xf>
    <xf numFmtId="0" fontId="217" fillId="0" borderId="135" xfId="0" applyFont="1" applyBorder="1" applyAlignment="1">
      <alignment horizontal="center" vertical="center" shrinkToFit="1"/>
    </xf>
    <xf numFmtId="0" fontId="217" fillId="0" borderId="134" xfId="0" applyFont="1" applyBorder="1" applyAlignment="1">
      <alignment horizontal="center" vertical="center" shrinkToFit="1"/>
    </xf>
    <xf numFmtId="0" fontId="222" fillId="0" borderId="144" xfId="0" applyFont="1" applyBorder="1" applyAlignment="1">
      <alignment horizontal="left" vertical="center" wrapText="1"/>
    </xf>
    <xf numFmtId="0" fontId="222" fillId="0" borderId="11" xfId="0" applyFont="1" applyBorder="1" applyAlignment="1">
      <alignment horizontal="left" vertical="center" wrapText="1"/>
    </xf>
    <xf numFmtId="0" fontId="222" fillId="0" borderId="140" xfId="0" applyFont="1" applyBorder="1" applyAlignment="1">
      <alignment horizontal="left" vertical="center" wrapText="1"/>
    </xf>
    <xf numFmtId="0" fontId="222" fillId="0" borderId="134" xfId="0" applyFont="1" applyBorder="1" applyAlignment="1">
      <alignment horizontal="left" vertical="center" wrapText="1"/>
    </xf>
    <xf numFmtId="0" fontId="222" fillId="0" borderId="0" xfId="0" applyFont="1" applyAlignment="1">
      <alignment horizontal="left" vertical="center" wrapText="1"/>
    </xf>
    <xf numFmtId="0" fontId="222" fillId="0" borderId="135" xfId="0" applyFont="1" applyBorder="1" applyAlignment="1">
      <alignment horizontal="left" vertical="center" wrapText="1"/>
    </xf>
    <xf numFmtId="0" fontId="66" fillId="0" borderId="155" xfId="0" applyFont="1" applyBorder="1" applyAlignment="1">
      <alignment horizontal="left" vertical="center"/>
    </xf>
    <xf numFmtId="0" fontId="66" fillId="0" borderId="87" xfId="0" applyFont="1" applyBorder="1" applyAlignment="1">
      <alignment horizontal="left" vertical="center"/>
    </xf>
    <xf numFmtId="0" fontId="66" fillId="0" borderId="160" xfId="0" applyFont="1" applyBorder="1" applyAlignment="1">
      <alignment horizontal="left" vertical="center"/>
    </xf>
    <xf numFmtId="0" fontId="222" fillId="0" borderId="134" xfId="0" quotePrefix="1" applyFont="1" applyBorder="1" applyAlignment="1">
      <alignment horizontal="left" vertical="center" wrapText="1"/>
    </xf>
    <xf numFmtId="0" fontId="120" fillId="0" borderId="134" xfId="0" quotePrefix="1" applyFont="1" applyBorder="1" applyAlignment="1">
      <alignment horizontal="left" vertical="center" shrinkToFit="1"/>
    </xf>
    <xf numFmtId="0" fontId="120" fillId="0" borderId="0" xfId="0" quotePrefix="1" applyFont="1" applyAlignment="1">
      <alignment horizontal="left" vertical="center" shrinkToFit="1"/>
    </xf>
    <xf numFmtId="0" fontId="120" fillId="0" borderId="135" xfId="0" quotePrefix="1" applyFont="1" applyBorder="1" applyAlignment="1">
      <alignment horizontal="left" vertical="center" shrinkToFit="1"/>
    </xf>
    <xf numFmtId="0" fontId="220" fillId="0" borderId="134" xfId="0" quotePrefix="1" applyFont="1" applyBorder="1" applyAlignment="1">
      <alignment horizontal="left" vertical="center" shrinkToFit="1"/>
    </xf>
    <xf numFmtId="0" fontId="220" fillId="0" borderId="0" xfId="0" applyFont="1" applyAlignment="1">
      <alignment horizontal="left" vertical="center" shrinkToFit="1"/>
    </xf>
    <xf numFmtId="0" fontId="220" fillId="0" borderId="135" xfId="0" applyFont="1" applyBorder="1" applyAlignment="1">
      <alignment horizontal="left" vertical="center" shrinkToFit="1"/>
    </xf>
    <xf numFmtId="0" fontId="220" fillId="0" borderId="134" xfId="0" applyFont="1" applyBorder="1" applyAlignment="1">
      <alignment horizontal="left" vertical="center" shrinkToFit="1"/>
    </xf>
    <xf numFmtId="0" fontId="0" fillId="20" borderId="127" xfId="0" applyFill="1" applyBorder="1" applyAlignment="1">
      <alignment horizontal="left" vertical="center"/>
    </xf>
    <xf numFmtId="0" fontId="0" fillId="20" borderId="128" xfId="0" applyFill="1" applyBorder="1" applyAlignment="1">
      <alignment horizontal="left" vertical="center"/>
    </xf>
    <xf numFmtId="0" fontId="0" fillId="20" borderId="131" xfId="0" applyFill="1" applyBorder="1" applyAlignment="1">
      <alignment horizontal="left" vertical="center"/>
    </xf>
    <xf numFmtId="0" fontId="0" fillId="20" borderId="134" xfId="0" applyFill="1" applyBorder="1" applyAlignment="1">
      <alignment horizontal="left" vertical="center"/>
    </xf>
    <xf numFmtId="0" fontId="0" fillId="20" borderId="0" xfId="0" applyFill="1" applyAlignment="1">
      <alignment horizontal="left" vertical="center"/>
    </xf>
    <xf numFmtId="0" fontId="0" fillId="20" borderId="135" xfId="0" applyFill="1" applyBorder="1" applyAlignment="1">
      <alignment horizontal="left" vertical="center"/>
    </xf>
    <xf numFmtId="0" fontId="0" fillId="0" borderId="155" xfId="0" applyBorder="1" applyAlignment="1">
      <alignment horizontal="left" vertical="center"/>
    </xf>
    <xf numFmtId="0" fontId="0" fillId="0" borderId="87" xfId="0" applyBorder="1" applyAlignment="1">
      <alignment horizontal="left" vertical="center"/>
    </xf>
    <xf numFmtId="0" fontId="0" fillId="0" borderId="160" xfId="0" applyBorder="1" applyAlignment="1">
      <alignment horizontal="left" vertical="center"/>
    </xf>
    <xf numFmtId="0" fontId="0" fillId="20" borderId="155" xfId="0" applyFill="1" applyBorder="1" applyAlignment="1">
      <alignment horizontal="left" vertical="center"/>
    </xf>
    <xf numFmtId="0" fontId="0" fillId="20" borderId="87" xfId="0" applyFill="1" applyBorder="1" applyAlignment="1">
      <alignment horizontal="left" vertical="center"/>
    </xf>
    <xf numFmtId="0" fontId="0" fillId="20" borderId="160" xfId="0" applyFill="1" applyBorder="1" applyAlignment="1">
      <alignment horizontal="left" vertical="center"/>
    </xf>
    <xf numFmtId="0" fontId="139" fillId="0" borderId="0" xfId="0" applyFont="1" applyAlignment="1">
      <alignment horizontal="center" vertical="center"/>
    </xf>
    <xf numFmtId="0" fontId="66" fillId="0" borderId="144" xfId="0" quotePrefix="1" applyFont="1" applyBorder="1" applyAlignment="1">
      <alignment horizontal="center" vertical="center"/>
    </xf>
    <xf numFmtId="0" fontId="66" fillId="0" borderId="11" xfId="0" quotePrefix="1" applyFont="1" applyBorder="1" applyAlignment="1">
      <alignment horizontal="center" vertical="center"/>
    </xf>
    <xf numFmtId="0" fontId="66" fillId="0" borderId="140" xfId="0" quotePrefix="1" applyFont="1" applyBorder="1" applyAlignment="1">
      <alignment horizontal="center" vertical="center"/>
    </xf>
    <xf numFmtId="0" fontId="66" fillId="0" borderId="134" xfId="0" quotePrefix="1" applyFont="1" applyBorder="1" applyAlignment="1">
      <alignment horizontal="center" vertical="center"/>
    </xf>
    <xf numFmtId="0" fontId="66" fillId="0" borderId="0" xfId="0" quotePrefix="1" applyFont="1" applyAlignment="1">
      <alignment horizontal="center" vertical="center"/>
    </xf>
    <xf numFmtId="0" fontId="66" fillId="0" borderId="135" xfId="0" quotePrefix="1" applyFont="1" applyBorder="1" applyAlignment="1">
      <alignment horizontal="center" vertical="center"/>
    </xf>
    <xf numFmtId="0" fontId="66" fillId="0" borderId="149" xfId="0" quotePrefix="1" applyFont="1" applyBorder="1" applyAlignment="1">
      <alignment horizontal="center" vertical="center"/>
    </xf>
    <xf numFmtId="0" fontId="66" fillId="0" borderId="8" xfId="0" quotePrefix="1" applyFont="1" applyBorder="1" applyAlignment="1">
      <alignment horizontal="center" vertical="center"/>
    </xf>
    <xf numFmtId="0" fontId="66" fillId="0" borderId="147" xfId="0" quotePrefix="1" applyFont="1" applyBorder="1" applyAlignment="1">
      <alignment horizontal="center" vertical="center"/>
    </xf>
    <xf numFmtId="0" fontId="220" fillId="0" borderId="165" xfId="0" applyFont="1" applyBorder="1" applyAlignment="1">
      <alignment horizontal="left" vertical="center" shrinkToFit="1"/>
    </xf>
    <xf numFmtId="0" fontId="220" fillId="0" borderId="166" xfId="0" applyFont="1" applyBorder="1" applyAlignment="1">
      <alignment horizontal="left" vertical="center" shrinkToFit="1"/>
    </xf>
    <xf numFmtId="0" fontId="220" fillId="0" borderId="167" xfId="0" applyFont="1" applyBorder="1" applyAlignment="1">
      <alignment horizontal="left" vertical="center" shrinkToFit="1"/>
    </xf>
    <xf numFmtId="0" fontId="66" fillId="0" borderId="144" xfId="0" applyFont="1" applyBorder="1" applyAlignment="1">
      <alignment horizontal="left" vertical="center"/>
    </xf>
    <xf numFmtId="0" fontId="66" fillId="0" borderId="11" xfId="0" applyFont="1" applyBorder="1" applyAlignment="1">
      <alignment horizontal="left" vertical="center"/>
    </xf>
    <xf numFmtId="0" fontId="66" fillId="0" borderId="140" xfId="0" applyFont="1" applyBorder="1" applyAlignment="1">
      <alignment horizontal="left" vertical="center"/>
    </xf>
    <xf numFmtId="0" fontId="215" fillId="0" borderId="162" xfId="0" applyFont="1" applyBorder="1" applyAlignment="1">
      <alignment horizontal="left" vertical="center"/>
    </xf>
    <xf numFmtId="0" fontId="215" fillId="0" borderId="163" xfId="0" applyFont="1" applyBorder="1" applyAlignment="1">
      <alignment horizontal="left" vertical="center"/>
    </xf>
    <xf numFmtId="0" fontId="215" fillId="0" borderId="164" xfId="0" applyFont="1" applyBorder="1" applyAlignment="1">
      <alignment horizontal="left" vertical="center"/>
    </xf>
    <xf numFmtId="0" fontId="66" fillId="21" borderId="10" xfId="0" applyFont="1" applyFill="1" applyBorder="1" applyAlignment="1">
      <alignment horizontal="center" vertical="center"/>
    </xf>
    <xf numFmtId="0" fontId="66" fillId="21" borderId="11" xfId="0" applyFont="1" applyFill="1" applyBorder="1" applyAlignment="1">
      <alignment horizontal="center" vertical="center"/>
    </xf>
    <xf numFmtId="0" fontId="66" fillId="21" borderId="140" xfId="0" applyFont="1" applyFill="1" applyBorder="1" applyAlignment="1">
      <alignment horizontal="center" vertical="center"/>
    </xf>
    <xf numFmtId="0" fontId="66" fillId="21" borderId="5" xfId="0" applyFont="1" applyFill="1" applyBorder="1" applyAlignment="1">
      <alignment horizontal="center" vertical="center"/>
    </xf>
    <xf numFmtId="0" fontId="66" fillId="21" borderId="0" xfId="0" applyFont="1" applyFill="1" applyAlignment="1">
      <alignment horizontal="center" vertical="center"/>
    </xf>
    <xf numFmtId="0" fontId="66" fillId="21" borderId="135" xfId="0" applyFont="1" applyFill="1" applyBorder="1" applyAlignment="1">
      <alignment horizontal="center" vertical="center"/>
    </xf>
    <xf numFmtId="0" fontId="66" fillId="21" borderId="7" xfId="0" applyFont="1" applyFill="1" applyBorder="1" applyAlignment="1">
      <alignment horizontal="center" vertical="center"/>
    </xf>
    <xf numFmtId="0" fontId="66" fillId="21" borderId="8" xfId="0" applyFont="1" applyFill="1" applyBorder="1" applyAlignment="1">
      <alignment horizontal="center" vertical="center"/>
    </xf>
    <xf numFmtId="0" fontId="66" fillId="21" borderId="147" xfId="0" applyFont="1" applyFill="1" applyBorder="1" applyAlignment="1">
      <alignment horizontal="center" vertical="center"/>
    </xf>
    <xf numFmtId="0" fontId="66" fillId="21" borderId="144" xfId="0" applyFont="1" applyFill="1" applyBorder="1" applyAlignment="1">
      <alignment horizontal="center" vertical="center"/>
    </xf>
    <xf numFmtId="0" fontId="66" fillId="21" borderId="12" xfId="0" applyFont="1" applyFill="1" applyBorder="1" applyAlignment="1">
      <alignment horizontal="center" vertical="center"/>
    </xf>
    <xf numFmtId="0" fontId="66" fillId="21" borderId="134" xfId="0" applyFont="1" applyFill="1" applyBorder="1" applyAlignment="1">
      <alignment horizontal="center" vertical="center"/>
    </xf>
    <xf numFmtId="0" fontId="66" fillId="21" borderId="6" xfId="0" applyFont="1" applyFill="1" applyBorder="1" applyAlignment="1">
      <alignment horizontal="center" vertical="center"/>
    </xf>
    <xf numFmtId="0" fontId="66" fillId="21" borderId="149" xfId="0" applyFont="1" applyFill="1" applyBorder="1" applyAlignment="1">
      <alignment horizontal="center" vertical="center"/>
    </xf>
    <xf numFmtId="0" fontId="66" fillId="21" borderId="9" xfId="0" applyFont="1" applyFill="1" applyBorder="1" applyAlignment="1">
      <alignment horizontal="center" vertical="center"/>
    </xf>
    <xf numFmtId="0" fontId="224" fillId="0" borderId="87" xfId="0" applyFont="1" applyBorder="1" applyAlignment="1">
      <alignment horizontal="left"/>
    </xf>
    <xf numFmtId="0" fontId="205" fillId="0" borderId="87" xfId="0" applyFont="1" applyBorder="1">
      <alignment vertical="center"/>
    </xf>
    <xf numFmtId="0" fontId="0" fillId="0" borderId="87" xfId="0" applyBorder="1">
      <alignment vertical="center"/>
    </xf>
    <xf numFmtId="0" fontId="231" fillId="21" borderId="130" xfId="0" applyFont="1" applyFill="1" applyBorder="1" applyAlignment="1">
      <alignment horizontal="center" vertical="center"/>
    </xf>
    <xf numFmtId="0" fontId="135" fillId="21" borderId="128" xfId="0" applyFont="1" applyFill="1" applyBorder="1" applyAlignment="1">
      <alignment horizontal="center" vertical="center"/>
    </xf>
    <xf numFmtId="0" fontId="135" fillId="21" borderId="129" xfId="0" applyFont="1" applyFill="1" applyBorder="1" applyAlignment="1">
      <alignment horizontal="center" vertical="center"/>
    </xf>
    <xf numFmtId="0" fontId="135" fillId="21" borderId="25" xfId="0" applyFont="1" applyFill="1" applyBorder="1" applyAlignment="1">
      <alignment horizontal="center" vertical="center"/>
    </xf>
    <xf numFmtId="0" fontId="135" fillId="21" borderId="0" xfId="0" applyFont="1" applyFill="1" applyAlignment="1">
      <alignment horizontal="center" vertical="center"/>
    </xf>
    <xf numFmtId="0" fontId="135" fillId="21" borderId="24" xfId="0" applyFont="1" applyFill="1" applyBorder="1" applyAlignment="1">
      <alignment horizontal="center" vertical="center"/>
    </xf>
    <xf numFmtId="0" fontId="135" fillId="21" borderId="131" xfId="0" applyFont="1" applyFill="1" applyBorder="1" applyAlignment="1">
      <alignment horizontal="center" vertical="center"/>
    </xf>
    <xf numFmtId="0" fontId="135" fillId="21" borderId="135" xfId="0" applyFont="1" applyFill="1" applyBorder="1" applyAlignment="1">
      <alignment horizontal="center" vertical="center"/>
    </xf>
    <xf numFmtId="0" fontId="135" fillId="21" borderId="132" xfId="0" applyFont="1" applyFill="1" applyBorder="1" applyAlignment="1">
      <alignment horizontal="center" vertical="center"/>
    </xf>
    <xf numFmtId="0" fontId="135" fillId="21" borderId="136" xfId="0" applyFont="1" applyFill="1" applyBorder="1" applyAlignment="1">
      <alignment horizontal="center" vertical="center"/>
    </xf>
    <xf numFmtId="0" fontId="135" fillId="21" borderId="132" xfId="0" applyFont="1" applyFill="1" applyBorder="1" applyAlignment="1">
      <alignment horizontal="center" vertical="center" shrinkToFit="1"/>
    </xf>
    <xf numFmtId="0" fontId="135" fillId="21" borderId="133" xfId="0" applyFont="1" applyFill="1" applyBorder="1" applyAlignment="1">
      <alignment horizontal="center" vertical="center" shrinkToFit="1"/>
    </xf>
    <xf numFmtId="0" fontId="135" fillId="21" borderId="136" xfId="0" applyFont="1" applyFill="1" applyBorder="1" applyAlignment="1">
      <alignment horizontal="center" vertical="center" shrinkToFit="1"/>
    </xf>
    <xf numFmtId="0" fontId="135" fillId="21" borderId="137" xfId="0" applyFont="1" applyFill="1" applyBorder="1" applyAlignment="1">
      <alignment horizontal="center" vertical="center" shrinkToFit="1"/>
    </xf>
    <xf numFmtId="0" fontId="135" fillId="21" borderId="127" xfId="0" applyFont="1" applyFill="1" applyBorder="1" applyAlignment="1">
      <alignment horizontal="center" vertical="center"/>
    </xf>
    <xf numFmtId="0" fontId="135" fillId="21" borderId="134" xfId="0" applyFont="1" applyFill="1" applyBorder="1" applyAlignment="1">
      <alignment horizontal="center" vertical="center"/>
    </xf>
    <xf numFmtId="0" fontId="66" fillId="21" borderId="141" xfId="0" applyFont="1" applyFill="1" applyBorder="1" applyAlignment="1">
      <alignment horizontal="center" vertical="center"/>
    </xf>
    <xf numFmtId="0" fontId="66" fillId="21" borderId="136" xfId="0" applyFont="1" applyFill="1" applyBorder="1" applyAlignment="1">
      <alignment horizontal="center" vertical="center"/>
    </xf>
    <xf numFmtId="201" fontId="223" fillId="0" borderId="16" xfId="0" applyNumberFormat="1" applyFont="1" applyBorder="1" applyAlignment="1">
      <alignment horizontal="center" vertical="center"/>
    </xf>
    <xf numFmtId="201" fontId="223" fillId="0" borderId="176" xfId="0" applyNumberFormat="1" applyFont="1" applyBorder="1" applyAlignment="1">
      <alignment horizontal="center" vertical="center"/>
    </xf>
    <xf numFmtId="201" fontId="223" fillId="0" borderId="15" xfId="0" applyNumberFormat="1" applyFont="1" applyBorder="1" applyAlignment="1">
      <alignment horizontal="center" vertical="center"/>
    </xf>
    <xf numFmtId="201" fontId="223" fillId="0" borderId="180" xfId="0" applyNumberFormat="1" applyFont="1" applyBorder="1" applyAlignment="1">
      <alignment horizontal="center" vertical="center"/>
    </xf>
    <xf numFmtId="0" fontId="0" fillId="22" borderId="144" xfId="0" applyFill="1" applyBorder="1" applyAlignment="1">
      <alignment horizontal="center" vertical="center"/>
    </xf>
    <xf numFmtId="0" fontId="0" fillId="22" borderId="11" xfId="0" applyFill="1" applyBorder="1" applyAlignment="1">
      <alignment horizontal="center" vertical="center"/>
    </xf>
    <xf numFmtId="0" fontId="0" fillId="22" borderId="139" xfId="0" applyFill="1" applyBorder="1" applyAlignment="1">
      <alignment horizontal="center" vertical="center"/>
    </xf>
    <xf numFmtId="0" fontId="0" fillId="22" borderId="134" xfId="0" applyFill="1" applyBorder="1" applyAlignment="1">
      <alignment horizontal="center" vertical="center"/>
    </xf>
    <xf numFmtId="0" fontId="0" fillId="22" borderId="0" xfId="0" applyFill="1" applyAlignment="1">
      <alignment horizontal="center" vertical="center"/>
    </xf>
    <xf numFmtId="0" fontId="0" fillId="22" borderId="24" xfId="0" applyFill="1" applyBorder="1" applyAlignment="1">
      <alignment horizontal="center" vertical="center"/>
    </xf>
    <xf numFmtId="0" fontId="0" fillId="22" borderId="149" xfId="0" applyFill="1" applyBorder="1" applyAlignment="1">
      <alignment horizontal="center" vertical="center"/>
    </xf>
    <xf numFmtId="0" fontId="0" fillId="22" borderId="8" xfId="0" applyFill="1" applyBorder="1" applyAlignment="1">
      <alignment horizontal="center" vertical="center"/>
    </xf>
    <xf numFmtId="0" fontId="0" fillId="22" borderId="146" xfId="0" applyFill="1" applyBorder="1" applyAlignment="1">
      <alignment horizontal="center" vertical="center"/>
    </xf>
    <xf numFmtId="201" fontId="60" fillId="0" borderId="183" xfId="0" applyNumberFormat="1" applyFont="1" applyBorder="1" applyAlignment="1">
      <alignment horizontal="center" vertical="center"/>
    </xf>
    <xf numFmtId="201" fontId="60" fillId="0" borderId="3" xfId="0" applyNumberFormat="1" applyFont="1" applyBorder="1" applyAlignment="1">
      <alignment horizontal="center" vertical="center"/>
    </xf>
    <xf numFmtId="201" fontId="60" fillId="0" borderId="184" xfId="0" applyNumberFormat="1" applyFont="1" applyBorder="1" applyAlignment="1">
      <alignment horizontal="center" vertical="center"/>
    </xf>
    <xf numFmtId="201" fontId="60" fillId="0" borderId="185" xfId="0" applyNumberFormat="1" applyFont="1" applyBorder="1" applyAlignment="1">
      <alignment horizontal="center" vertical="center"/>
    </xf>
    <xf numFmtId="0" fontId="0" fillId="21" borderId="142" xfId="0" applyFill="1" applyBorder="1" applyAlignment="1">
      <alignment horizontal="center" vertical="center"/>
    </xf>
    <xf numFmtId="0" fontId="0" fillId="21" borderId="148" xfId="0" applyFill="1" applyBorder="1" applyAlignment="1">
      <alignment horizontal="center" vertical="center"/>
    </xf>
    <xf numFmtId="0" fontId="66" fillId="21" borderId="10" xfId="0" applyFont="1" applyFill="1" applyBorder="1" applyAlignment="1">
      <alignment horizontal="center" vertical="center" wrapText="1"/>
    </xf>
    <xf numFmtId="0" fontId="66" fillId="21" borderId="11" xfId="0" applyFont="1" applyFill="1" applyBorder="1" applyAlignment="1">
      <alignment horizontal="center" vertical="center" wrapText="1"/>
    </xf>
    <xf numFmtId="0" fontId="66" fillId="21" borderId="140" xfId="0" applyFont="1" applyFill="1" applyBorder="1" applyAlignment="1">
      <alignment horizontal="center" vertical="center" wrapText="1"/>
    </xf>
    <xf numFmtId="0" fontId="66" fillId="21" borderId="5" xfId="0" applyFont="1" applyFill="1" applyBorder="1" applyAlignment="1">
      <alignment horizontal="center" vertical="center" wrapText="1"/>
    </xf>
    <xf numFmtId="0" fontId="66" fillId="21" borderId="0" xfId="0" applyFont="1" applyFill="1" applyAlignment="1">
      <alignment horizontal="center" vertical="center" wrapText="1"/>
    </xf>
    <xf numFmtId="0" fontId="66" fillId="21" borderId="135" xfId="0" applyFont="1" applyFill="1" applyBorder="1" applyAlignment="1">
      <alignment horizontal="center" vertical="center" wrapText="1"/>
    </xf>
    <xf numFmtId="0" fontId="66" fillId="21" borderId="7" xfId="0" applyFont="1" applyFill="1" applyBorder="1" applyAlignment="1">
      <alignment horizontal="center" vertical="center" wrapText="1"/>
    </xf>
    <xf numFmtId="0" fontId="66" fillId="21" borderId="8" xfId="0" applyFont="1" applyFill="1" applyBorder="1" applyAlignment="1">
      <alignment horizontal="center" vertical="center" wrapText="1"/>
    </xf>
    <xf numFmtId="0" fontId="66" fillId="21" borderId="147" xfId="0" applyFont="1" applyFill="1" applyBorder="1" applyAlignment="1">
      <alignment horizontal="center" vertical="center" wrapText="1"/>
    </xf>
    <xf numFmtId="0" fontId="66" fillId="21" borderId="142" xfId="0" applyFont="1" applyFill="1" applyBorder="1" applyAlignment="1">
      <alignment horizontal="center" vertical="center" wrapText="1"/>
    </xf>
    <xf numFmtId="0" fontId="66" fillId="21" borderId="136" xfId="0" applyFont="1" applyFill="1" applyBorder="1" applyAlignment="1">
      <alignment horizontal="center" vertical="center" wrapText="1"/>
    </xf>
    <xf numFmtId="0" fontId="66" fillId="21" borderId="148" xfId="0" applyFont="1" applyFill="1" applyBorder="1" applyAlignment="1">
      <alignment horizontal="center" vertical="center" wrapText="1"/>
    </xf>
    <xf numFmtId="0" fontId="66" fillId="21" borderId="150" xfId="0" applyFont="1" applyFill="1" applyBorder="1" applyAlignment="1">
      <alignment horizontal="center" vertical="center"/>
    </xf>
    <xf numFmtId="0" fontId="66" fillId="21" borderId="16" xfId="0" applyFont="1" applyFill="1" applyBorder="1" applyAlignment="1">
      <alignment horizontal="center" vertical="center"/>
    </xf>
    <xf numFmtId="0" fontId="66" fillId="21" borderId="151" xfId="0" applyFont="1" applyFill="1" applyBorder="1" applyAlignment="1">
      <alignment horizontal="center" vertical="center"/>
    </xf>
    <xf numFmtId="0" fontId="66" fillId="21" borderId="14" xfId="0" applyFont="1" applyFill="1" applyBorder="1" applyAlignment="1">
      <alignment horizontal="center" vertical="center"/>
    </xf>
    <xf numFmtId="0" fontId="66" fillId="21" borderId="153" xfId="0" applyFont="1" applyFill="1" applyBorder="1" applyAlignment="1">
      <alignment horizontal="center" vertical="center"/>
    </xf>
    <xf numFmtId="0" fontId="66" fillId="21" borderId="15" xfId="0" applyFont="1" applyFill="1" applyBorder="1" applyAlignment="1">
      <alignment horizontal="center" vertical="center"/>
    </xf>
    <xf numFmtId="201" fontId="223" fillId="0" borderId="181" xfId="0" applyNumberFormat="1" applyFont="1" applyBorder="1" applyAlignment="1">
      <alignment horizontal="center" vertical="center"/>
    </xf>
    <xf numFmtId="201" fontId="223" fillId="0" borderId="186" xfId="0" applyNumberFormat="1" applyFont="1" applyBorder="1" applyAlignment="1">
      <alignment horizontal="center" vertical="center"/>
    </xf>
    <xf numFmtId="0" fontId="0" fillId="22" borderId="138" xfId="0" applyFill="1" applyBorder="1" applyAlignment="1">
      <alignment horizontal="center" vertical="center"/>
    </xf>
    <xf numFmtId="0" fontId="0" fillId="22" borderId="145" xfId="0" applyFill="1" applyBorder="1" applyAlignment="1">
      <alignment horizontal="center" vertical="center"/>
    </xf>
    <xf numFmtId="201" fontId="223" fillId="0" borderId="182" xfId="0" applyNumberFormat="1" applyFont="1" applyBorder="1" applyAlignment="1">
      <alignment horizontal="center" vertical="center"/>
    </xf>
    <xf numFmtId="201" fontId="223" fillId="0" borderId="187" xfId="0" applyNumberFormat="1" applyFont="1" applyBorder="1" applyAlignment="1">
      <alignment horizontal="center" vertical="center"/>
    </xf>
    <xf numFmtId="0" fontId="66" fillId="21" borderId="143" xfId="0" applyFont="1" applyFill="1" applyBorder="1" applyAlignment="1">
      <alignment horizontal="center" vertical="center" wrapText="1"/>
    </xf>
    <xf numFmtId="0" fontId="66" fillId="21" borderId="137" xfId="0" applyFont="1" applyFill="1" applyBorder="1" applyAlignment="1">
      <alignment horizontal="center" vertical="center" wrapText="1"/>
    </xf>
    <xf numFmtId="0" fontId="66" fillId="21" borderId="152" xfId="0" applyFont="1" applyFill="1" applyBorder="1" applyAlignment="1">
      <alignment horizontal="center" vertical="center" wrapText="1"/>
    </xf>
    <xf numFmtId="0" fontId="66" fillId="21" borderId="24" xfId="0" applyFont="1" applyFill="1" applyBorder="1" applyAlignment="1">
      <alignment horizontal="center" vertical="center"/>
    </xf>
    <xf numFmtId="0" fontId="66" fillId="21" borderId="138" xfId="0" applyFont="1" applyFill="1" applyBorder="1" applyAlignment="1">
      <alignment horizontal="center" vertical="center" wrapText="1"/>
    </xf>
    <xf numFmtId="0" fontId="66" fillId="21" borderId="12" xfId="0" applyFont="1" applyFill="1" applyBorder="1" applyAlignment="1">
      <alignment horizontal="center" vertical="center" wrapText="1"/>
    </xf>
    <xf numFmtId="0" fontId="66" fillId="21" borderId="25" xfId="0" applyFont="1" applyFill="1" applyBorder="1" applyAlignment="1">
      <alignment horizontal="center" vertical="center" wrapText="1"/>
    </xf>
    <xf numFmtId="0" fontId="66" fillId="21" borderId="6" xfId="0" applyFont="1" applyFill="1" applyBorder="1" applyAlignment="1">
      <alignment horizontal="center" vertical="center" wrapText="1"/>
    </xf>
    <xf numFmtId="0" fontId="66" fillId="21" borderId="145" xfId="0" applyFont="1" applyFill="1" applyBorder="1" applyAlignment="1">
      <alignment horizontal="center" vertical="center" wrapText="1"/>
    </xf>
    <xf numFmtId="0" fontId="66" fillId="21" borderId="9" xfId="0" applyFont="1" applyFill="1" applyBorder="1" applyAlignment="1">
      <alignment horizontal="center" vertical="center" wrapText="1"/>
    </xf>
    <xf numFmtId="0" fontId="66" fillId="21" borderId="139" xfId="0" applyFont="1" applyFill="1" applyBorder="1" applyAlignment="1">
      <alignment horizontal="center" vertical="center" wrapText="1"/>
    </xf>
    <xf numFmtId="0" fontId="66" fillId="21" borderId="24" xfId="0" applyFont="1" applyFill="1" applyBorder="1" applyAlignment="1">
      <alignment horizontal="center" vertical="center" wrapText="1"/>
    </xf>
    <xf numFmtId="0" fontId="66" fillId="21" borderId="146" xfId="0" applyFont="1" applyFill="1" applyBorder="1" applyAlignment="1">
      <alignment horizontal="center" vertical="center" wrapText="1"/>
    </xf>
    <xf numFmtId="0" fontId="66" fillId="21" borderId="25" xfId="0" applyFont="1" applyFill="1" applyBorder="1" applyAlignment="1">
      <alignment horizontal="center" vertical="center"/>
    </xf>
    <xf numFmtId="0" fontId="0" fillId="21" borderId="138" xfId="0" applyFill="1" applyBorder="1" applyAlignment="1">
      <alignment horizontal="center" vertical="center"/>
    </xf>
    <xf numFmtId="0" fontId="0" fillId="21" borderId="11" xfId="0" applyFill="1" applyBorder="1" applyAlignment="1">
      <alignment horizontal="center" vertical="center"/>
    </xf>
    <xf numFmtId="0" fontId="0" fillId="21" borderId="139" xfId="0" applyFill="1" applyBorder="1" applyAlignment="1">
      <alignment horizontal="center" vertical="center"/>
    </xf>
    <xf numFmtId="0" fontId="0" fillId="21" borderId="145" xfId="0" applyFill="1" applyBorder="1" applyAlignment="1">
      <alignment horizontal="center" vertical="center"/>
    </xf>
    <xf numFmtId="0" fontId="0" fillId="21" borderId="8" xfId="0" applyFill="1" applyBorder="1" applyAlignment="1">
      <alignment horizontal="center" vertical="center"/>
    </xf>
    <xf numFmtId="0" fontId="0" fillId="21" borderId="146" xfId="0" applyFill="1" applyBorder="1" applyAlignment="1">
      <alignment horizontal="center" vertical="center"/>
    </xf>
    <xf numFmtId="201" fontId="0" fillId="0" borderId="183" xfId="0" applyNumberFormat="1" applyBorder="1" applyAlignment="1">
      <alignment horizontal="center" vertical="center"/>
    </xf>
    <xf numFmtId="201" fontId="0" fillId="0" borderId="3" xfId="0" applyNumberFormat="1" applyBorder="1" applyAlignment="1">
      <alignment horizontal="center" vertical="center"/>
    </xf>
    <xf numFmtId="201" fontId="0" fillId="0" borderId="179" xfId="0" applyNumberFormat="1" applyBorder="1" applyAlignment="1">
      <alignment horizontal="center" vertical="center"/>
    </xf>
    <xf numFmtId="0" fontId="0" fillId="0" borderId="150" xfId="0" applyBorder="1" applyAlignment="1">
      <alignment horizontal="center" vertical="center"/>
    </xf>
    <xf numFmtId="0" fontId="0" fillId="0" borderId="151" xfId="0" applyBorder="1" applyAlignment="1">
      <alignment horizontal="center" vertical="center"/>
    </xf>
    <xf numFmtId="0" fontId="0" fillId="0" borderId="153" xfId="0" applyBorder="1" applyAlignment="1">
      <alignment horizontal="center" vertical="center"/>
    </xf>
    <xf numFmtId="0" fontId="0" fillId="22" borderId="150" xfId="0" applyFill="1" applyBorder="1" applyAlignment="1">
      <alignment horizontal="center" vertical="center"/>
    </xf>
    <xf numFmtId="0" fontId="0" fillId="22" borderId="16" xfId="0" applyFill="1" applyBorder="1" applyAlignment="1">
      <alignment horizontal="center" vertical="center"/>
    </xf>
    <xf numFmtId="0" fontId="0" fillId="22" borderId="151" xfId="0" applyFill="1" applyBorder="1" applyAlignment="1">
      <alignment horizontal="center" vertical="center"/>
    </xf>
    <xf numFmtId="0" fontId="0" fillId="22" borderId="14" xfId="0" applyFill="1" applyBorder="1" applyAlignment="1">
      <alignment horizontal="center" vertical="center"/>
    </xf>
    <xf numFmtId="0" fontId="0" fillId="22" borderId="153" xfId="0" applyFill="1" applyBorder="1" applyAlignment="1">
      <alignment horizontal="center" vertical="center"/>
    </xf>
    <xf numFmtId="0" fontId="0" fillId="22" borderId="15" xfId="0" applyFill="1" applyBorder="1" applyAlignment="1">
      <alignment horizontal="center" vertical="center"/>
    </xf>
    <xf numFmtId="2" fontId="0" fillId="0" borderId="16" xfId="0" applyNumberFormat="1" applyBorder="1" applyAlignment="1">
      <alignment horizontal="center" vertical="center"/>
    </xf>
    <xf numFmtId="2" fontId="0" fillId="0" borderId="14" xfId="0" applyNumberFormat="1" applyBorder="1" applyAlignment="1">
      <alignment horizontal="center" vertical="center"/>
    </xf>
    <xf numFmtId="2" fontId="0" fillId="0" borderId="15" xfId="0" applyNumberFormat="1" applyBorder="1" applyAlignment="1">
      <alignment horizontal="center" vertical="center"/>
    </xf>
    <xf numFmtId="0" fontId="0" fillId="22" borderId="10" xfId="0" applyFill="1" applyBorder="1" applyAlignment="1">
      <alignment horizontal="center" vertical="center"/>
    </xf>
    <xf numFmtId="0" fontId="0" fillId="22" borderId="12" xfId="0" applyFill="1" applyBorder="1" applyAlignment="1">
      <alignment horizontal="center" vertical="center"/>
    </xf>
    <xf numFmtId="0" fontId="0" fillId="22" borderId="5" xfId="0" applyFill="1" applyBorder="1" applyAlignment="1">
      <alignment horizontal="center" vertical="center"/>
    </xf>
    <xf numFmtId="0" fontId="0" fillId="22" borderId="6" xfId="0" applyFill="1" applyBorder="1" applyAlignment="1">
      <alignment horizontal="center" vertical="center"/>
    </xf>
    <xf numFmtId="0" fontId="0" fillId="22" borderId="7" xfId="0" applyFill="1" applyBorder="1" applyAlignment="1">
      <alignment horizontal="center" vertical="center"/>
    </xf>
    <xf numFmtId="0" fontId="0" fillId="22" borderId="9" xfId="0" applyFill="1" applyBorder="1" applyAlignment="1">
      <alignment horizontal="center" vertical="center"/>
    </xf>
    <xf numFmtId="0" fontId="120" fillId="22" borderId="1" xfId="0" applyFont="1" applyFill="1" applyBorder="1" applyAlignment="1">
      <alignment horizontal="center" vertical="center"/>
    </xf>
    <xf numFmtId="0" fontId="0" fillId="22" borderId="144" xfId="0" applyFill="1" applyBorder="1" applyAlignment="1">
      <alignment horizontal="center" vertical="center" wrapText="1"/>
    </xf>
    <xf numFmtId="0" fontId="0" fillId="22" borderId="11" xfId="0" applyFill="1" applyBorder="1" applyAlignment="1">
      <alignment horizontal="center" vertical="center" wrapText="1"/>
    </xf>
    <xf numFmtId="0" fontId="0" fillId="22" borderId="134" xfId="0" applyFill="1" applyBorder="1" applyAlignment="1">
      <alignment horizontal="center" vertical="center" wrapText="1"/>
    </xf>
    <xf numFmtId="0" fontId="0" fillId="22" borderId="0" xfId="0" applyFill="1" applyAlignment="1">
      <alignment horizontal="center" vertical="center" wrapText="1"/>
    </xf>
    <xf numFmtId="0" fontId="0" fillId="22" borderId="149" xfId="0" applyFill="1" applyBorder="1" applyAlignment="1">
      <alignment horizontal="center" vertical="center" wrapText="1"/>
    </xf>
    <xf numFmtId="0" fontId="0" fillId="22" borderId="8" xfId="0" applyFill="1" applyBorder="1" applyAlignment="1">
      <alignment horizontal="center" vertical="center" wrapText="1"/>
    </xf>
    <xf numFmtId="0" fontId="212" fillId="22" borderId="144" xfId="0" applyFont="1" applyFill="1" applyBorder="1" applyAlignment="1">
      <alignment horizontal="center" vertical="center" wrapText="1"/>
    </xf>
    <xf numFmtId="0" fontId="212" fillId="22" borderId="11" xfId="0" applyFont="1" applyFill="1" applyBorder="1" applyAlignment="1">
      <alignment horizontal="center" vertical="center" wrapText="1"/>
    </xf>
    <xf numFmtId="0" fontId="212" fillId="22" borderId="12" xfId="0" applyFont="1" applyFill="1" applyBorder="1" applyAlignment="1">
      <alignment horizontal="center" vertical="center" wrapText="1"/>
    </xf>
    <xf numFmtId="0" fontId="212" fillId="22" borderId="134" xfId="0" applyFont="1" applyFill="1" applyBorder="1" applyAlignment="1">
      <alignment horizontal="center" vertical="center" wrapText="1"/>
    </xf>
    <xf numFmtId="0" fontId="212" fillId="22" borderId="0" xfId="0" applyFont="1" applyFill="1" applyAlignment="1">
      <alignment horizontal="center" vertical="center" wrapText="1"/>
    </xf>
    <xf numFmtId="0" fontId="212" fillId="22" borderId="6" xfId="0" applyFont="1" applyFill="1" applyBorder="1" applyAlignment="1">
      <alignment horizontal="center" vertical="center" wrapText="1"/>
    </xf>
    <xf numFmtId="0" fontId="0" fillId="22" borderId="139" xfId="0" applyFill="1" applyBorder="1" applyAlignment="1">
      <alignment horizontal="center" vertical="center" wrapText="1"/>
    </xf>
    <xf numFmtId="0" fontId="0" fillId="22" borderId="24" xfId="0" applyFill="1" applyBorder="1" applyAlignment="1">
      <alignment horizontal="center" vertical="center" wrapText="1"/>
    </xf>
    <xf numFmtId="0" fontId="0" fillId="22" borderId="150" xfId="0" applyFill="1" applyBorder="1" applyAlignment="1">
      <alignment horizontal="center" vertical="center" shrinkToFit="1"/>
    </xf>
    <xf numFmtId="0" fontId="0" fillId="22" borderId="16" xfId="0" applyFill="1" applyBorder="1" applyAlignment="1">
      <alignment horizontal="center" vertical="center" shrinkToFit="1"/>
    </xf>
    <xf numFmtId="0" fontId="0" fillId="22" borderId="151" xfId="0" applyFill="1" applyBorder="1" applyAlignment="1">
      <alignment horizontal="center" vertical="center" shrinkToFit="1"/>
    </xf>
    <xf numFmtId="0" fontId="0" fillId="22" borderId="14" xfId="0" applyFill="1" applyBorder="1" applyAlignment="1">
      <alignment horizontal="center" vertical="center" shrinkToFit="1"/>
    </xf>
    <xf numFmtId="0" fontId="0" fillId="22" borderId="153" xfId="0" applyFill="1" applyBorder="1" applyAlignment="1">
      <alignment horizontal="center" vertical="center" shrinkToFit="1"/>
    </xf>
    <xf numFmtId="0" fontId="0" fillId="22" borderId="15" xfId="0" applyFill="1" applyBorder="1" applyAlignment="1">
      <alignment horizontal="center" vertical="center" shrinkToFit="1"/>
    </xf>
    <xf numFmtId="0" fontId="120" fillId="22" borderId="10" xfId="0" applyFont="1" applyFill="1" applyBorder="1" applyAlignment="1">
      <alignment horizontal="center" vertical="center"/>
    </xf>
    <xf numFmtId="0" fontId="120" fillId="22" borderId="11" xfId="0" applyFont="1" applyFill="1" applyBorder="1" applyAlignment="1">
      <alignment horizontal="center" vertical="center"/>
    </xf>
    <xf numFmtId="0" fontId="120" fillId="22" borderId="12" xfId="0" applyFont="1" applyFill="1" applyBorder="1" applyAlignment="1">
      <alignment horizontal="center" vertical="center"/>
    </xf>
    <xf numFmtId="0" fontId="120" fillId="22" borderId="7" xfId="0" applyFont="1" applyFill="1" applyBorder="1" applyAlignment="1">
      <alignment horizontal="center" vertical="center"/>
    </xf>
    <xf numFmtId="0" fontId="120" fillId="22" borderId="8" xfId="0" applyFont="1" applyFill="1" applyBorder="1" applyAlignment="1">
      <alignment horizontal="center" vertical="center"/>
    </xf>
    <xf numFmtId="0" fontId="120" fillId="22" borderId="9" xfId="0" applyFont="1" applyFill="1" applyBorder="1" applyAlignment="1">
      <alignment horizontal="center" vertical="center"/>
    </xf>
    <xf numFmtId="0" fontId="0" fillId="22" borderId="188" xfId="0" applyFill="1" applyBorder="1" applyAlignment="1">
      <alignment horizontal="center" vertical="center" wrapText="1"/>
    </xf>
    <xf numFmtId="0" fontId="0" fillId="22" borderId="142" xfId="0" applyFill="1" applyBorder="1" applyAlignment="1">
      <alignment horizontal="center" vertical="center" wrapText="1"/>
    </xf>
    <xf numFmtId="0" fontId="0" fillId="22" borderId="141" xfId="0" applyFill="1" applyBorder="1" applyAlignment="1">
      <alignment horizontal="center" vertical="center" wrapText="1"/>
    </xf>
    <xf numFmtId="0" fontId="0" fillId="22" borderId="136" xfId="0" applyFill="1" applyBorder="1" applyAlignment="1">
      <alignment horizontal="center" vertical="center" wrapText="1"/>
    </xf>
    <xf numFmtId="0" fontId="0" fillId="22" borderId="189" xfId="0" applyFill="1" applyBorder="1" applyAlignment="1">
      <alignment horizontal="center" vertical="center" wrapText="1"/>
    </xf>
    <xf numFmtId="0" fontId="0" fillId="22" borderId="148" xfId="0" applyFill="1" applyBorder="1" applyAlignment="1">
      <alignment horizontal="center" vertical="center" wrapText="1"/>
    </xf>
    <xf numFmtId="0" fontId="66" fillId="22" borderId="144" xfId="0" applyFont="1" applyFill="1" applyBorder="1" applyAlignment="1">
      <alignment horizontal="center" vertical="center" wrapText="1"/>
    </xf>
    <xf numFmtId="0" fontId="66" fillId="22" borderId="11" xfId="0" applyFont="1" applyFill="1" applyBorder="1" applyAlignment="1">
      <alignment horizontal="center" vertical="center" wrapText="1"/>
    </xf>
    <xf numFmtId="0" fontId="66" fillId="22" borderId="12" xfId="0" applyFont="1" applyFill="1" applyBorder="1" applyAlignment="1">
      <alignment horizontal="center" vertical="center" wrapText="1"/>
    </xf>
    <xf numFmtId="0" fontId="66" fillId="22" borderId="134" xfId="0" applyFont="1" applyFill="1" applyBorder="1" applyAlignment="1">
      <alignment horizontal="center" vertical="center" wrapText="1"/>
    </xf>
    <xf numFmtId="0" fontId="66" fillId="22" borderId="0" xfId="0" applyFont="1" applyFill="1" applyAlignment="1">
      <alignment horizontal="center" vertical="center" wrapText="1"/>
    </xf>
    <xf numFmtId="0" fontId="66" fillId="22" borderId="6" xfId="0" applyFont="1" applyFill="1" applyBorder="1" applyAlignment="1">
      <alignment horizontal="center" vertical="center" wrapText="1"/>
    </xf>
    <xf numFmtId="0" fontId="66" fillId="22" borderId="149" xfId="0" applyFont="1" applyFill="1" applyBorder="1" applyAlignment="1">
      <alignment horizontal="center" vertical="center" wrapText="1"/>
    </xf>
    <xf numFmtId="0" fontId="66" fillId="22" borderId="8" xfId="0" applyFont="1" applyFill="1" applyBorder="1" applyAlignment="1">
      <alignment horizontal="center" vertical="center" wrapText="1"/>
    </xf>
    <xf numFmtId="0" fontId="66" fillId="22" borderId="9" xfId="0" applyFont="1" applyFill="1" applyBorder="1" applyAlignment="1">
      <alignment horizontal="center" vertical="center" wrapText="1"/>
    </xf>
    <xf numFmtId="0" fontId="0" fillId="22" borderId="146" xfId="0" applyFill="1" applyBorder="1" applyAlignment="1">
      <alignment horizontal="center" vertical="center" wrapText="1"/>
    </xf>
    <xf numFmtId="0" fontId="215" fillId="22" borderId="150" xfId="0" applyFont="1" applyFill="1" applyBorder="1" applyAlignment="1">
      <alignment horizontal="center" vertical="center"/>
    </xf>
    <xf numFmtId="0" fontId="215" fillId="22" borderId="16" xfId="0" applyFont="1" applyFill="1" applyBorder="1" applyAlignment="1">
      <alignment horizontal="center" vertical="center"/>
    </xf>
    <xf numFmtId="0" fontId="215" fillId="22" borderId="151" xfId="0" applyFont="1" applyFill="1" applyBorder="1" applyAlignment="1">
      <alignment horizontal="center" vertical="center"/>
    </xf>
    <xf numFmtId="0" fontId="215" fillId="22" borderId="14" xfId="0" applyFont="1" applyFill="1" applyBorder="1" applyAlignment="1">
      <alignment horizontal="center" vertical="center"/>
    </xf>
    <xf numFmtId="0" fontId="215" fillId="22" borderId="153" xfId="0" applyFont="1" applyFill="1" applyBorder="1" applyAlignment="1">
      <alignment horizontal="center" vertical="center"/>
    </xf>
    <xf numFmtId="0" fontId="215" fillId="22" borderId="15" xfId="0" applyFont="1" applyFill="1" applyBorder="1" applyAlignment="1">
      <alignment horizontal="center" vertical="center"/>
    </xf>
    <xf numFmtId="2" fontId="0" fillId="0" borderId="176" xfId="0" applyNumberFormat="1" applyBorder="1" applyAlignment="1">
      <alignment horizontal="center" vertical="center"/>
    </xf>
    <xf numFmtId="2" fontId="0" fillId="0" borderId="177" xfId="0" applyNumberFormat="1" applyBorder="1" applyAlignment="1">
      <alignment horizontal="center" vertical="center"/>
    </xf>
    <xf numFmtId="2" fontId="0" fillId="0" borderId="180" xfId="0" applyNumberFormat="1" applyBorder="1" applyAlignment="1">
      <alignment horizontal="center" vertical="center"/>
    </xf>
    <xf numFmtId="0" fontId="212" fillId="22" borderId="149" xfId="0" applyFont="1" applyFill="1" applyBorder="1" applyAlignment="1">
      <alignment horizontal="center" vertical="center" wrapText="1"/>
    </xf>
    <xf numFmtId="0" fontId="212" fillId="22" borderId="8" xfId="0" applyFont="1" applyFill="1" applyBorder="1" applyAlignment="1">
      <alignment horizontal="center" vertical="center" wrapText="1"/>
    </xf>
    <xf numFmtId="0" fontId="212" fillId="22" borderId="9" xfId="0" applyFont="1" applyFill="1" applyBorder="1" applyAlignment="1">
      <alignment horizontal="center" vertical="center" wrapText="1"/>
    </xf>
    <xf numFmtId="0" fontId="66" fillId="22" borderId="10" xfId="0" applyFont="1" applyFill="1" applyBorder="1" applyAlignment="1">
      <alignment horizontal="center" vertical="center" wrapText="1"/>
    </xf>
    <xf numFmtId="0" fontId="66" fillId="22" borderId="5" xfId="0" applyFont="1" applyFill="1" applyBorder="1" applyAlignment="1">
      <alignment horizontal="center" vertical="center" wrapText="1"/>
    </xf>
    <xf numFmtId="0" fontId="66" fillId="22" borderId="7" xfId="0" applyFont="1" applyFill="1" applyBorder="1" applyAlignment="1">
      <alignment horizontal="center" vertical="center" wrapText="1"/>
    </xf>
    <xf numFmtId="201" fontId="60" fillId="0" borderId="190" xfId="0" applyNumberFormat="1" applyFont="1" applyBorder="1" applyAlignment="1">
      <alignment horizontal="center" vertical="center"/>
    </xf>
    <xf numFmtId="201" fontId="60" fillId="0" borderId="191" xfId="0" applyNumberFormat="1" applyFont="1" applyBorder="1" applyAlignment="1">
      <alignment horizontal="center" vertical="center"/>
    </xf>
    <xf numFmtId="201" fontId="60" fillId="0" borderId="192" xfId="0" applyNumberFormat="1" applyFont="1" applyBorder="1" applyAlignment="1">
      <alignment horizontal="center" vertical="center"/>
    </xf>
    <xf numFmtId="0" fontId="120" fillId="22" borderId="5" xfId="0" applyFont="1" applyFill="1" applyBorder="1" applyAlignment="1">
      <alignment horizontal="center" vertical="center"/>
    </xf>
    <xf numFmtId="0" fontId="120" fillId="22" borderId="0" xfId="0" applyFont="1" applyFill="1" applyAlignment="1">
      <alignment horizontal="center" vertical="center"/>
    </xf>
    <xf numFmtId="0" fontId="120" fillId="22" borderId="6" xfId="0" applyFont="1" applyFill="1" applyBorder="1" applyAlignment="1">
      <alignment horizontal="center" vertical="center"/>
    </xf>
    <xf numFmtId="201" fontId="0" fillId="0" borderId="190" xfId="0" applyNumberFormat="1" applyBorder="1" applyAlignment="1">
      <alignment horizontal="center" vertical="center"/>
    </xf>
    <xf numFmtId="201" fontId="0" fillId="0" borderId="191" xfId="0" applyNumberFormat="1" applyBorder="1" applyAlignment="1">
      <alignment horizontal="center" vertical="center"/>
    </xf>
    <xf numFmtId="201" fontId="0" fillId="0" borderId="193" xfId="0" applyNumberFormat="1" applyBorder="1" applyAlignment="1">
      <alignment horizontal="center" vertical="center"/>
    </xf>
    <xf numFmtId="0" fontId="0" fillId="22" borderId="10" xfId="0" applyFill="1" applyBorder="1" applyAlignment="1">
      <alignment horizontal="center" vertical="center" wrapText="1"/>
    </xf>
    <xf numFmtId="0" fontId="0" fillId="22" borderId="12" xfId="0" applyFill="1" applyBorder="1" applyAlignment="1">
      <alignment horizontal="center" vertical="center" wrapText="1"/>
    </xf>
    <xf numFmtId="0" fontId="0" fillId="22" borderId="5" xfId="0" applyFill="1" applyBorder="1" applyAlignment="1">
      <alignment horizontal="center" vertical="center" wrapText="1"/>
    </xf>
    <xf numFmtId="0" fontId="0" fillId="22" borderId="6" xfId="0" applyFill="1" applyBorder="1" applyAlignment="1">
      <alignment horizontal="center" vertical="center" wrapText="1"/>
    </xf>
    <xf numFmtId="0" fontId="0" fillId="22" borderId="7" xfId="0" applyFill="1" applyBorder="1" applyAlignment="1">
      <alignment horizontal="center" vertical="center" wrapText="1"/>
    </xf>
    <xf numFmtId="0" fontId="0" fillId="22" borderId="9" xfId="0" applyFill="1" applyBorder="1" applyAlignment="1">
      <alignment horizontal="center" vertical="center" wrapText="1"/>
    </xf>
    <xf numFmtId="0" fontId="135" fillId="21" borderId="161" xfId="0" applyFont="1" applyFill="1" applyBorder="1" applyAlignment="1">
      <alignment horizontal="center" vertical="center"/>
    </xf>
    <xf numFmtId="0" fontId="135" fillId="21" borderId="194" xfId="0" applyFont="1" applyFill="1" applyBorder="1" applyAlignment="1">
      <alignment horizontal="center" vertical="center"/>
    </xf>
    <xf numFmtId="0" fontId="135" fillId="21" borderId="5" xfId="0" applyFont="1" applyFill="1" applyBorder="1" applyAlignment="1">
      <alignment horizontal="center" vertical="center"/>
    </xf>
    <xf numFmtId="0" fontId="135" fillId="21" borderId="6" xfId="0" applyFont="1" applyFill="1" applyBorder="1" applyAlignment="1">
      <alignment horizontal="center" vertical="center"/>
    </xf>
    <xf numFmtId="0" fontId="135" fillId="21" borderId="7" xfId="0" applyFont="1" applyFill="1" applyBorder="1" applyAlignment="1">
      <alignment horizontal="center" vertical="center"/>
    </xf>
    <xf numFmtId="0" fontId="135" fillId="21" borderId="8" xfId="0" applyFont="1" applyFill="1" applyBorder="1" applyAlignment="1">
      <alignment horizontal="center" vertical="center"/>
    </xf>
    <xf numFmtId="0" fontId="135" fillId="21" borderId="9" xfId="0" applyFont="1" applyFill="1" applyBorder="1" applyAlignment="1">
      <alignment horizontal="center" vertical="center"/>
    </xf>
    <xf numFmtId="0" fontId="135" fillId="21" borderId="195" xfId="0" applyFont="1" applyFill="1" applyBorder="1" applyAlignment="1">
      <alignment horizontal="center" vertical="center"/>
    </xf>
    <xf numFmtId="0" fontId="135" fillId="21" borderId="196" xfId="0" applyFont="1" applyFill="1" applyBorder="1" applyAlignment="1">
      <alignment horizontal="center" vertical="center"/>
    </xf>
    <xf numFmtId="0" fontId="135" fillId="21" borderId="179" xfId="0" applyFont="1" applyFill="1" applyBorder="1" applyAlignment="1">
      <alignment horizontal="center" vertical="center"/>
    </xf>
    <xf numFmtId="0" fontId="135" fillId="21" borderId="197" xfId="0" applyFont="1" applyFill="1" applyBorder="1" applyAlignment="1">
      <alignment horizontal="center" vertical="center"/>
    </xf>
    <xf numFmtId="0" fontId="135" fillId="21" borderId="149" xfId="0" applyFont="1" applyFill="1" applyBorder="1" applyAlignment="1">
      <alignment horizontal="center" vertical="center"/>
    </xf>
    <xf numFmtId="0" fontId="66" fillId="0" borderId="144" xfId="0" applyFont="1" applyBorder="1" applyAlignment="1">
      <alignment horizontal="center" vertical="center"/>
    </xf>
    <xf numFmtId="0" fontId="66" fillId="0" borderId="12" xfId="0" applyFont="1" applyBorder="1" applyAlignment="1">
      <alignment horizontal="center" vertical="center"/>
    </xf>
    <xf numFmtId="0" fontId="66" fillId="0" borderId="149" xfId="0" applyFont="1" applyBorder="1" applyAlignment="1">
      <alignment horizontal="center" vertical="center"/>
    </xf>
    <xf numFmtId="0" fontId="66" fillId="0" borderId="9" xfId="0" applyFont="1" applyBorder="1" applyAlignment="1">
      <alignment horizontal="center" vertical="center"/>
    </xf>
    <xf numFmtId="0" fontId="120" fillId="0" borderId="12" xfId="0" applyFont="1" applyBorder="1" applyAlignment="1">
      <alignment horizontal="center" vertical="center"/>
    </xf>
    <xf numFmtId="0" fontId="120" fillId="0" borderId="9" xfId="0" applyFont="1" applyBorder="1" applyAlignment="1">
      <alignment horizontal="center" vertical="center"/>
    </xf>
    <xf numFmtId="0" fontId="66" fillId="0" borderId="179" xfId="0" applyFont="1" applyBorder="1" applyAlignment="1">
      <alignment horizontal="center" vertical="center"/>
    </xf>
    <xf numFmtId="0" fontId="66" fillId="0" borderId="197" xfId="0" applyFont="1" applyBorder="1" applyAlignment="1">
      <alignment horizontal="center" vertical="center"/>
    </xf>
    <xf numFmtId="0" fontId="215" fillId="0" borderId="4" xfId="0" applyFont="1" applyBorder="1" applyAlignment="1">
      <alignment horizontal="center" vertical="center"/>
    </xf>
    <xf numFmtId="0" fontId="215" fillId="0" borderId="1" xfId="0" applyFont="1" applyBorder="1" applyAlignment="1">
      <alignment horizontal="center" vertical="center"/>
    </xf>
    <xf numFmtId="0" fontId="215" fillId="0" borderId="154" xfId="0" applyFont="1" applyBorder="1" applyAlignment="1">
      <alignment horizontal="center" vertical="center"/>
    </xf>
    <xf numFmtId="0" fontId="60" fillId="0" borderId="165" xfId="0" applyFont="1" applyBorder="1" applyAlignment="1">
      <alignment horizontal="left" vertical="center"/>
    </xf>
    <xf numFmtId="0" fontId="60" fillId="0" borderId="166" xfId="0" applyFont="1" applyBorder="1" applyAlignment="1">
      <alignment horizontal="left" vertical="center"/>
    </xf>
    <xf numFmtId="0" fontId="60" fillId="0" borderId="167" xfId="0" applyFont="1" applyBorder="1" applyAlignment="1">
      <alignment horizontal="left" vertical="center"/>
    </xf>
    <xf numFmtId="0" fontId="135" fillId="21" borderId="171" xfId="0" applyFont="1" applyFill="1" applyBorder="1" applyAlignment="1">
      <alignment horizontal="center" vertical="center"/>
    </xf>
    <xf numFmtId="0" fontId="135" fillId="21" borderId="172" xfId="0" applyFont="1" applyFill="1" applyBorder="1" applyAlignment="1">
      <alignment horizontal="center" vertical="center"/>
    </xf>
    <xf numFmtId="0" fontId="135" fillId="21" borderId="173" xfId="0" applyFont="1" applyFill="1" applyBorder="1" applyAlignment="1">
      <alignment horizontal="center" vertical="center"/>
    </xf>
    <xf numFmtId="0" fontId="135" fillId="21" borderId="174" xfId="0" applyFont="1" applyFill="1" applyBorder="1" applyAlignment="1">
      <alignment horizontal="center" vertical="center"/>
    </xf>
    <xf numFmtId="0" fontId="135" fillId="21" borderId="1" xfId="0" applyFont="1" applyFill="1" applyBorder="1" applyAlignment="1">
      <alignment horizontal="center" vertical="center"/>
    </xf>
    <xf numFmtId="0" fontId="135" fillId="21" borderId="154" xfId="0" applyFont="1" applyFill="1" applyBorder="1" applyAlignment="1">
      <alignment horizontal="center" vertical="center"/>
    </xf>
    <xf numFmtId="0" fontId="217" fillId="0" borderId="174" xfId="0" applyFont="1" applyBorder="1" applyAlignment="1">
      <alignment horizontal="left" vertical="center" wrapText="1"/>
    </xf>
    <xf numFmtId="0" fontId="217" fillId="0" borderId="1" xfId="0" applyFont="1" applyBorder="1" applyAlignment="1">
      <alignment horizontal="left" vertical="center" wrapText="1"/>
    </xf>
    <xf numFmtId="0" fontId="217" fillId="0" borderId="154" xfId="0" applyFont="1" applyBorder="1" applyAlignment="1">
      <alignment horizontal="left" vertical="center" wrapText="1"/>
    </xf>
    <xf numFmtId="0" fontId="0" fillId="0" borderId="134" xfId="0" applyBorder="1" applyAlignment="1">
      <alignment horizontal="left" vertical="center" shrinkToFit="1"/>
    </xf>
    <xf numFmtId="0" fontId="0" fillId="0" borderId="0" xfId="0" applyAlignment="1">
      <alignment horizontal="left" vertical="center" shrinkToFit="1"/>
    </xf>
    <xf numFmtId="0" fontId="0" fillId="0" borderId="135" xfId="0" applyBorder="1" applyAlignment="1">
      <alignment horizontal="left" vertical="center" shrinkToFit="1"/>
    </xf>
    <xf numFmtId="0" fontId="0" fillId="0" borderId="134" xfId="0" applyBorder="1" applyAlignment="1">
      <alignment horizontal="left" vertical="distributed" shrinkToFit="1"/>
    </xf>
    <xf numFmtId="0" fontId="0" fillId="0" borderId="0" xfId="0" applyAlignment="1">
      <alignment horizontal="left" vertical="distributed" shrinkToFit="1"/>
    </xf>
    <xf numFmtId="0" fontId="0" fillId="0" borderId="135" xfId="0" applyBorder="1" applyAlignment="1">
      <alignment horizontal="left" vertical="distributed" shrinkToFit="1"/>
    </xf>
    <xf numFmtId="0" fontId="66" fillId="0" borderId="144" xfId="0" applyFont="1" applyBorder="1" applyAlignment="1">
      <alignment vertical="center" shrinkToFit="1"/>
    </xf>
    <xf numFmtId="0" fontId="66" fillId="0" borderId="11" xfId="0" applyFont="1" applyBorder="1" applyAlignment="1">
      <alignment vertical="center" shrinkToFit="1"/>
    </xf>
    <xf numFmtId="0" fontId="66" fillId="0" borderId="140" xfId="0" applyFont="1" applyBorder="1" applyAlignment="1">
      <alignment vertical="center" shrinkToFit="1"/>
    </xf>
    <xf numFmtId="0" fontId="66" fillId="0" borderId="155" xfId="0" applyFont="1" applyBorder="1" applyAlignment="1">
      <alignment vertical="center" shrinkToFit="1"/>
    </xf>
    <xf numFmtId="0" fontId="66" fillId="0" borderId="87" xfId="0" applyFont="1" applyBorder="1" applyAlignment="1">
      <alignment vertical="center" shrinkToFit="1"/>
    </xf>
    <xf numFmtId="0" fontId="66" fillId="0" borderId="160" xfId="0" applyFont="1" applyBorder="1" applyAlignment="1">
      <alignment vertical="center" shrinkToFit="1"/>
    </xf>
    <xf numFmtId="0" fontId="120" fillId="0" borderId="1" xfId="0" quotePrefix="1" applyFont="1" applyBorder="1" applyAlignment="1">
      <alignment horizontal="center" vertical="center"/>
    </xf>
    <xf numFmtId="0" fontId="120" fillId="0" borderId="1" xfId="0" applyFont="1" applyBorder="1" applyAlignment="1">
      <alignment horizontal="center" vertical="center"/>
    </xf>
    <xf numFmtId="0" fontId="120" fillId="0" borderId="2" xfId="0" applyFont="1" applyBorder="1" applyAlignment="1">
      <alignment horizontal="center" vertical="center"/>
    </xf>
    <xf numFmtId="0" fontId="66" fillId="22" borderId="10" xfId="0" applyFont="1" applyFill="1" applyBorder="1" applyAlignment="1">
      <alignment horizontal="center" vertical="center" shrinkToFit="1"/>
    </xf>
    <xf numFmtId="0" fontId="0" fillId="0" borderId="11" xfId="0" applyBorder="1" applyAlignment="1">
      <alignment horizontal="center" vertical="center" shrinkToFit="1"/>
    </xf>
    <xf numFmtId="0" fontId="0" fillId="0" borderId="12" xfId="0" applyBorder="1" applyAlignment="1">
      <alignment horizontal="center" vertical="center" shrinkToFit="1"/>
    </xf>
    <xf numFmtId="0" fontId="0" fillId="0" borderId="7" xfId="0" applyBorder="1" applyAlignment="1">
      <alignment horizontal="center" vertical="center" shrinkToFit="1"/>
    </xf>
    <xf numFmtId="0" fontId="0" fillId="0" borderId="8" xfId="0" applyBorder="1" applyAlignment="1">
      <alignment horizontal="center" vertical="center" shrinkToFit="1"/>
    </xf>
    <xf numFmtId="0" fontId="0" fillId="0" borderId="9" xfId="0" applyBorder="1" applyAlignment="1">
      <alignment horizontal="center" vertical="center" shrinkToFit="1"/>
    </xf>
    <xf numFmtId="0" fontId="66" fillId="22" borderId="174" xfId="0" applyFont="1" applyFill="1" applyBorder="1" applyAlignment="1">
      <alignment horizontal="left" vertical="center"/>
    </xf>
    <xf numFmtId="0" fontId="66" fillId="22" borderId="1" xfId="0" applyFont="1" applyFill="1" applyBorder="1" applyAlignment="1">
      <alignment horizontal="left" vertical="center"/>
    </xf>
    <xf numFmtId="0" fontId="66" fillId="22" borderId="144" xfId="0" applyFont="1" applyFill="1" applyBorder="1" applyAlignment="1">
      <alignment horizontal="center" vertical="center" shrinkToFit="1"/>
    </xf>
    <xf numFmtId="0" fontId="0" fillId="0" borderId="134" xfId="0" applyBorder="1" applyAlignment="1">
      <alignment horizontal="center" vertical="center" shrinkToFit="1"/>
    </xf>
    <xf numFmtId="0" fontId="0" fillId="0" borderId="0" xfId="0" applyAlignment="1">
      <alignment horizontal="center" vertical="center" shrinkToFit="1"/>
    </xf>
    <xf numFmtId="0" fontId="0" fillId="0" borderId="149" xfId="0" applyBorder="1" applyAlignment="1">
      <alignment horizontal="center" vertical="center" shrinkToFit="1"/>
    </xf>
    <xf numFmtId="202" fontId="0" fillId="0" borderId="10" xfId="0" applyNumberFormat="1" applyBorder="1" applyAlignment="1">
      <alignment horizontal="center" vertical="center"/>
    </xf>
    <xf numFmtId="202" fontId="0" fillId="0" borderId="11" xfId="0" applyNumberFormat="1" applyBorder="1" applyAlignment="1">
      <alignment horizontal="center" vertical="center"/>
    </xf>
    <xf numFmtId="202" fontId="0" fillId="0" borderId="140" xfId="0" applyNumberFormat="1" applyBorder="1" applyAlignment="1">
      <alignment horizontal="center" vertical="center"/>
    </xf>
    <xf numFmtId="202" fontId="0" fillId="0" borderId="5" xfId="0" applyNumberFormat="1" applyBorder="1" applyAlignment="1">
      <alignment horizontal="center" vertical="center"/>
    </xf>
    <xf numFmtId="202" fontId="0" fillId="0" borderId="0" xfId="0" applyNumberFormat="1" applyAlignment="1">
      <alignment horizontal="center" vertical="center"/>
    </xf>
    <xf numFmtId="202" fontId="0" fillId="0" borderId="135" xfId="0" applyNumberFormat="1" applyBorder="1" applyAlignment="1">
      <alignment horizontal="center" vertical="center"/>
    </xf>
    <xf numFmtId="202" fontId="0" fillId="0" borderId="7" xfId="0" applyNumberFormat="1" applyBorder="1" applyAlignment="1">
      <alignment horizontal="center" vertical="center"/>
    </xf>
    <xf numFmtId="202" fontId="0" fillId="0" borderId="8" xfId="0" applyNumberFormat="1" applyBorder="1" applyAlignment="1">
      <alignment horizontal="center" vertical="center"/>
    </xf>
    <xf numFmtId="202" fontId="0" fillId="0" borderId="147" xfId="0" applyNumberFormat="1" applyBorder="1" applyAlignment="1">
      <alignment horizontal="center" vertical="center"/>
    </xf>
    <xf numFmtId="0" fontId="0" fillId="0" borderId="144" xfId="0" applyBorder="1" applyAlignment="1">
      <alignment horizontal="center" vertical="center"/>
    </xf>
    <xf numFmtId="0" fontId="0" fillId="0" borderId="134" xfId="0" applyBorder="1" applyAlignment="1">
      <alignment horizontal="center" vertical="center"/>
    </xf>
    <xf numFmtId="0" fontId="0" fillId="0" borderId="149" xfId="0" applyBorder="1" applyAlignment="1">
      <alignment horizontal="center" vertical="center"/>
    </xf>
    <xf numFmtId="0" fontId="120" fillId="22" borderId="174" xfId="0" applyFont="1" applyFill="1" applyBorder="1" applyAlignment="1">
      <alignment horizontal="left" vertical="center"/>
    </xf>
    <xf numFmtId="0" fontId="120" fillId="22" borderId="1" xfId="0" applyFont="1" applyFill="1" applyBorder="1" applyAlignment="1">
      <alignment horizontal="left" vertical="center"/>
    </xf>
    <xf numFmtId="0" fontId="66" fillId="0" borderId="134" xfId="0" applyFont="1" applyBorder="1" applyAlignment="1">
      <alignment horizontal="left" vertical="center" shrinkToFit="1"/>
    </xf>
    <xf numFmtId="0" fontId="66" fillId="0" borderId="0" xfId="0" applyFont="1" applyAlignment="1">
      <alignment horizontal="left" vertical="center" shrinkToFit="1"/>
    </xf>
    <xf numFmtId="0" fontId="214" fillId="0" borderId="134" xfId="0" applyFont="1" applyBorder="1" applyAlignment="1">
      <alignment horizontal="left" vertical="center"/>
    </xf>
    <xf numFmtId="0" fontId="214" fillId="0" borderId="0" xfId="0" applyFont="1" applyAlignment="1">
      <alignment horizontal="left" vertical="center"/>
    </xf>
    <xf numFmtId="0" fontId="214" fillId="0" borderId="135" xfId="0" applyFont="1" applyBorder="1" applyAlignment="1">
      <alignment horizontal="left" vertical="center"/>
    </xf>
    <xf numFmtId="0" fontId="214" fillId="0" borderId="155" xfId="0" applyFont="1" applyBorder="1" applyAlignment="1">
      <alignment horizontal="left" vertical="center"/>
    </xf>
    <xf numFmtId="0" fontId="214" fillId="0" borderId="87" xfId="0" applyFont="1" applyBorder="1" applyAlignment="1">
      <alignment horizontal="left" vertical="center"/>
    </xf>
    <xf numFmtId="0" fontId="214" fillId="0" borderId="160" xfId="0" applyFont="1" applyBorder="1" applyAlignment="1">
      <alignment horizontal="left" vertical="center"/>
    </xf>
    <xf numFmtId="0" fontId="135" fillId="2" borderId="127" xfId="0" applyFont="1" applyFill="1" applyBorder="1" applyAlignment="1">
      <alignment horizontal="center" vertical="center"/>
    </xf>
    <xf numFmtId="0" fontId="135" fillId="2" borderId="128" xfId="0" applyFont="1" applyFill="1" applyBorder="1" applyAlignment="1">
      <alignment horizontal="center" vertical="center"/>
    </xf>
    <xf numFmtId="0" fontId="135" fillId="2" borderId="131" xfId="0" applyFont="1" applyFill="1" applyBorder="1" applyAlignment="1">
      <alignment horizontal="center" vertical="center"/>
    </xf>
    <xf numFmtId="0" fontId="135" fillId="2" borderId="134" xfId="0" applyFont="1" applyFill="1" applyBorder="1" applyAlignment="1">
      <alignment horizontal="center" vertical="center"/>
    </xf>
    <xf numFmtId="0" fontId="135" fillId="2" borderId="0" xfId="0" applyFont="1" applyFill="1" applyAlignment="1">
      <alignment horizontal="center" vertical="center"/>
    </xf>
    <xf numFmtId="0" fontId="135" fillId="2" borderId="135" xfId="0" applyFont="1" applyFill="1" applyBorder="1" applyAlignment="1">
      <alignment horizontal="center" vertical="center"/>
    </xf>
    <xf numFmtId="0" fontId="135" fillId="2" borderId="149" xfId="0" applyFont="1" applyFill="1" applyBorder="1" applyAlignment="1">
      <alignment horizontal="center" vertical="center"/>
    </xf>
    <xf numFmtId="0" fontId="135" fillId="2" borderId="8" xfId="0" applyFont="1" applyFill="1" applyBorder="1" applyAlignment="1">
      <alignment horizontal="center" vertical="center"/>
    </xf>
    <xf numFmtId="0" fontId="135" fillId="2" borderId="147" xfId="0" applyFont="1" applyFill="1" applyBorder="1" applyAlignment="1">
      <alignment horizontal="center" vertical="center"/>
    </xf>
    <xf numFmtId="0" fontId="120" fillId="0" borderId="134" xfId="0" applyFont="1" applyBorder="1" applyAlignment="1">
      <alignment horizontal="left" vertical="center" shrinkToFit="1"/>
    </xf>
    <xf numFmtId="0" fontId="120" fillId="0" borderId="0" xfId="0" applyFont="1" applyAlignment="1">
      <alignment horizontal="left" vertical="center" shrinkToFit="1"/>
    </xf>
    <xf numFmtId="0" fontId="120" fillId="0" borderId="175" xfId="0" applyFont="1" applyBorder="1" applyAlignment="1">
      <alignment horizontal="left" vertical="center" shrinkToFit="1"/>
    </xf>
    <xf numFmtId="0" fontId="120" fillId="0" borderId="66" xfId="0" applyFont="1" applyBorder="1" applyAlignment="1">
      <alignment horizontal="left" vertical="center" shrinkToFit="1"/>
    </xf>
    <xf numFmtId="0" fontId="120" fillId="0" borderId="174" xfId="0" applyFont="1" applyBorder="1" applyAlignment="1">
      <alignment horizontal="center" vertical="center" wrapText="1" shrinkToFit="1"/>
    </xf>
    <xf numFmtId="0" fontId="120" fillId="0" borderId="1" xfId="0" applyFont="1" applyBorder="1" applyAlignment="1">
      <alignment horizontal="center" vertical="center" wrapText="1" shrinkToFit="1"/>
    </xf>
    <xf numFmtId="0" fontId="120" fillId="0" borderId="154" xfId="0" applyFont="1" applyBorder="1" applyAlignment="1">
      <alignment horizontal="center" vertical="center" wrapText="1" shrinkToFit="1"/>
    </xf>
    <xf numFmtId="0" fontId="135" fillId="21" borderId="150" xfId="0" applyFont="1" applyFill="1" applyBorder="1" applyAlignment="1">
      <alignment horizontal="center" vertical="center"/>
    </xf>
    <xf numFmtId="0" fontId="135" fillId="21" borderId="16" xfId="0" applyFont="1" applyFill="1" applyBorder="1" applyAlignment="1">
      <alignment horizontal="center" vertical="center"/>
    </xf>
    <xf numFmtId="0" fontId="135" fillId="21" borderId="151" xfId="0" applyFont="1" applyFill="1" applyBorder="1" applyAlignment="1">
      <alignment horizontal="center" vertical="center"/>
    </xf>
    <xf numFmtId="0" fontId="135" fillId="21" borderId="14" xfId="0" applyFont="1" applyFill="1" applyBorder="1" applyAlignment="1">
      <alignment horizontal="center" vertical="center"/>
    </xf>
    <xf numFmtId="0" fontId="135" fillId="21" borderId="176" xfId="0" applyFont="1" applyFill="1" applyBorder="1" applyAlignment="1">
      <alignment horizontal="center" vertical="center"/>
    </xf>
    <xf numFmtId="0" fontId="135" fillId="21" borderId="177" xfId="0" applyFont="1" applyFill="1" applyBorder="1" applyAlignment="1">
      <alignment horizontal="center" vertical="center"/>
    </xf>
    <xf numFmtId="0" fontId="66" fillId="22" borderId="174" xfId="0" applyFont="1" applyFill="1" applyBorder="1" applyAlignment="1">
      <alignment horizontal="center" vertical="center" shrinkToFit="1"/>
    </xf>
    <xf numFmtId="0" fontId="66" fillId="22" borderId="1" xfId="0" applyFont="1" applyFill="1" applyBorder="1" applyAlignment="1">
      <alignment horizontal="center" vertical="center" shrinkToFit="1"/>
    </xf>
    <xf numFmtId="0" fontId="66" fillId="0" borderId="1" xfId="0" applyFont="1" applyBorder="1" applyAlignment="1">
      <alignment horizontal="center" vertical="center" shrinkToFit="1"/>
    </xf>
    <xf numFmtId="0" fontId="66" fillId="0" borderId="154" xfId="0" applyFont="1" applyBorder="1" applyAlignment="1">
      <alignment horizontal="center" vertical="center" shrinkToFit="1"/>
    </xf>
    <xf numFmtId="0" fontId="120" fillId="22" borderId="174" xfId="0" applyFont="1" applyFill="1" applyBorder="1" applyAlignment="1">
      <alignment horizontal="center" vertical="center" shrinkToFit="1"/>
    </xf>
    <xf numFmtId="0" fontId="120" fillId="22" borderId="1" xfId="0" applyFont="1" applyFill="1" applyBorder="1" applyAlignment="1">
      <alignment horizontal="center" vertical="center" shrinkToFit="1"/>
    </xf>
    <xf numFmtId="0" fontId="133" fillId="0" borderId="134" xfId="0" quotePrefix="1" applyFont="1" applyBorder="1" applyAlignment="1">
      <alignment horizontal="center" vertical="center" shrinkToFit="1"/>
    </xf>
    <xf numFmtId="0" fontId="133" fillId="0" borderId="0" xfId="0" quotePrefix="1" applyFont="1" applyAlignment="1">
      <alignment horizontal="center" vertical="center" shrinkToFit="1"/>
    </xf>
    <xf numFmtId="0" fontId="133" fillId="0" borderId="135" xfId="0" quotePrefix="1" applyFont="1" applyBorder="1" applyAlignment="1">
      <alignment horizontal="center" vertical="center" shrinkToFit="1"/>
    </xf>
    <xf numFmtId="0" fontId="215" fillId="0" borderId="0" xfId="0" applyFont="1" applyAlignment="1">
      <alignment horizontal="left" vertical="center" wrapText="1"/>
    </xf>
    <xf numFmtId="0" fontId="66" fillId="0" borderId="144" xfId="0" quotePrefix="1" applyFont="1" applyBorder="1" applyAlignment="1">
      <alignment horizontal="left" vertical="center"/>
    </xf>
    <xf numFmtId="0" fontId="66" fillId="0" borderId="11" xfId="0" quotePrefix="1" applyFont="1" applyBorder="1" applyAlignment="1">
      <alignment horizontal="left" vertical="center"/>
    </xf>
    <xf numFmtId="0" fontId="66" fillId="0" borderId="140" xfId="0" quotePrefix="1" applyFont="1" applyBorder="1" applyAlignment="1">
      <alignment horizontal="left" vertical="center"/>
    </xf>
    <xf numFmtId="0" fontId="215" fillId="0" borderId="87" xfId="0" applyFont="1" applyBorder="1" applyAlignment="1">
      <alignment horizontal="left" vertical="center"/>
    </xf>
    <xf numFmtId="0" fontId="215" fillId="0" borderId="160" xfId="0" applyFont="1" applyBorder="1" applyAlignment="1">
      <alignment horizontal="left" vertical="center"/>
    </xf>
    <xf numFmtId="0" fontId="66" fillId="0" borderId="134" xfId="0" quotePrefix="1" applyFont="1" applyBorder="1" applyAlignment="1">
      <alignment horizontal="left" vertical="top" wrapText="1"/>
    </xf>
    <xf numFmtId="0" fontId="66" fillId="0" borderId="0" xfId="0" quotePrefix="1" applyFont="1" applyAlignment="1">
      <alignment horizontal="left" vertical="top" wrapText="1"/>
    </xf>
    <xf numFmtId="0" fontId="66" fillId="0" borderId="135" xfId="0" quotePrefix="1" applyFont="1" applyBorder="1" applyAlignment="1">
      <alignment horizontal="left" vertical="top" wrapText="1"/>
    </xf>
    <xf numFmtId="0" fontId="243" fillId="0" borderId="225" xfId="0" applyFont="1" applyBorder="1" applyAlignment="1">
      <alignment horizontal="center" vertical="center" wrapText="1"/>
    </xf>
    <xf numFmtId="0" fontId="243" fillId="0" borderId="226" xfId="0" applyFont="1" applyBorder="1" applyAlignment="1">
      <alignment horizontal="center" vertical="center" wrapText="1"/>
    </xf>
    <xf numFmtId="0" fontId="243" fillId="0" borderId="255" xfId="0" applyFont="1" applyBorder="1" applyAlignment="1">
      <alignment horizontal="center" vertical="center" wrapText="1"/>
    </xf>
    <xf numFmtId="0" fontId="242" fillId="0" borderId="256" xfId="0" applyFont="1" applyBorder="1" applyAlignment="1">
      <alignment horizontal="center" vertical="center" wrapText="1"/>
    </xf>
    <xf numFmtId="0" fontId="242" fillId="0" borderId="200" xfId="0" applyFont="1" applyBorder="1" applyAlignment="1">
      <alignment horizontal="center" vertical="center" wrapText="1"/>
    </xf>
    <xf numFmtId="0" fontId="242" fillId="0" borderId="97" xfId="0" applyFont="1" applyBorder="1" applyAlignment="1">
      <alignment horizontal="center" vertical="center" wrapText="1"/>
    </xf>
    <xf numFmtId="0" fontId="242" fillId="0" borderId="201" xfId="0" applyFont="1" applyBorder="1" applyAlignment="1">
      <alignment horizontal="center" vertical="center" wrapText="1"/>
    </xf>
    <xf numFmtId="0" fontId="242" fillId="0" borderId="257" xfId="0" applyFont="1" applyBorder="1" applyAlignment="1">
      <alignment horizontal="center" vertical="center" wrapText="1"/>
    </xf>
    <xf numFmtId="0" fontId="234" fillId="0" borderId="200" xfId="0" applyFont="1" applyBorder="1" applyAlignment="1">
      <alignment horizontal="right" vertical="center" wrapText="1"/>
    </xf>
    <xf numFmtId="0" fontId="183" fillId="0" borderId="1" xfId="0" applyFont="1" applyBorder="1" applyAlignment="1">
      <alignment horizontal="center" vertical="center" wrapText="1"/>
    </xf>
    <xf numFmtId="0" fontId="183" fillId="0" borderId="258" xfId="0" applyFont="1" applyBorder="1" applyAlignment="1">
      <alignment horizontal="center" vertical="center" wrapText="1"/>
    </xf>
  </cellXfs>
  <cellStyles count="260">
    <cellStyle name="계산" xfId="259" builtinId="22"/>
    <cellStyle name="백분율" xfId="2" builtinId="5"/>
    <cellStyle name="쉼표 [0]" xfId="1" builtinId="6"/>
    <cellStyle name="쉼표 [0] 2" xfId="4" xr:uid="{00000000-0005-0000-0000-000003000000}"/>
    <cellStyle name="쉼표 [0] 2 2" xfId="10" xr:uid="{00000000-0005-0000-0000-000004000000}"/>
    <cellStyle name="쉼표 [0] 3" xfId="9" xr:uid="{00000000-0005-0000-0000-000005000000}"/>
    <cellStyle name="쉼표 [0] 4" xfId="13" xr:uid="{00000000-0005-0000-0000-000006000000}"/>
    <cellStyle name="쉼표 [0] 5" xfId="12" xr:uid="{00000000-0005-0000-0000-000007000000}"/>
    <cellStyle name="쉼표 [0] 6" xfId="149" xr:uid="{00000000-0005-0000-0000-000008000000}"/>
    <cellStyle name="쉼표 [0] 7" xfId="168" xr:uid="{00000000-0005-0000-0000-000009000000}"/>
    <cellStyle name="쉼표 [0] 8" xfId="169" xr:uid="{00000000-0005-0000-0000-00000A000000}"/>
    <cellStyle name="쉼표 [0] 9" xfId="6" xr:uid="{00000000-0005-0000-0000-00000B000000}"/>
    <cellStyle name="표준" xfId="0" builtinId="0"/>
    <cellStyle name="표준 10" xfId="19" xr:uid="{00000000-0005-0000-0000-00000D000000}"/>
    <cellStyle name="표준 10 2" xfId="121" xr:uid="{00000000-0005-0000-0000-00000E000000}"/>
    <cellStyle name="표준 100" xfId="109" xr:uid="{00000000-0005-0000-0000-00000F000000}"/>
    <cellStyle name="표준 101" xfId="110" xr:uid="{00000000-0005-0000-0000-000010000000}"/>
    <cellStyle name="표준 102" xfId="111" xr:uid="{00000000-0005-0000-0000-000011000000}"/>
    <cellStyle name="표준 103" xfId="112" xr:uid="{00000000-0005-0000-0000-000012000000}"/>
    <cellStyle name="표준 104" xfId="113" xr:uid="{00000000-0005-0000-0000-000013000000}"/>
    <cellStyle name="표준 105" xfId="114" xr:uid="{00000000-0005-0000-0000-000014000000}"/>
    <cellStyle name="표준 106" xfId="115" xr:uid="{00000000-0005-0000-0000-000015000000}"/>
    <cellStyle name="표준 107" xfId="116" xr:uid="{00000000-0005-0000-0000-000016000000}"/>
    <cellStyle name="표준 108" xfId="117" xr:uid="{00000000-0005-0000-0000-000017000000}"/>
    <cellStyle name="표준 109" xfId="118" xr:uid="{00000000-0005-0000-0000-000018000000}"/>
    <cellStyle name="표준 11" xfId="20" xr:uid="{00000000-0005-0000-0000-000019000000}"/>
    <cellStyle name="표준 11 2" xfId="120" xr:uid="{00000000-0005-0000-0000-00001A000000}"/>
    <cellStyle name="표준 110" xfId="122" xr:uid="{00000000-0005-0000-0000-00001B000000}"/>
    <cellStyle name="표준 111" xfId="141" xr:uid="{00000000-0005-0000-0000-00001C000000}"/>
    <cellStyle name="표준 112" xfId="142" xr:uid="{00000000-0005-0000-0000-00001D000000}"/>
    <cellStyle name="표준 113" xfId="143" xr:uid="{00000000-0005-0000-0000-00001E000000}"/>
    <cellStyle name="표준 114" xfId="144" xr:uid="{00000000-0005-0000-0000-00001F000000}"/>
    <cellStyle name="표준 115" xfId="145" xr:uid="{00000000-0005-0000-0000-000020000000}"/>
    <cellStyle name="표준 116" xfId="146" xr:uid="{00000000-0005-0000-0000-000021000000}"/>
    <cellStyle name="표준 117" xfId="147" xr:uid="{00000000-0005-0000-0000-000022000000}"/>
    <cellStyle name="표준 118" xfId="150" xr:uid="{00000000-0005-0000-0000-000023000000}"/>
    <cellStyle name="표준 119" xfId="151" xr:uid="{00000000-0005-0000-0000-000024000000}"/>
    <cellStyle name="표준 12" xfId="21" xr:uid="{00000000-0005-0000-0000-000025000000}"/>
    <cellStyle name="표준 12 2" xfId="119" xr:uid="{00000000-0005-0000-0000-000026000000}"/>
    <cellStyle name="표준 120" xfId="152" xr:uid="{00000000-0005-0000-0000-000027000000}"/>
    <cellStyle name="표준 121" xfId="153" xr:uid="{00000000-0005-0000-0000-000028000000}"/>
    <cellStyle name="표준 122" xfId="154" xr:uid="{00000000-0005-0000-0000-000029000000}"/>
    <cellStyle name="표준 123" xfId="155" xr:uid="{00000000-0005-0000-0000-00002A000000}"/>
    <cellStyle name="표준 124" xfId="156" xr:uid="{00000000-0005-0000-0000-00002B000000}"/>
    <cellStyle name="표준 125" xfId="157" xr:uid="{00000000-0005-0000-0000-00002C000000}"/>
    <cellStyle name="표준 126" xfId="148" xr:uid="{00000000-0005-0000-0000-00002D000000}"/>
    <cellStyle name="표준 127" xfId="158" xr:uid="{00000000-0005-0000-0000-00002E000000}"/>
    <cellStyle name="표준 127 2" xfId="170" xr:uid="{00000000-0005-0000-0000-00002F000000}"/>
    <cellStyle name="표준 128" xfId="159" xr:uid="{00000000-0005-0000-0000-000030000000}"/>
    <cellStyle name="표준 129" xfId="160" xr:uid="{00000000-0005-0000-0000-000031000000}"/>
    <cellStyle name="표준 13" xfId="22" xr:uid="{00000000-0005-0000-0000-000032000000}"/>
    <cellStyle name="표준 13 2" xfId="123" xr:uid="{00000000-0005-0000-0000-000033000000}"/>
    <cellStyle name="표준 130" xfId="161" xr:uid="{00000000-0005-0000-0000-000034000000}"/>
    <cellStyle name="표준 131" xfId="162" xr:uid="{00000000-0005-0000-0000-000035000000}"/>
    <cellStyle name="표준 132" xfId="163" xr:uid="{00000000-0005-0000-0000-000036000000}"/>
    <cellStyle name="표준 133" xfId="164" xr:uid="{00000000-0005-0000-0000-000037000000}"/>
    <cellStyle name="표준 134" xfId="165" xr:uid="{00000000-0005-0000-0000-000038000000}"/>
    <cellStyle name="표준 135" xfId="166" xr:uid="{00000000-0005-0000-0000-000039000000}"/>
    <cellStyle name="표준 136" xfId="167" xr:uid="{00000000-0005-0000-0000-00003A000000}"/>
    <cellStyle name="표준 137" xfId="174" xr:uid="{00000000-0005-0000-0000-00003B000000}"/>
    <cellStyle name="표준 138" xfId="175" xr:uid="{00000000-0005-0000-0000-00003C000000}"/>
    <cellStyle name="표준 139" xfId="176" xr:uid="{00000000-0005-0000-0000-00003D000000}"/>
    <cellStyle name="표준 14" xfId="23" xr:uid="{00000000-0005-0000-0000-00003E000000}"/>
    <cellStyle name="표준 14 2" xfId="124" xr:uid="{00000000-0005-0000-0000-00003F000000}"/>
    <cellStyle name="표준 140" xfId="177" xr:uid="{00000000-0005-0000-0000-000040000000}"/>
    <cellStyle name="표준 141" xfId="178" xr:uid="{00000000-0005-0000-0000-000041000000}"/>
    <cellStyle name="표준 142" xfId="179" xr:uid="{00000000-0005-0000-0000-000042000000}"/>
    <cellStyle name="표준 143" xfId="180" xr:uid="{00000000-0005-0000-0000-000043000000}"/>
    <cellStyle name="표준 144" xfId="181" xr:uid="{00000000-0005-0000-0000-000044000000}"/>
    <cellStyle name="표준 145" xfId="182" xr:uid="{00000000-0005-0000-0000-000045000000}"/>
    <cellStyle name="표준 146" xfId="183" xr:uid="{00000000-0005-0000-0000-000046000000}"/>
    <cellStyle name="표준 147" xfId="184" xr:uid="{00000000-0005-0000-0000-000047000000}"/>
    <cellStyle name="표준 148" xfId="185" xr:uid="{00000000-0005-0000-0000-000048000000}"/>
    <cellStyle name="표준 149" xfId="173" xr:uid="{00000000-0005-0000-0000-000049000000}"/>
    <cellStyle name="표준 15" xfId="24" xr:uid="{00000000-0005-0000-0000-00004A000000}"/>
    <cellStyle name="표준 15 2" xfId="125" xr:uid="{00000000-0005-0000-0000-00004B000000}"/>
    <cellStyle name="표준 150" xfId="186" xr:uid="{00000000-0005-0000-0000-00004C000000}"/>
    <cellStyle name="표준 151" xfId="187" xr:uid="{00000000-0005-0000-0000-00004D000000}"/>
    <cellStyle name="표준 152" xfId="188" xr:uid="{00000000-0005-0000-0000-00004E000000}"/>
    <cellStyle name="표준 153" xfId="189" xr:uid="{00000000-0005-0000-0000-00004F000000}"/>
    <cellStyle name="표준 154" xfId="190" xr:uid="{00000000-0005-0000-0000-000050000000}"/>
    <cellStyle name="표준 155" xfId="191" xr:uid="{00000000-0005-0000-0000-000051000000}"/>
    <cellStyle name="표준 156" xfId="192" xr:uid="{00000000-0005-0000-0000-000052000000}"/>
    <cellStyle name="표준 157" xfId="193" xr:uid="{00000000-0005-0000-0000-000053000000}"/>
    <cellStyle name="표준 158" xfId="194" xr:uid="{00000000-0005-0000-0000-000054000000}"/>
    <cellStyle name="표준 159" xfId="195" xr:uid="{00000000-0005-0000-0000-000055000000}"/>
    <cellStyle name="표준 16" xfId="27" xr:uid="{00000000-0005-0000-0000-000056000000}"/>
    <cellStyle name="표준 16 2" xfId="126" xr:uid="{00000000-0005-0000-0000-000057000000}"/>
    <cellStyle name="표준 160" xfId="196" xr:uid="{00000000-0005-0000-0000-000058000000}"/>
    <cellStyle name="표준 161" xfId="197" xr:uid="{00000000-0005-0000-0000-000059000000}"/>
    <cellStyle name="표준 162" xfId="198" xr:uid="{00000000-0005-0000-0000-00005A000000}"/>
    <cellStyle name="표준 163" xfId="199" xr:uid="{00000000-0005-0000-0000-00005B000000}"/>
    <cellStyle name="표준 164" xfId="200" xr:uid="{00000000-0005-0000-0000-00005C000000}"/>
    <cellStyle name="표준 165" xfId="201" xr:uid="{00000000-0005-0000-0000-00005D000000}"/>
    <cellStyle name="표준 166" xfId="202" xr:uid="{00000000-0005-0000-0000-00005E000000}"/>
    <cellStyle name="표준 167" xfId="203" xr:uid="{00000000-0005-0000-0000-00005F000000}"/>
    <cellStyle name="표준 168" xfId="204" xr:uid="{00000000-0005-0000-0000-000060000000}"/>
    <cellStyle name="표준 169" xfId="205" xr:uid="{00000000-0005-0000-0000-000061000000}"/>
    <cellStyle name="표준 17" xfId="28" xr:uid="{00000000-0005-0000-0000-000062000000}"/>
    <cellStyle name="표준 17 2" xfId="127" xr:uid="{00000000-0005-0000-0000-000063000000}"/>
    <cellStyle name="표준 170" xfId="206" xr:uid="{00000000-0005-0000-0000-000064000000}"/>
    <cellStyle name="표준 171" xfId="207" xr:uid="{00000000-0005-0000-0000-000065000000}"/>
    <cellStyle name="표준 172" xfId="208" xr:uid="{00000000-0005-0000-0000-000066000000}"/>
    <cellStyle name="표준 173" xfId="209" xr:uid="{00000000-0005-0000-0000-000067000000}"/>
    <cellStyle name="표준 174" xfId="210" xr:uid="{00000000-0005-0000-0000-000068000000}"/>
    <cellStyle name="표준 175" xfId="211" xr:uid="{00000000-0005-0000-0000-000069000000}"/>
    <cellStyle name="표준 176" xfId="212" xr:uid="{00000000-0005-0000-0000-00006A000000}"/>
    <cellStyle name="표준 177" xfId="213" xr:uid="{00000000-0005-0000-0000-00006B000000}"/>
    <cellStyle name="표준 178" xfId="214" xr:uid="{00000000-0005-0000-0000-00006C000000}"/>
    <cellStyle name="표준 179" xfId="215" xr:uid="{00000000-0005-0000-0000-00006D000000}"/>
    <cellStyle name="표준 18" xfId="29" xr:uid="{00000000-0005-0000-0000-00006E000000}"/>
    <cellStyle name="표준 18 2" xfId="128" xr:uid="{00000000-0005-0000-0000-00006F000000}"/>
    <cellStyle name="표준 180" xfId="216" xr:uid="{00000000-0005-0000-0000-000070000000}"/>
    <cellStyle name="표준 181" xfId="217" xr:uid="{00000000-0005-0000-0000-000071000000}"/>
    <cellStyle name="표준 182" xfId="218" xr:uid="{00000000-0005-0000-0000-000072000000}"/>
    <cellStyle name="표준 183" xfId="219" xr:uid="{00000000-0005-0000-0000-000073000000}"/>
    <cellStyle name="표준 184" xfId="220" xr:uid="{00000000-0005-0000-0000-000074000000}"/>
    <cellStyle name="표준 185" xfId="221" xr:uid="{00000000-0005-0000-0000-000075000000}"/>
    <cellStyle name="표준 186" xfId="222" xr:uid="{00000000-0005-0000-0000-000076000000}"/>
    <cellStyle name="표준 187" xfId="223" xr:uid="{00000000-0005-0000-0000-000077000000}"/>
    <cellStyle name="표준 188" xfId="224" xr:uid="{00000000-0005-0000-0000-000078000000}"/>
    <cellStyle name="표준 189" xfId="225" xr:uid="{00000000-0005-0000-0000-000079000000}"/>
    <cellStyle name="표준 19" xfId="30" xr:uid="{00000000-0005-0000-0000-00007A000000}"/>
    <cellStyle name="표준 19 2" xfId="129" xr:uid="{00000000-0005-0000-0000-00007B000000}"/>
    <cellStyle name="표준 190" xfId="226" xr:uid="{00000000-0005-0000-0000-00007C000000}"/>
    <cellStyle name="표준 191" xfId="227" xr:uid="{00000000-0005-0000-0000-00007D000000}"/>
    <cellStyle name="표준 192" xfId="228" xr:uid="{00000000-0005-0000-0000-00007E000000}"/>
    <cellStyle name="표준 193" xfId="229" xr:uid="{00000000-0005-0000-0000-00007F000000}"/>
    <cellStyle name="표준 194" xfId="230" xr:uid="{00000000-0005-0000-0000-000080000000}"/>
    <cellStyle name="표준 195" xfId="231" xr:uid="{00000000-0005-0000-0000-000081000000}"/>
    <cellStyle name="표준 196" xfId="232" xr:uid="{00000000-0005-0000-0000-000082000000}"/>
    <cellStyle name="표준 197" xfId="233" xr:uid="{00000000-0005-0000-0000-000083000000}"/>
    <cellStyle name="표준 198" xfId="234" xr:uid="{00000000-0005-0000-0000-000084000000}"/>
    <cellStyle name="표준 199" xfId="235" xr:uid="{00000000-0005-0000-0000-000085000000}"/>
    <cellStyle name="표준 2" xfId="7" xr:uid="{00000000-0005-0000-0000-000086000000}"/>
    <cellStyle name="표준 2 2" xfId="171" xr:uid="{00000000-0005-0000-0000-000087000000}"/>
    <cellStyle name="표준 2 3" xfId="172" xr:uid="{00000000-0005-0000-0000-000088000000}"/>
    <cellStyle name="표준 2 48" xfId="258" xr:uid="{00000000-0005-0000-0000-000089000000}"/>
    <cellStyle name="표준 20" xfId="31" xr:uid="{00000000-0005-0000-0000-00008A000000}"/>
    <cellStyle name="표준 20 2" xfId="130" xr:uid="{00000000-0005-0000-0000-00008B000000}"/>
    <cellStyle name="표준 200" xfId="236" xr:uid="{00000000-0005-0000-0000-00008C000000}"/>
    <cellStyle name="표준 201" xfId="237" xr:uid="{00000000-0005-0000-0000-00008D000000}"/>
    <cellStyle name="표준 202" xfId="238" xr:uid="{00000000-0005-0000-0000-00008E000000}"/>
    <cellStyle name="표준 203" xfId="239" xr:uid="{00000000-0005-0000-0000-00008F000000}"/>
    <cellStyle name="표준 204" xfId="240" xr:uid="{00000000-0005-0000-0000-000090000000}"/>
    <cellStyle name="표준 205" xfId="242" xr:uid="{00000000-0005-0000-0000-000091000000}"/>
    <cellStyle name="표준 206" xfId="243" xr:uid="{00000000-0005-0000-0000-000092000000}"/>
    <cellStyle name="표준 207" xfId="244" xr:uid="{00000000-0005-0000-0000-000093000000}"/>
    <cellStyle name="표준 208" xfId="245" xr:uid="{00000000-0005-0000-0000-000094000000}"/>
    <cellStyle name="표준 209" xfId="246" xr:uid="{00000000-0005-0000-0000-000095000000}"/>
    <cellStyle name="표준 21" xfId="32" xr:uid="{00000000-0005-0000-0000-000096000000}"/>
    <cellStyle name="표준 21 2" xfId="131" xr:uid="{00000000-0005-0000-0000-000097000000}"/>
    <cellStyle name="표준 210" xfId="247" xr:uid="{00000000-0005-0000-0000-000098000000}"/>
    <cellStyle name="표준 211" xfId="248" xr:uid="{00000000-0005-0000-0000-000099000000}"/>
    <cellStyle name="표준 212" xfId="249" xr:uid="{00000000-0005-0000-0000-00009A000000}"/>
    <cellStyle name="표준 213" xfId="250" xr:uid="{00000000-0005-0000-0000-00009B000000}"/>
    <cellStyle name="표준 214" xfId="251" xr:uid="{00000000-0005-0000-0000-00009C000000}"/>
    <cellStyle name="표준 215" xfId="252" xr:uid="{00000000-0005-0000-0000-00009D000000}"/>
    <cellStyle name="표준 216" xfId="253" xr:uid="{00000000-0005-0000-0000-00009E000000}"/>
    <cellStyle name="표준 217" xfId="254" xr:uid="{00000000-0005-0000-0000-00009F000000}"/>
    <cellStyle name="표준 218" xfId="255" xr:uid="{00000000-0005-0000-0000-0000A0000000}"/>
    <cellStyle name="표준 219" xfId="241" xr:uid="{00000000-0005-0000-0000-0000A1000000}"/>
    <cellStyle name="표준 22" xfId="33" xr:uid="{00000000-0005-0000-0000-0000A2000000}"/>
    <cellStyle name="표준 22 2" xfId="132" xr:uid="{00000000-0005-0000-0000-0000A3000000}"/>
    <cellStyle name="표준 220" xfId="256" xr:uid="{00000000-0005-0000-0000-0000A4000000}"/>
    <cellStyle name="표준 221" xfId="257" xr:uid="{00000000-0005-0000-0000-0000A5000000}"/>
    <cellStyle name="표준 222" xfId="5" xr:uid="{00000000-0005-0000-0000-0000A6000000}"/>
    <cellStyle name="표준 23" xfId="34" xr:uid="{00000000-0005-0000-0000-0000A7000000}"/>
    <cellStyle name="표준 23 2" xfId="133" xr:uid="{00000000-0005-0000-0000-0000A8000000}"/>
    <cellStyle name="표준 24" xfId="35" xr:uid="{00000000-0005-0000-0000-0000A9000000}"/>
    <cellStyle name="표준 24 2" xfId="134" xr:uid="{00000000-0005-0000-0000-0000AA000000}"/>
    <cellStyle name="표준 25" xfId="36" xr:uid="{00000000-0005-0000-0000-0000AB000000}"/>
    <cellStyle name="표준 25 2" xfId="135" xr:uid="{00000000-0005-0000-0000-0000AC000000}"/>
    <cellStyle name="표준 26" xfId="37" xr:uid="{00000000-0005-0000-0000-0000AD000000}"/>
    <cellStyle name="표준 27" xfId="38" xr:uid="{00000000-0005-0000-0000-0000AE000000}"/>
    <cellStyle name="표준 28" xfId="39" xr:uid="{00000000-0005-0000-0000-0000AF000000}"/>
    <cellStyle name="표준 29" xfId="40" xr:uid="{00000000-0005-0000-0000-0000B0000000}"/>
    <cellStyle name="표준 3" xfId="8" xr:uid="{00000000-0005-0000-0000-0000B1000000}"/>
    <cellStyle name="표준 30" xfId="41" xr:uid="{00000000-0005-0000-0000-0000B2000000}"/>
    <cellStyle name="표준 31" xfId="42" xr:uid="{00000000-0005-0000-0000-0000B3000000}"/>
    <cellStyle name="표준 32" xfId="43" xr:uid="{00000000-0005-0000-0000-0000B4000000}"/>
    <cellStyle name="표준 33" xfId="44" xr:uid="{00000000-0005-0000-0000-0000B5000000}"/>
    <cellStyle name="표준 34" xfId="45" xr:uid="{00000000-0005-0000-0000-0000B6000000}"/>
    <cellStyle name="표준 35" xfId="46" xr:uid="{00000000-0005-0000-0000-0000B7000000}"/>
    <cellStyle name="표준 36" xfId="47" xr:uid="{00000000-0005-0000-0000-0000B8000000}"/>
    <cellStyle name="표준 37" xfId="48" xr:uid="{00000000-0005-0000-0000-0000B9000000}"/>
    <cellStyle name="표준 38" xfId="49" xr:uid="{00000000-0005-0000-0000-0000BA000000}"/>
    <cellStyle name="표준 39" xfId="50" xr:uid="{00000000-0005-0000-0000-0000BB000000}"/>
    <cellStyle name="표준 4" xfId="14" xr:uid="{00000000-0005-0000-0000-0000BC000000}"/>
    <cellStyle name="표준 40" xfId="51" xr:uid="{00000000-0005-0000-0000-0000BD000000}"/>
    <cellStyle name="표준 41" xfId="52" xr:uid="{00000000-0005-0000-0000-0000BE000000}"/>
    <cellStyle name="표준 42" xfId="53" xr:uid="{00000000-0005-0000-0000-0000BF000000}"/>
    <cellStyle name="표준 43" xfId="54" xr:uid="{00000000-0005-0000-0000-0000C0000000}"/>
    <cellStyle name="표준 44" xfId="55" xr:uid="{00000000-0005-0000-0000-0000C1000000}"/>
    <cellStyle name="표준 45" xfId="56" xr:uid="{00000000-0005-0000-0000-0000C2000000}"/>
    <cellStyle name="표준 46" xfId="57" xr:uid="{00000000-0005-0000-0000-0000C3000000}"/>
    <cellStyle name="표준 47" xfId="58" xr:uid="{00000000-0005-0000-0000-0000C4000000}"/>
    <cellStyle name="표준 48" xfId="59" xr:uid="{00000000-0005-0000-0000-0000C5000000}"/>
    <cellStyle name="표준 49" xfId="60" xr:uid="{00000000-0005-0000-0000-0000C6000000}"/>
    <cellStyle name="표준 5" xfId="11" xr:uid="{00000000-0005-0000-0000-0000C7000000}"/>
    <cellStyle name="표준 5 2" xfId="136" xr:uid="{00000000-0005-0000-0000-0000C8000000}"/>
    <cellStyle name="표준 50" xfId="61" xr:uid="{00000000-0005-0000-0000-0000C9000000}"/>
    <cellStyle name="표준 51" xfId="62" xr:uid="{00000000-0005-0000-0000-0000CA000000}"/>
    <cellStyle name="표준 52" xfId="63" xr:uid="{00000000-0005-0000-0000-0000CB000000}"/>
    <cellStyle name="표준 53" xfId="64" xr:uid="{00000000-0005-0000-0000-0000CC000000}"/>
    <cellStyle name="표준 54" xfId="65" xr:uid="{00000000-0005-0000-0000-0000CD000000}"/>
    <cellStyle name="표준 55" xfId="66" xr:uid="{00000000-0005-0000-0000-0000CE000000}"/>
    <cellStyle name="표준 56" xfId="67" xr:uid="{00000000-0005-0000-0000-0000CF000000}"/>
    <cellStyle name="표준 57" xfId="68" xr:uid="{00000000-0005-0000-0000-0000D0000000}"/>
    <cellStyle name="표준 58" xfId="69" xr:uid="{00000000-0005-0000-0000-0000D1000000}"/>
    <cellStyle name="표준 59" xfId="70" xr:uid="{00000000-0005-0000-0000-0000D2000000}"/>
    <cellStyle name="표준 6" xfId="15" xr:uid="{00000000-0005-0000-0000-0000D3000000}"/>
    <cellStyle name="표준 6 2" xfId="137" xr:uid="{00000000-0005-0000-0000-0000D4000000}"/>
    <cellStyle name="표준 60" xfId="26" xr:uid="{00000000-0005-0000-0000-0000D5000000}"/>
    <cellStyle name="표준 61" xfId="71" xr:uid="{00000000-0005-0000-0000-0000D6000000}"/>
    <cellStyle name="표준 62" xfId="72" xr:uid="{00000000-0005-0000-0000-0000D7000000}"/>
    <cellStyle name="표준 63" xfId="73" xr:uid="{00000000-0005-0000-0000-0000D8000000}"/>
    <cellStyle name="표준 64" xfId="25" xr:uid="{00000000-0005-0000-0000-0000D9000000}"/>
    <cellStyle name="표준 65" xfId="74" xr:uid="{00000000-0005-0000-0000-0000DA000000}"/>
    <cellStyle name="표준 66" xfId="75" xr:uid="{00000000-0005-0000-0000-0000DB000000}"/>
    <cellStyle name="표준 67" xfId="76" xr:uid="{00000000-0005-0000-0000-0000DC000000}"/>
    <cellStyle name="표준 68" xfId="77" xr:uid="{00000000-0005-0000-0000-0000DD000000}"/>
    <cellStyle name="표준 69" xfId="78" xr:uid="{00000000-0005-0000-0000-0000DE000000}"/>
    <cellStyle name="표준 7" xfId="16" xr:uid="{00000000-0005-0000-0000-0000DF000000}"/>
    <cellStyle name="표준 7 2" xfId="138" xr:uid="{00000000-0005-0000-0000-0000E0000000}"/>
    <cellStyle name="표준 70" xfId="79" xr:uid="{00000000-0005-0000-0000-0000E1000000}"/>
    <cellStyle name="표준 71" xfId="80" xr:uid="{00000000-0005-0000-0000-0000E2000000}"/>
    <cellStyle name="표준 72" xfId="81" xr:uid="{00000000-0005-0000-0000-0000E3000000}"/>
    <cellStyle name="표준 73" xfId="82" xr:uid="{00000000-0005-0000-0000-0000E4000000}"/>
    <cellStyle name="표준 74" xfId="83" xr:uid="{00000000-0005-0000-0000-0000E5000000}"/>
    <cellStyle name="표준 75" xfId="84" xr:uid="{00000000-0005-0000-0000-0000E6000000}"/>
    <cellStyle name="표준 76" xfId="85" xr:uid="{00000000-0005-0000-0000-0000E7000000}"/>
    <cellStyle name="표준 77" xfId="86" xr:uid="{00000000-0005-0000-0000-0000E8000000}"/>
    <cellStyle name="표준 78" xfId="87" xr:uid="{00000000-0005-0000-0000-0000E9000000}"/>
    <cellStyle name="표준 79" xfId="88" xr:uid="{00000000-0005-0000-0000-0000EA000000}"/>
    <cellStyle name="표준 8" xfId="17" xr:uid="{00000000-0005-0000-0000-0000EB000000}"/>
    <cellStyle name="표준 8 2" xfId="139" xr:uid="{00000000-0005-0000-0000-0000EC000000}"/>
    <cellStyle name="표준 80" xfId="89" xr:uid="{00000000-0005-0000-0000-0000ED000000}"/>
    <cellStyle name="표준 81" xfId="90" xr:uid="{00000000-0005-0000-0000-0000EE000000}"/>
    <cellStyle name="표준 82" xfId="91" xr:uid="{00000000-0005-0000-0000-0000EF000000}"/>
    <cellStyle name="표준 83" xfId="92" xr:uid="{00000000-0005-0000-0000-0000F0000000}"/>
    <cellStyle name="표준 84" xfId="93" xr:uid="{00000000-0005-0000-0000-0000F1000000}"/>
    <cellStyle name="표준 85" xfId="94" xr:uid="{00000000-0005-0000-0000-0000F2000000}"/>
    <cellStyle name="표준 86" xfId="95" xr:uid="{00000000-0005-0000-0000-0000F3000000}"/>
    <cellStyle name="표준 87" xfId="96" xr:uid="{00000000-0005-0000-0000-0000F4000000}"/>
    <cellStyle name="표준 88" xfId="97" xr:uid="{00000000-0005-0000-0000-0000F5000000}"/>
    <cellStyle name="표준 89" xfId="98" xr:uid="{00000000-0005-0000-0000-0000F6000000}"/>
    <cellStyle name="표준 9" xfId="18" xr:uid="{00000000-0005-0000-0000-0000F7000000}"/>
    <cellStyle name="표준 9 2" xfId="140" xr:uid="{00000000-0005-0000-0000-0000F8000000}"/>
    <cellStyle name="표준 90" xfId="99" xr:uid="{00000000-0005-0000-0000-0000F9000000}"/>
    <cellStyle name="표준 91" xfId="100" xr:uid="{00000000-0005-0000-0000-0000FA000000}"/>
    <cellStyle name="표준 92" xfId="101" xr:uid="{00000000-0005-0000-0000-0000FB000000}"/>
    <cellStyle name="표준 93" xfId="102" xr:uid="{00000000-0005-0000-0000-0000FC000000}"/>
    <cellStyle name="표준 94" xfId="103" xr:uid="{00000000-0005-0000-0000-0000FD000000}"/>
    <cellStyle name="표준 95" xfId="104" xr:uid="{00000000-0005-0000-0000-0000FE000000}"/>
    <cellStyle name="표준 96" xfId="105" xr:uid="{00000000-0005-0000-0000-0000FF000000}"/>
    <cellStyle name="표준 97" xfId="106" xr:uid="{00000000-0005-0000-0000-000000010000}"/>
    <cellStyle name="표준 98" xfId="107" xr:uid="{00000000-0005-0000-0000-000001010000}"/>
    <cellStyle name="표준 99" xfId="108" xr:uid="{00000000-0005-0000-0000-000002010000}"/>
    <cellStyle name="하이퍼링크" xfId="3" builtinId="8"/>
  </cellStyles>
  <dxfs count="0"/>
  <tableStyles count="0" defaultTableStyle="TableStyleMedium9" defaultPivotStyle="PivotStyleLight16"/>
  <colors>
    <mruColors>
      <color rgb="FF0000FF"/>
      <color rgb="FF0066FF"/>
      <color rgb="FFFF33CC"/>
      <color rgb="FFFF9900"/>
      <color rgb="FF33CCFF"/>
      <color rgb="FF660066"/>
      <color rgb="FF00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http://www.sen.go.kr/"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s://contract.sen.go.kr" TargetMode="External"/><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hyperlink" Target="https://work.keiis.kr/"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drawing1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1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5.png"/><Relationship Id="rId6" Type="http://schemas.openxmlformats.org/officeDocument/2006/relationships/image" Target="../media/image12.png"/><Relationship Id="rId5" Type="http://schemas.openxmlformats.org/officeDocument/2006/relationships/image" Target="../media/image11.emf"/><Relationship Id="rId4" Type="http://schemas.openxmlformats.org/officeDocument/2006/relationships/image" Target="../media/image10.emf"/></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5.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png"/></Relationships>
</file>

<file path=xl/drawings/_rels/drawing25.xml.rels><?xml version="1.0" encoding="UTF-8" standalone="yes"?>
<Relationships xmlns="http://schemas.openxmlformats.org/package/2006/relationships"><Relationship Id="rId1" Type="http://schemas.openxmlformats.org/officeDocument/2006/relationships/image" Target="../media/image5.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png"/></Relationships>
</file>

<file path=xl/drawings/_rels/drawing2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0.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5.xml.rels><?xml version="1.0" encoding="UTF-8" standalone="yes"?>
<Relationships xmlns="http://schemas.openxmlformats.org/package/2006/relationships"><Relationship Id="rId1" Type="http://schemas.openxmlformats.org/officeDocument/2006/relationships/image" Target="../media/image5.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png"/></Relationships>
</file>

<file path=xl/drawings/_rels/drawing3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1.xml.rels><?xml version="1.0" encoding="UTF-8" standalone="yes"?>
<Relationships xmlns="http://schemas.openxmlformats.org/package/2006/relationships"><Relationship Id="rId8" Type="http://schemas.openxmlformats.org/officeDocument/2006/relationships/image" Target="../media/image20.jpeg"/><Relationship Id="rId3" Type="http://schemas.openxmlformats.org/officeDocument/2006/relationships/image" Target="../media/image15.jpeg"/><Relationship Id="rId7" Type="http://schemas.openxmlformats.org/officeDocument/2006/relationships/image" Target="../media/image19.jpeg"/><Relationship Id="rId2" Type="http://schemas.openxmlformats.org/officeDocument/2006/relationships/image" Target="../media/image14.jpeg"/><Relationship Id="rId1" Type="http://schemas.openxmlformats.org/officeDocument/2006/relationships/image" Target="../media/image13.jpeg"/><Relationship Id="rId6" Type="http://schemas.openxmlformats.org/officeDocument/2006/relationships/image" Target="../media/image18.jpeg"/><Relationship Id="rId5" Type="http://schemas.openxmlformats.org/officeDocument/2006/relationships/image" Target="../media/image17.jpeg"/><Relationship Id="rId4" Type="http://schemas.openxmlformats.org/officeDocument/2006/relationships/image" Target="../media/image16.jpeg"/><Relationship Id="rId9" Type="http://schemas.openxmlformats.org/officeDocument/2006/relationships/image" Target="../media/image21.jpeg"/></Relationships>
</file>

<file path=xl/drawings/_rels/drawing42.xml.rels><?xml version="1.0" encoding="UTF-8" standalone="yes"?>
<Relationships xmlns="http://schemas.openxmlformats.org/package/2006/relationships"><Relationship Id="rId3" Type="http://schemas.openxmlformats.org/officeDocument/2006/relationships/image" Target="../media/image24.jpeg"/><Relationship Id="rId2" Type="http://schemas.openxmlformats.org/officeDocument/2006/relationships/image" Target="../media/image23.jpeg"/><Relationship Id="rId1" Type="http://schemas.openxmlformats.org/officeDocument/2006/relationships/image" Target="../media/image22.jpeg"/><Relationship Id="rId5" Type="http://schemas.openxmlformats.org/officeDocument/2006/relationships/image" Target="../media/image26.jpeg"/><Relationship Id="rId4" Type="http://schemas.openxmlformats.org/officeDocument/2006/relationships/image" Target="../media/image25.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4.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6.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8.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4.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6.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2</xdr:col>
      <xdr:colOff>563880</xdr:colOff>
      <xdr:row>1</xdr:row>
      <xdr:rowOff>68580</xdr:rowOff>
    </xdr:from>
    <xdr:to>
      <xdr:col>8</xdr:col>
      <xdr:colOff>335280</xdr:colOff>
      <xdr:row>3</xdr:row>
      <xdr:rowOff>0</xdr:rowOff>
    </xdr:to>
    <xdr:sp macro="" textlink="">
      <xdr:nvSpPr>
        <xdr:cNvPr id="2" name="모서리가 둥근 직사각형 1">
          <a:extLst>
            <a:ext uri="{FF2B5EF4-FFF2-40B4-BE49-F238E27FC236}">
              <a16:creationId xmlns:a16="http://schemas.microsoft.com/office/drawing/2014/main" id="{00000000-0008-0000-0000-000002000000}"/>
            </a:ext>
          </a:extLst>
        </xdr:cNvPr>
        <xdr:cNvSpPr/>
      </xdr:nvSpPr>
      <xdr:spPr>
        <a:xfrm>
          <a:off x="1411605" y="373380"/>
          <a:ext cx="3638550" cy="541020"/>
        </a:xfrm>
        <a:prstGeom prst="roundRect">
          <a:avLst/>
        </a:prstGeom>
        <a:solidFill>
          <a:schemeClr val="accent1">
            <a:lumMod val="40000"/>
            <a:lumOff val="60000"/>
          </a:schemeClr>
        </a:solidFill>
        <a:scene3d>
          <a:camera prst="orthographicFront"/>
          <a:lightRig rig="threePt" dir="t"/>
        </a:scene3d>
        <a:sp3d>
          <a:bevelT w="139700" prst="cross"/>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800">
              <a:ln>
                <a:solidFill>
                  <a:srgbClr val="7030A0"/>
                </a:solidFill>
              </a:ln>
              <a:solidFill>
                <a:srgbClr val="0000FF"/>
              </a:solidFill>
            </a:rPr>
            <a:t>공사 서식 자동생성 사용설명서 </a:t>
          </a:r>
        </a:p>
      </xdr:txBody>
    </xdr:sp>
    <xdr:clientData/>
  </xdr:twoCellAnchor>
  <xdr:twoCellAnchor>
    <xdr:from>
      <xdr:col>4</xdr:col>
      <xdr:colOff>137160</xdr:colOff>
      <xdr:row>17</xdr:row>
      <xdr:rowOff>45720</xdr:rowOff>
    </xdr:from>
    <xdr:to>
      <xdr:col>5</xdr:col>
      <xdr:colOff>182880</xdr:colOff>
      <xdr:row>17</xdr:row>
      <xdr:rowOff>289560</xdr:rowOff>
    </xdr:to>
    <xdr:sp macro="" textlink="">
      <xdr:nvSpPr>
        <xdr:cNvPr id="3" name="빗면 2">
          <a:extLst>
            <a:ext uri="{FF2B5EF4-FFF2-40B4-BE49-F238E27FC236}">
              <a16:creationId xmlns:a16="http://schemas.microsoft.com/office/drawing/2014/main" id="{00000000-0008-0000-0000-000003000000}"/>
            </a:ext>
          </a:extLst>
        </xdr:cNvPr>
        <xdr:cNvSpPr/>
      </xdr:nvSpPr>
      <xdr:spPr>
        <a:xfrm>
          <a:off x="1908810" y="5846445"/>
          <a:ext cx="931545" cy="243840"/>
        </a:xfrm>
        <a:prstGeom prst="bevel">
          <a:avLst/>
        </a:prstGeom>
        <a:solidFill>
          <a:schemeClr val="accent2">
            <a:lumMod val="60000"/>
            <a:lumOff val="40000"/>
          </a:schemeClr>
        </a:solidFill>
        <a:ln>
          <a:solidFill>
            <a:schemeClr val="accent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ko-KR" altLang="en-US" sz="800" b="1" cap="none" spc="50">
              <a:ln w="11430">
                <a:solidFill>
                  <a:srgbClr val="0000FF"/>
                </a:solidFill>
              </a:ln>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서식바로가기</a:t>
          </a:r>
        </a:p>
      </xdr:txBody>
    </xdr:sp>
    <xdr:clientData/>
  </xdr:twoCellAnchor>
  <xdr:twoCellAnchor>
    <xdr:from>
      <xdr:col>7</xdr:col>
      <xdr:colOff>85722</xdr:colOff>
      <xdr:row>28</xdr:row>
      <xdr:rowOff>76200</xdr:rowOff>
    </xdr:from>
    <xdr:to>
      <xdr:col>8</xdr:col>
      <xdr:colOff>304800</xdr:colOff>
      <xdr:row>28</xdr:row>
      <xdr:rowOff>276225</xdr:rowOff>
    </xdr:to>
    <xdr:sp macro="" textlink="">
      <xdr:nvSpPr>
        <xdr:cNvPr id="4" name="TextBox 3">
          <a:hlinkClick xmlns:r="http://schemas.openxmlformats.org/officeDocument/2006/relationships" r:id="rId1"/>
          <a:extLst>
            <a:ext uri="{FF2B5EF4-FFF2-40B4-BE49-F238E27FC236}">
              <a16:creationId xmlns:a16="http://schemas.microsoft.com/office/drawing/2014/main" id="{00000000-0008-0000-0000-000004000000}"/>
            </a:ext>
          </a:extLst>
        </xdr:cNvPr>
        <xdr:cNvSpPr txBox="1"/>
      </xdr:nvSpPr>
      <xdr:spPr>
        <a:xfrm>
          <a:off x="4114797" y="9753600"/>
          <a:ext cx="904878" cy="200025"/>
        </a:xfrm>
        <a:prstGeom prst="rect">
          <a:avLst/>
        </a:prstGeom>
        <a:solidFill>
          <a:schemeClr val="lt1"/>
        </a:solidFill>
        <a:ln w="9525" cap="rnd" cmpd="sng">
          <a:solidFill>
            <a:schemeClr val="lt1">
              <a:shade val="50000"/>
            </a:schemeClr>
          </a:solidFill>
        </a:ln>
        <a:effectLst>
          <a:outerShdw blurRad="50800" dist="38100" dir="2700000" algn="tl" rotWithShape="0">
            <a:srgbClr val="00B0F0">
              <a:alpha val="40000"/>
            </a:srgbClr>
          </a:outerShdw>
        </a:effectLst>
        <a:scene3d>
          <a:camera prst="orthographicFront"/>
          <a:lightRig rig="threePt" dir="t"/>
        </a:scene3d>
        <a:sp3d extrusionH="76200" contourW="12700">
          <a:bevelT w="152400" h="50800" prst="softRound"/>
          <a:bevelB prst="relaxedInset"/>
          <a:extrusionClr>
            <a:srgbClr val="00B0F0"/>
          </a:extrusionClr>
          <a:contourClr>
            <a:srgbClr val="0070C0"/>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100" b="1">
              <a:solidFill>
                <a:srgbClr val="0070C0"/>
              </a:solidFill>
            </a:rPr>
            <a:t>바로가기</a:t>
          </a:r>
        </a:p>
      </xdr:txBody>
    </xdr:sp>
    <xdr:clientData/>
  </xdr:twoCellAnchor>
  <xdr:twoCellAnchor>
    <xdr:from>
      <xdr:col>4</xdr:col>
      <xdr:colOff>137160</xdr:colOff>
      <xdr:row>17</xdr:row>
      <xdr:rowOff>45720</xdr:rowOff>
    </xdr:from>
    <xdr:to>
      <xdr:col>5</xdr:col>
      <xdr:colOff>182880</xdr:colOff>
      <xdr:row>17</xdr:row>
      <xdr:rowOff>289560</xdr:rowOff>
    </xdr:to>
    <xdr:sp macro="" textlink="">
      <xdr:nvSpPr>
        <xdr:cNvPr id="6" name="빗면 5">
          <a:extLst>
            <a:ext uri="{FF2B5EF4-FFF2-40B4-BE49-F238E27FC236}">
              <a16:creationId xmlns:a16="http://schemas.microsoft.com/office/drawing/2014/main" id="{00000000-0008-0000-0000-000006000000}"/>
            </a:ext>
          </a:extLst>
        </xdr:cNvPr>
        <xdr:cNvSpPr/>
      </xdr:nvSpPr>
      <xdr:spPr>
        <a:xfrm>
          <a:off x="1908810" y="5846445"/>
          <a:ext cx="931545" cy="243840"/>
        </a:xfrm>
        <a:prstGeom prst="bevel">
          <a:avLst/>
        </a:prstGeom>
        <a:solidFill>
          <a:schemeClr val="accent2">
            <a:lumMod val="60000"/>
            <a:lumOff val="40000"/>
          </a:schemeClr>
        </a:solidFill>
        <a:ln>
          <a:solidFill>
            <a:schemeClr val="accent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ko-KR" altLang="en-US" sz="800" b="1" cap="none" spc="50">
              <a:ln w="11430">
                <a:solidFill>
                  <a:srgbClr val="0000FF"/>
                </a:solidFill>
              </a:ln>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서식바로가기</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312420</xdr:colOff>
      <xdr:row>1</xdr:row>
      <xdr:rowOff>45720</xdr:rowOff>
    </xdr:from>
    <xdr:to>
      <xdr:col>6</xdr:col>
      <xdr:colOff>76200</xdr:colOff>
      <xdr:row>3</xdr:row>
      <xdr:rowOff>129540</xdr:rowOff>
    </xdr:to>
    <xdr:sp macro="" textlink="">
      <xdr:nvSpPr>
        <xdr:cNvPr id="3" name="모서리가 둥근 직사각형 2">
          <a:extLst>
            <a:ext uri="{FF2B5EF4-FFF2-40B4-BE49-F238E27FC236}">
              <a16:creationId xmlns:a16="http://schemas.microsoft.com/office/drawing/2014/main" id="{00000000-0008-0000-0100-000003000000}"/>
            </a:ext>
          </a:extLst>
        </xdr:cNvPr>
        <xdr:cNvSpPr/>
      </xdr:nvSpPr>
      <xdr:spPr>
        <a:xfrm>
          <a:off x="1524000" y="350520"/>
          <a:ext cx="4663440" cy="693420"/>
        </a:xfrm>
        <a:prstGeom prst="roundRect">
          <a:avLst/>
        </a:prstGeom>
        <a:solidFill>
          <a:schemeClr val="accent1">
            <a:lumMod val="40000"/>
            <a:lumOff val="60000"/>
          </a:schemeClr>
        </a:solidFill>
        <a:scene3d>
          <a:camera prst="orthographicFront"/>
          <a:lightRig rig="threePt" dir="t"/>
        </a:scene3d>
        <a:sp3d>
          <a:bevelT w="139700" prst="cross"/>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800">
              <a:ln>
                <a:solidFill>
                  <a:srgbClr val="7030A0"/>
                </a:solidFill>
              </a:ln>
              <a:solidFill>
                <a:srgbClr val="0000FF"/>
              </a:solidFill>
            </a:rPr>
            <a:t>공사업무 관련 서식 자동생성 입력 시트</a:t>
          </a:r>
        </a:p>
      </xdr:txBody>
    </xdr:sp>
    <xdr:clientData/>
  </xdr:twoCellAnchor>
  <xdr:twoCellAnchor>
    <xdr:from>
      <xdr:col>6</xdr:col>
      <xdr:colOff>15240</xdr:colOff>
      <xdr:row>5</xdr:row>
      <xdr:rowOff>205740</xdr:rowOff>
    </xdr:from>
    <xdr:to>
      <xdr:col>10</xdr:col>
      <xdr:colOff>11206</xdr:colOff>
      <xdr:row>6</xdr:row>
      <xdr:rowOff>266700</xdr:rowOff>
    </xdr:to>
    <xdr:sp macro="" textlink="">
      <xdr:nvSpPr>
        <xdr:cNvPr id="2" name="빗면 1">
          <a:extLst>
            <a:ext uri="{FF2B5EF4-FFF2-40B4-BE49-F238E27FC236}">
              <a16:creationId xmlns:a16="http://schemas.microsoft.com/office/drawing/2014/main" id="{00000000-0008-0000-0100-000002000000}"/>
            </a:ext>
          </a:extLst>
        </xdr:cNvPr>
        <xdr:cNvSpPr/>
      </xdr:nvSpPr>
      <xdr:spPr>
        <a:xfrm>
          <a:off x="6144858" y="1830593"/>
          <a:ext cx="3223260" cy="385931"/>
        </a:xfrm>
        <a:prstGeom prst="bevel">
          <a:avLst/>
        </a:prstGeom>
        <a:solidFill>
          <a:schemeClr val="accent2">
            <a:lumMod val="60000"/>
            <a:lumOff val="40000"/>
          </a:schemeClr>
        </a:solidFill>
        <a:ln>
          <a:solidFill>
            <a:schemeClr val="accent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ko-KR" altLang="en-US" sz="1050" b="1" cap="none" spc="50">
              <a:ln w="11430">
                <a:solidFill>
                  <a:srgbClr val="0000FF"/>
                </a:solidFill>
              </a:ln>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서식바로가기</a:t>
          </a:r>
        </a:p>
      </xdr:txBody>
    </xdr:sp>
    <xdr:clientData/>
  </xdr:twoCellAnchor>
  <xdr:twoCellAnchor>
    <xdr:from>
      <xdr:col>1</xdr:col>
      <xdr:colOff>53340</xdr:colOff>
      <xdr:row>0</xdr:row>
      <xdr:rowOff>266700</xdr:rowOff>
    </xdr:from>
    <xdr:to>
      <xdr:col>2</xdr:col>
      <xdr:colOff>228066</xdr:colOff>
      <xdr:row>4</xdr:row>
      <xdr:rowOff>30480</xdr:rowOff>
    </xdr:to>
    <xdr:pic>
      <xdr:nvPicPr>
        <xdr:cNvPr id="27" name="_x154353936" descr="EMB0000155c387c">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r="107" b="107"/>
        <a:stretch>
          <a:fillRect/>
        </a:stretch>
      </xdr:blipFill>
      <xdr:spPr bwMode="auto">
        <a:xfrm>
          <a:off x="297180" y="266700"/>
          <a:ext cx="1142466" cy="1074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190501</xdr:colOff>
      <xdr:row>1</xdr:row>
      <xdr:rowOff>22860</xdr:rowOff>
    </xdr:from>
    <xdr:to>
      <xdr:col>7</xdr:col>
      <xdr:colOff>504826</xdr:colOff>
      <xdr:row>3</xdr:row>
      <xdr:rowOff>136454</xdr:rowOff>
    </xdr:to>
    <xdr:pic>
      <xdr:nvPicPr>
        <xdr:cNvPr id="28" name="_x154351856" descr="EMB0000155c387f">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15076" y="346710"/>
          <a:ext cx="1409700" cy="7612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7</xdr:col>
          <xdr:colOff>57150</xdr:colOff>
          <xdr:row>39</xdr:row>
          <xdr:rowOff>47625</xdr:rowOff>
        </xdr:from>
        <xdr:to>
          <xdr:col>7</xdr:col>
          <xdr:colOff>466725</xdr:colOff>
          <xdr:row>39</xdr:row>
          <xdr:rowOff>247650</xdr:rowOff>
        </xdr:to>
        <xdr:sp macro="" textlink="">
          <xdr:nvSpPr>
            <xdr:cNvPr id="16487" name="Button 103" hidden="1">
              <a:extLst>
                <a:ext uri="{63B3BB69-23CF-44E3-9099-C40C66FF867C}">
                  <a14:compatExt spid="_x0000_s16487"/>
                </a:ext>
                <a:ext uri="{FF2B5EF4-FFF2-40B4-BE49-F238E27FC236}">
                  <a16:creationId xmlns:a16="http://schemas.microsoft.com/office/drawing/2014/main" id="{00000000-0008-0000-0100-000067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xdr:twoCellAnchor>
    <xdr:from>
      <xdr:col>9</xdr:col>
      <xdr:colOff>44823</xdr:colOff>
      <xdr:row>39</xdr:row>
      <xdr:rowOff>67235</xdr:rowOff>
    </xdr:from>
    <xdr:to>
      <xdr:col>9</xdr:col>
      <xdr:colOff>470648</xdr:colOff>
      <xdr:row>39</xdr:row>
      <xdr:rowOff>268941</xdr:rowOff>
    </xdr:to>
    <xdr:sp macro="" textlink="">
      <xdr:nvSpPr>
        <xdr:cNvPr id="41" name="TextBox 40">
          <a:hlinkClick xmlns:r="http://schemas.openxmlformats.org/officeDocument/2006/relationships" r:id="rId3"/>
          <a:extLst>
            <a:ext uri="{FF2B5EF4-FFF2-40B4-BE49-F238E27FC236}">
              <a16:creationId xmlns:a16="http://schemas.microsoft.com/office/drawing/2014/main" id="{00000000-0008-0000-0100-000029000000}"/>
            </a:ext>
          </a:extLst>
        </xdr:cNvPr>
        <xdr:cNvSpPr txBox="1"/>
      </xdr:nvSpPr>
      <xdr:spPr>
        <a:xfrm>
          <a:off x="8886264" y="12741088"/>
          <a:ext cx="425825" cy="201706"/>
        </a:xfrm>
        <a:prstGeom prst="rect">
          <a:avLst/>
        </a:prstGeom>
        <a:solidFill>
          <a:schemeClr val="lt1"/>
        </a:solidFill>
        <a:ln w="9525" cap="rnd" cmpd="sng">
          <a:solidFill>
            <a:schemeClr val="lt1">
              <a:shade val="50000"/>
            </a:schemeClr>
          </a:solidFill>
        </a:ln>
        <a:effectLst>
          <a:outerShdw blurRad="50800" dist="38100" dir="2700000" algn="tl" rotWithShape="0">
            <a:srgbClr val="00B0F0">
              <a:alpha val="40000"/>
            </a:srgbClr>
          </a:outerShdw>
        </a:effectLst>
        <a:scene3d>
          <a:camera prst="orthographicFront"/>
          <a:lightRig rig="threePt" dir="t"/>
        </a:scene3d>
        <a:sp3d extrusionH="76200" contourW="12700">
          <a:bevelT w="152400" h="50800" prst="softRound"/>
          <a:bevelB prst="relaxedInset"/>
          <a:extrusionClr>
            <a:srgbClr val="00B0F0"/>
          </a:extrusionClr>
          <a:contourClr>
            <a:srgbClr val="0070C0"/>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900" b="1">
              <a:solidFill>
                <a:srgbClr val="0070C0"/>
              </a:solidFill>
            </a:rPr>
            <a:t>이동</a:t>
          </a:r>
        </a:p>
      </xdr:txBody>
    </xdr:sp>
    <xdr:clientData/>
  </xdr:twoCellAnchor>
  <xdr:twoCellAnchor>
    <xdr:from>
      <xdr:col>9</xdr:col>
      <xdr:colOff>51545</xdr:colOff>
      <xdr:row>40</xdr:row>
      <xdr:rowOff>62754</xdr:rowOff>
    </xdr:from>
    <xdr:to>
      <xdr:col>9</xdr:col>
      <xdr:colOff>477370</xdr:colOff>
      <xdr:row>40</xdr:row>
      <xdr:rowOff>264460</xdr:rowOff>
    </xdr:to>
    <xdr:sp macro="" textlink="">
      <xdr:nvSpPr>
        <xdr:cNvPr id="42" name="TextBox 41">
          <a:hlinkClick xmlns:r="http://schemas.openxmlformats.org/officeDocument/2006/relationships" r:id="rId4"/>
          <a:extLst>
            <a:ext uri="{FF2B5EF4-FFF2-40B4-BE49-F238E27FC236}">
              <a16:creationId xmlns:a16="http://schemas.microsoft.com/office/drawing/2014/main" id="{00000000-0008-0000-0100-00002A000000}"/>
            </a:ext>
          </a:extLst>
        </xdr:cNvPr>
        <xdr:cNvSpPr txBox="1"/>
      </xdr:nvSpPr>
      <xdr:spPr>
        <a:xfrm>
          <a:off x="8892986" y="13061578"/>
          <a:ext cx="425825" cy="201706"/>
        </a:xfrm>
        <a:prstGeom prst="rect">
          <a:avLst/>
        </a:prstGeom>
        <a:solidFill>
          <a:schemeClr val="lt1"/>
        </a:solidFill>
        <a:ln w="9525" cap="rnd" cmpd="sng">
          <a:solidFill>
            <a:schemeClr val="lt1">
              <a:shade val="50000"/>
            </a:schemeClr>
          </a:solidFill>
        </a:ln>
        <a:effectLst>
          <a:outerShdw blurRad="50800" dist="38100" dir="2700000" algn="tl" rotWithShape="0">
            <a:srgbClr val="00B0F0">
              <a:alpha val="40000"/>
            </a:srgbClr>
          </a:outerShdw>
        </a:effectLst>
        <a:scene3d>
          <a:camera prst="orthographicFront"/>
          <a:lightRig rig="threePt" dir="t"/>
        </a:scene3d>
        <a:sp3d extrusionH="76200" contourW="12700">
          <a:bevelT w="152400" h="50800" prst="softRound"/>
          <a:bevelB prst="relaxedInset"/>
          <a:extrusionClr>
            <a:srgbClr val="00B0F0"/>
          </a:extrusionClr>
          <a:contourClr>
            <a:srgbClr val="0070C0"/>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900" b="1">
              <a:solidFill>
                <a:srgbClr val="0070C0"/>
              </a:solidFill>
            </a:rPr>
            <a:t>이동</a:t>
          </a:r>
        </a:p>
      </xdr:txBody>
    </xdr:sp>
    <xdr:clientData/>
  </xdr:twoCellAnchor>
  <mc:AlternateContent xmlns:mc="http://schemas.openxmlformats.org/markup-compatibility/2006">
    <mc:Choice xmlns:a14="http://schemas.microsoft.com/office/drawing/2010/main" Requires="a14">
      <xdr:twoCellAnchor editAs="oneCell">
        <xdr:from>
          <xdr:col>7</xdr:col>
          <xdr:colOff>57150</xdr:colOff>
          <xdr:row>8</xdr:row>
          <xdr:rowOff>47625</xdr:rowOff>
        </xdr:from>
        <xdr:to>
          <xdr:col>7</xdr:col>
          <xdr:colOff>466725</xdr:colOff>
          <xdr:row>8</xdr:row>
          <xdr:rowOff>247650</xdr:rowOff>
        </xdr:to>
        <xdr:sp macro="" textlink="">
          <xdr:nvSpPr>
            <xdr:cNvPr id="16688" name="Button 304" hidden="1">
              <a:extLst>
                <a:ext uri="{63B3BB69-23CF-44E3-9099-C40C66FF867C}">
                  <a14:compatExt spid="_x0000_s16688"/>
                </a:ext>
                <a:ext uri="{FF2B5EF4-FFF2-40B4-BE49-F238E27FC236}">
                  <a16:creationId xmlns:a16="http://schemas.microsoft.com/office/drawing/2014/main" id="{00000000-0008-0000-0100-000030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47625</xdr:rowOff>
        </xdr:from>
        <xdr:to>
          <xdr:col>7</xdr:col>
          <xdr:colOff>466725</xdr:colOff>
          <xdr:row>9</xdr:row>
          <xdr:rowOff>247650</xdr:rowOff>
        </xdr:to>
        <xdr:sp macro="" textlink="">
          <xdr:nvSpPr>
            <xdr:cNvPr id="16689" name="Button 305" hidden="1">
              <a:extLst>
                <a:ext uri="{63B3BB69-23CF-44E3-9099-C40C66FF867C}">
                  <a14:compatExt spid="_x0000_s16689"/>
                </a:ext>
                <a:ext uri="{FF2B5EF4-FFF2-40B4-BE49-F238E27FC236}">
                  <a16:creationId xmlns:a16="http://schemas.microsoft.com/office/drawing/2014/main" id="{00000000-0008-0000-0100-000031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47625</xdr:rowOff>
        </xdr:from>
        <xdr:to>
          <xdr:col>7</xdr:col>
          <xdr:colOff>466725</xdr:colOff>
          <xdr:row>10</xdr:row>
          <xdr:rowOff>247650</xdr:rowOff>
        </xdr:to>
        <xdr:sp macro="" textlink="">
          <xdr:nvSpPr>
            <xdr:cNvPr id="16690" name="Button 306" hidden="1">
              <a:extLst>
                <a:ext uri="{63B3BB69-23CF-44E3-9099-C40C66FF867C}">
                  <a14:compatExt spid="_x0000_s16690"/>
                </a:ext>
                <a:ext uri="{FF2B5EF4-FFF2-40B4-BE49-F238E27FC236}">
                  <a16:creationId xmlns:a16="http://schemas.microsoft.com/office/drawing/2014/main" id="{00000000-0008-0000-0100-000032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11</xdr:row>
          <xdr:rowOff>47625</xdr:rowOff>
        </xdr:from>
        <xdr:to>
          <xdr:col>7</xdr:col>
          <xdr:colOff>466725</xdr:colOff>
          <xdr:row>11</xdr:row>
          <xdr:rowOff>247650</xdr:rowOff>
        </xdr:to>
        <xdr:sp macro="" textlink="">
          <xdr:nvSpPr>
            <xdr:cNvPr id="16691" name="Button 307" hidden="1">
              <a:extLst>
                <a:ext uri="{63B3BB69-23CF-44E3-9099-C40C66FF867C}">
                  <a14:compatExt spid="_x0000_s16691"/>
                </a:ext>
                <a:ext uri="{FF2B5EF4-FFF2-40B4-BE49-F238E27FC236}">
                  <a16:creationId xmlns:a16="http://schemas.microsoft.com/office/drawing/2014/main" id="{00000000-0008-0000-0100-000033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12</xdr:row>
          <xdr:rowOff>47625</xdr:rowOff>
        </xdr:from>
        <xdr:to>
          <xdr:col>7</xdr:col>
          <xdr:colOff>466725</xdr:colOff>
          <xdr:row>12</xdr:row>
          <xdr:rowOff>247650</xdr:rowOff>
        </xdr:to>
        <xdr:sp macro="" textlink="">
          <xdr:nvSpPr>
            <xdr:cNvPr id="16694" name="Button 310" hidden="1">
              <a:extLst>
                <a:ext uri="{63B3BB69-23CF-44E3-9099-C40C66FF867C}">
                  <a14:compatExt spid="_x0000_s16694"/>
                </a:ext>
                <a:ext uri="{FF2B5EF4-FFF2-40B4-BE49-F238E27FC236}">
                  <a16:creationId xmlns:a16="http://schemas.microsoft.com/office/drawing/2014/main" id="{00000000-0008-0000-0100-000036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13</xdr:row>
          <xdr:rowOff>47625</xdr:rowOff>
        </xdr:from>
        <xdr:to>
          <xdr:col>7</xdr:col>
          <xdr:colOff>466725</xdr:colOff>
          <xdr:row>13</xdr:row>
          <xdr:rowOff>247650</xdr:rowOff>
        </xdr:to>
        <xdr:sp macro="" textlink="">
          <xdr:nvSpPr>
            <xdr:cNvPr id="16695" name="Button 311" hidden="1">
              <a:extLst>
                <a:ext uri="{63B3BB69-23CF-44E3-9099-C40C66FF867C}">
                  <a14:compatExt spid="_x0000_s16695"/>
                </a:ext>
                <a:ext uri="{FF2B5EF4-FFF2-40B4-BE49-F238E27FC236}">
                  <a16:creationId xmlns:a16="http://schemas.microsoft.com/office/drawing/2014/main" id="{00000000-0008-0000-0100-000037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14</xdr:row>
          <xdr:rowOff>47625</xdr:rowOff>
        </xdr:from>
        <xdr:to>
          <xdr:col>7</xdr:col>
          <xdr:colOff>466725</xdr:colOff>
          <xdr:row>14</xdr:row>
          <xdr:rowOff>247650</xdr:rowOff>
        </xdr:to>
        <xdr:sp macro="" textlink="">
          <xdr:nvSpPr>
            <xdr:cNvPr id="16696" name="Button 312" hidden="1">
              <a:extLst>
                <a:ext uri="{63B3BB69-23CF-44E3-9099-C40C66FF867C}">
                  <a14:compatExt spid="_x0000_s16696"/>
                </a:ext>
                <a:ext uri="{FF2B5EF4-FFF2-40B4-BE49-F238E27FC236}">
                  <a16:creationId xmlns:a16="http://schemas.microsoft.com/office/drawing/2014/main" id="{00000000-0008-0000-0100-000038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15</xdr:row>
          <xdr:rowOff>47625</xdr:rowOff>
        </xdr:from>
        <xdr:to>
          <xdr:col>7</xdr:col>
          <xdr:colOff>466725</xdr:colOff>
          <xdr:row>15</xdr:row>
          <xdr:rowOff>247650</xdr:rowOff>
        </xdr:to>
        <xdr:sp macro="" textlink="">
          <xdr:nvSpPr>
            <xdr:cNvPr id="16697" name="Button 313" hidden="1">
              <a:extLst>
                <a:ext uri="{63B3BB69-23CF-44E3-9099-C40C66FF867C}">
                  <a14:compatExt spid="_x0000_s16697"/>
                </a:ext>
                <a:ext uri="{FF2B5EF4-FFF2-40B4-BE49-F238E27FC236}">
                  <a16:creationId xmlns:a16="http://schemas.microsoft.com/office/drawing/2014/main" id="{00000000-0008-0000-0100-000039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16</xdr:row>
          <xdr:rowOff>47625</xdr:rowOff>
        </xdr:from>
        <xdr:to>
          <xdr:col>7</xdr:col>
          <xdr:colOff>466725</xdr:colOff>
          <xdr:row>16</xdr:row>
          <xdr:rowOff>247650</xdr:rowOff>
        </xdr:to>
        <xdr:sp macro="" textlink="">
          <xdr:nvSpPr>
            <xdr:cNvPr id="16698" name="Button 314" hidden="1">
              <a:extLst>
                <a:ext uri="{63B3BB69-23CF-44E3-9099-C40C66FF867C}">
                  <a14:compatExt spid="_x0000_s16698"/>
                </a:ext>
                <a:ext uri="{FF2B5EF4-FFF2-40B4-BE49-F238E27FC236}">
                  <a16:creationId xmlns:a16="http://schemas.microsoft.com/office/drawing/2014/main" id="{00000000-0008-0000-0100-00003A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17</xdr:row>
          <xdr:rowOff>47625</xdr:rowOff>
        </xdr:from>
        <xdr:to>
          <xdr:col>7</xdr:col>
          <xdr:colOff>466725</xdr:colOff>
          <xdr:row>17</xdr:row>
          <xdr:rowOff>247650</xdr:rowOff>
        </xdr:to>
        <xdr:sp macro="" textlink="">
          <xdr:nvSpPr>
            <xdr:cNvPr id="16699" name="Button 315" hidden="1">
              <a:extLst>
                <a:ext uri="{63B3BB69-23CF-44E3-9099-C40C66FF867C}">
                  <a14:compatExt spid="_x0000_s16699"/>
                </a:ext>
                <a:ext uri="{FF2B5EF4-FFF2-40B4-BE49-F238E27FC236}">
                  <a16:creationId xmlns:a16="http://schemas.microsoft.com/office/drawing/2014/main" id="{00000000-0008-0000-0100-00003B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18</xdr:row>
          <xdr:rowOff>47625</xdr:rowOff>
        </xdr:from>
        <xdr:to>
          <xdr:col>7</xdr:col>
          <xdr:colOff>466725</xdr:colOff>
          <xdr:row>18</xdr:row>
          <xdr:rowOff>247650</xdr:rowOff>
        </xdr:to>
        <xdr:sp macro="" textlink="">
          <xdr:nvSpPr>
            <xdr:cNvPr id="16700" name="Button 316" hidden="1">
              <a:extLst>
                <a:ext uri="{63B3BB69-23CF-44E3-9099-C40C66FF867C}">
                  <a14:compatExt spid="_x0000_s16700"/>
                </a:ext>
                <a:ext uri="{FF2B5EF4-FFF2-40B4-BE49-F238E27FC236}">
                  <a16:creationId xmlns:a16="http://schemas.microsoft.com/office/drawing/2014/main" id="{00000000-0008-0000-0100-00003C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19</xdr:row>
          <xdr:rowOff>47625</xdr:rowOff>
        </xdr:from>
        <xdr:to>
          <xdr:col>7</xdr:col>
          <xdr:colOff>466725</xdr:colOff>
          <xdr:row>19</xdr:row>
          <xdr:rowOff>247650</xdr:rowOff>
        </xdr:to>
        <xdr:sp macro="" textlink="">
          <xdr:nvSpPr>
            <xdr:cNvPr id="16701" name="Button 317" hidden="1">
              <a:extLst>
                <a:ext uri="{63B3BB69-23CF-44E3-9099-C40C66FF867C}">
                  <a14:compatExt spid="_x0000_s16701"/>
                </a:ext>
                <a:ext uri="{FF2B5EF4-FFF2-40B4-BE49-F238E27FC236}">
                  <a16:creationId xmlns:a16="http://schemas.microsoft.com/office/drawing/2014/main" id="{00000000-0008-0000-0100-00003D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20</xdr:row>
          <xdr:rowOff>47625</xdr:rowOff>
        </xdr:from>
        <xdr:to>
          <xdr:col>7</xdr:col>
          <xdr:colOff>466725</xdr:colOff>
          <xdr:row>20</xdr:row>
          <xdr:rowOff>247650</xdr:rowOff>
        </xdr:to>
        <xdr:sp macro="" textlink="">
          <xdr:nvSpPr>
            <xdr:cNvPr id="16702" name="Button 318" hidden="1">
              <a:extLst>
                <a:ext uri="{63B3BB69-23CF-44E3-9099-C40C66FF867C}">
                  <a14:compatExt spid="_x0000_s16702"/>
                </a:ext>
                <a:ext uri="{FF2B5EF4-FFF2-40B4-BE49-F238E27FC236}">
                  <a16:creationId xmlns:a16="http://schemas.microsoft.com/office/drawing/2014/main" id="{00000000-0008-0000-0100-00003E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21</xdr:row>
          <xdr:rowOff>47625</xdr:rowOff>
        </xdr:from>
        <xdr:to>
          <xdr:col>7</xdr:col>
          <xdr:colOff>466725</xdr:colOff>
          <xdr:row>21</xdr:row>
          <xdr:rowOff>247650</xdr:rowOff>
        </xdr:to>
        <xdr:sp macro="" textlink="">
          <xdr:nvSpPr>
            <xdr:cNvPr id="16703" name="Button 319" hidden="1">
              <a:extLst>
                <a:ext uri="{63B3BB69-23CF-44E3-9099-C40C66FF867C}">
                  <a14:compatExt spid="_x0000_s16703"/>
                </a:ext>
                <a:ext uri="{FF2B5EF4-FFF2-40B4-BE49-F238E27FC236}">
                  <a16:creationId xmlns:a16="http://schemas.microsoft.com/office/drawing/2014/main" id="{00000000-0008-0000-0100-00003F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22</xdr:row>
          <xdr:rowOff>47625</xdr:rowOff>
        </xdr:from>
        <xdr:to>
          <xdr:col>7</xdr:col>
          <xdr:colOff>466725</xdr:colOff>
          <xdr:row>22</xdr:row>
          <xdr:rowOff>247650</xdr:rowOff>
        </xdr:to>
        <xdr:sp macro="" textlink="">
          <xdr:nvSpPr>
            <xdr:cNvPr id="16704" name="Button 320" hidden="1">
              <a:extLst>
                <a:ext uri="{63B3BB69-23CF-44E3-9099-C40C66FF867C}">
                  <a14:compatExt spid="_x0000_s16704"/>
                </a:ext>
                <a:ext uri="{FF2B5EF4-FFF2-40B4-BE49-F238E27FC236}">
                  <a16:creationId xmlns:a16="http://schemas.microsoft.com/office/drawing/2014/main" id="{00000000-0008-0000-0100-000040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23</xdr:row>
          <xdr:rowOff>47625</xdr:rowOff>
        </xdr:from>
        <xdr:to>
          <xdr:col>7</xdr:col>
          <xdr:colOff>466725</xdr:colOff>
          <xdr:row>23</xdr:row>
          <xdr:rowOff>247650</xdr:rowOff>
        </xdr:to>
        <xdr:sp macro="" textlink="">
          <xdr:nvSpPr>
            <xdr:cNvPr id="16705" name="Button 321" hidden="1">
              <a:extLst>
                <a:ext uri="{63B3BB69-23CF-44E3-9099-C40C66FF867C}">
                  <a14:compatExt spid="_x0000_s16705"/>
                </a:ext>
                <a:ext uri="{FF2B5EF4-FFF2-40B4-BE49-F238E27FC236}">
                  <a16:creationId xmlns:a16="http://schemas.microsoft.com/office/drawing/2014/main" id="{00000000-0008-0000-0100-000041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24</xdr:row>
          <xdr:rowOff>47625</xdr:rowOff>
        </xdr:from>
        <xdr:to>
          <xdr:col>7</xdr:col>
          <xdr:colOff>466725</xdr:colOff>
          <xdr:row>24</xdr:row>
          <xdr:rowOff>247650</xdr:rowOff>
        </xdr:to>
        <xdr:sp macro="" textlink="">
          <xdr:nvSpPr>
            <xdr:cNvPr id="16706" name="Button 322" hidden="1">
              <a:extLst>
                <a:ext uri="{63B3BB69-23CF-44E3-9099-C40C66FF867C}">
                  <a14:compatExt spid="_x0000_s16706"/>
                </a:ext>
                <a:ext uri="{FF2B5EF4-FFF2-40B4-BE49-F238E27FC236}">
                  <a16:creationId xmlns:a16="http://schemas.microsoft.com/office/drawing/2014/main" id="{00000000-0008-0000-0100-000042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25</xdr:row>
          <xdr:rowOff>47625</xdr:rowOff>
        </xdr:from>
        <xdr:to>
          <xdr:col>7</xdr:col>
          <xdr:colOff>466725</xdr:colOff>
          <xdr:row>25</xdr:row>
          <xdr:rowOff>247650</xdr:rowOff>
        </xdr:to>
        <xdr:sp macro="" textlink="">
          <xdr:nvSpPr>
            <xdr:cNvPr id="16707" name="Button 323" hidden="1">
              <a:extLst>
                <a:ext uri="{63B3BB69-23CF-44E3-9099-C40C66FF867C}">
                  <a14:compatExt spid="_x0000_s16707"/>
                </a:ext>
                <a:ext uri="{FF2B5EF4-FFF2-40B4-BE49-F238E27FC236}">
                  <a16:creationId xmlns:a16="http://schemas.microsoft.com/office/drawing/2014/main" id="{00000000-0008-0000-0100-000043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26</xdr:row>
          <xdr:rowOff>47625</xdr:rowOff>
        </xdr:from>
        <xdr:to>
          <xdr:col>7</xdr:col>
          <xdr:colOff>466725</xdr:colOff>
          <xdr:row>26</xdr:row>
          <xdr:rowOff>247650</xdr:rowOff>
        </xdr:to>
        <xdr:sp macro="" textlink="">
          <xdr:nvSpPr>
            <xdr:cNvPr id="16708" name="Button 324" hidden="1">
              <a:extLst>
                <a:ext uri="{63B3BB69-23CF-44E3-9099-C40C66FF867C}">
                  <a14:compatExt spid="_x0000_s16708"/>
                </a:ext>
                <a:ext uri="{FF2B5EF4-FFF2-40B4-BE49-F238E27FC236}">
                  <a16:creationId xmlns:a16="http://schemas.microsoft.com/office/drawing/2014/main" id="{00000000-0008-0000-0100-000044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27</xdr:row>
          <xdr:rowOff>47625</xdr:rowOff>
        </xdr:from>
        <xdr:to>
          <xdr:col>7</xdr:col>
          <xdr:colOff>466725</xdr:colOff>
          <xdr:row>27</xdr:row>
          <xdr:rowOff>247650</xdr:rowOff>
        </xdr:to>
        <xdr:sp macro="" textlink="">
          <xdr:nvSpPr>
            <xdr:cNvPr id="16709" name="Button 325" hidden="1">
              <a:extLst>
                <a:ext uri="{63B3BB69-23CF-44E3-9099-C40C66FF867C}">
                  <a14:compatExt spid="_x0000_s16709"/>
                </a:ext>
                <a:ext uri="{FF2B5EF4-FFF2-40B4-BE49-F238E27FC236}">
                  <a16:creationId xmlns:a16="http://schemas.microsoft.com/office/drawing/2014/main" id="{00000000-0008-0000-0100-000045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28</xdr:row>
          <xdr:rowOff>47625</xdr:rowOff>
        </xdr:from>
        <xdr:to>
          <xdr:col>7</xdr:col>
          <xdr:colOff>466725</xdr:colOff>
          <xdr:row>28</xdr:row>
          <xdr:rowOff>247650</xdr:rowOff>
        </xdr:to>
        <xdr:sp macro="" textlink="">
          <xdr:nvSpPr>
            <xdr:cNvPr id="16710" name="Button 326" hidden="1">
              <a:extLst>
                <a:ext uri="{63B3BB69-23CF-44E3-9099-C40C66FF867C}">
                  <a14:compatExt spid="_x0000_s16710"/>
                </a:ext>
                <a:ext uri="{FF2B5EF4-FFF2-40B4-BE49-F238E27FC236}">
                  <a16:creationId xmlns:a16="http://schemas.microsoft.com/office/drawing/2014/main" id="{00000000-0008-0000-0100-000046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47625</xdr:rowOff>
        </xdr:from>
        <xdr:to>
          <xdr:col>7</xdr:col>
          <xdr:colOff>466725</xdr:colOff>
          <xdr:row>29</xdr:row>
          <xdr:rowOff>247650</xdr:rowOff>
        </xdr:to>
        <xdr:sp macro="" textlink="">
          <xdr:nvSpPr>
            <xdr:cNvPr id="16711" name="Button 327" hidden="1">
              <a:extLst>
                <a:ext uri="{63B3BB69-23CF-44E3-9099-C40C66FF867C}">
                  <a14:compatExt spid="_x0000_s16711"/>
                </a:ext>
                <a:ext uri="{FF2B5EF4-FFF2-40B4-BE49-F238E27FC236}">
                  <a16:creationId xmlns:a16="http://schemas.microsoft.com/office/drawing/2014/main" id="{00000000-0008-0000-0100-000047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8</xdr:row>
          <xdr:rowOff>47625</xdr:rowOff>
        </xdr:from>
        <xdr:to>
          <xdr:col>9</xdr:col>
          <xdr:colOff>466725</xdr:colOff>
          <xdr:row>8</xdr:row>
          <xdr:rowOff>247650</xdr:rowOff>
        </xdr:to>
        <xdr:sp macro="" textlink="">
          <xdr:nvSpPr>
            <xdr:cNvPr id="16712" name="Button 328" hidden="1">
              <a:extLst>
                <a:ext uri="{63B3BB69-23CF-44E3-9099-C40C66FF867C}">
                  <a14:compatExt spid="_x0000_s16712"/>
                </a:ext>
                <a:ext uri="{FF2B5EF4-FFF2-40B4-BE49-F238E27FC236}">
                  <a16:creationId xmlns:a16="http://schemas.microsoft.com/office/drawing/2014/main" id="{00000000-0008-0000-0100-000048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9</xdr:row>
          <xdr:rowOff>47625</xdr:rowOff>
        </xdr:from>
        <xdr:to>
          <xdr:col>9</xdr:col>
          <xdr:colOff>466725</xdr:colOff>
          <xdr:row>9</xdr:row>
          <xdr:rowOff>247650</xdr:rowOff>
        </xdr:to>
        <xdr:sp macro="" textlink="">
          <xdr:nvSpPr>
            <xdr:cNvPr id="16713" name="Button 329" hidden="1">
              <a:extLst>
                <a:ext uri="{63B3BB69-23CF-44E3-9099-C40C66FF867C}">
                  <a14:compatExt spid="_x0000_s16713"/>
                </a:ext>
                <a:ext uri="{FF2B5EF4-FFF2-40B4-BE49-F238E27FC236}">
                  <a16:creationId xmlns:a16="http://schemas.microsoft.com/office/drawing/2014/main" id="{00000000-0008-0000-0100-000049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47625</xdr:rowOff>
        </xdr:from>
        <xdr:to>
          <xdr:col>9</xdr:col>
          <xdr:colOff>466725</xdr:colOff>
          <xdr:row>10</xdr:row>
          <xdr:rowOff>247650</xdr:rowOff>
        </xdr:to>
        <xdr:sp macro="" textlink="">
          <xdr:nvSpPr>
            <xdr:cNvPr id="16714" name="Button 330" hidden="1">
              <a:extLst>
                <a:ext uri="{63B3BB69-23CF-44E3-9099-C40C66FF867C}">
                  <a14:compatExt spid="_x0000_s16714"/>
                </a:ext>
                <a:ext uri="{FF2B5EF4-FFF2-40B4-BE49-F238E27FC236}">
                  <a16:creationId xmlns:a16="http://schemas.microsoft.com/office/drawing/2014/main" id="{00000000-0008-0000-0100-00004A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47625</xdr:rowOff>
        </xdr:from>
        <xdr:to>
          <xdr:col>9</xdr:col>
          <xdr:colOff>466725</xdr:colOff>
          <xdr:row>11</xdr:row>
          <xdr:rowOff>247650</xdr:rowOff>
        </xdr:to>
        <xdr:sp macro="" textlink="">
          <xdr:nvSpPr>
            <xdr:cNvPr id="16715" name="Button 331" hidden="1">
              <a:extLst>
                <a:ext uri="{63B3BB69-23CF-44E3-9099-C40C66FF867C}">
                  <a14:compatExt spid="_x0000_s16715"/>
                </a:ext>
                <a:ext uri="{FF2B5EF4-FFF2-40B4-BE49-F238E27FC236}">
                  <a16:creationId xmlns:a16="http://schemas.microsoft.com/office/drawing/2014/main" id="{00000000-0008-0000-0100-00004B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32</xdr:row>
          <xdr:rowOff>47625</xdr:rowOff>
        </xdr:from>
        <xdr:to>
          <xdr:col>7</xdr:col>
          <xdr:colOff>466725</xdr:colOff>
          <xdr:row>32</xdr:row>
          <xdr:rowOff>247650</xdr:rowOff>
        </xdr:to>
        <xdr:sp macro="" textlink="">
          <xdr:nvSpPr>
            <xdr:cNvPr id="16716" name="Button 332" hidden="1">
              <a:extLst>
                <a:ext uri="{63B3BB69-23CF-44E3-9099-C40C66FF867C}">
                  <a14:compatExt spid="_x0000_s16716"/>
                </a:ext>
                <a:ext uri="{FF2B5EF4-FFF2-40B4-BE49-F238E27FC236}">
                  <a16:creationId xmlns:a16="http://schemas.microsoft.com/office/drawing/2014/main" id="{00000000-0008-0000-0100-00004C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33</xdr:row>
          <xdr:rowOff>47625</xdr:rowOff>
        </xdr:from>
        <xdr:to>
          <xdr:col>7</xdr:col>
          <xdr:colOff>466725</xdr:colOff>
          <xdr:row>33</xdr:row>
          <xdr:rowOff>247650</xdr:rowOff>
        </xdr:to>
        <xdr:sp macro="" textlink="">
          <xdr:nvSpPr>
            <xdr:cNvPr id="16717" name="Button 333" hidden="1">
              <a:extLst>
                <a:ext uri="{63B3BB69-23CF-44E3-9099-C40C66FF867C}">
                  <a14:compatExt spid="_x0000_s16717"/>
                </a:ext>
                <a:ext uri="{FF2B5EF4-FFF2-40B4-BE49-F238E27FC236}">
                  <a16:creationId xmlns:a16="http://schemas.microsoft.com/office/drawing/2014/main" id="{00000000-0008-0000-0100-00004D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34</xdr:row>
          <xdr:rowOff>47625</xdr:rowOff>
        </xdr:from>
        <xdr:to>
          <xdr:col>7</xdr:col>
          <xdr:colOff>466725</xdr:colOff>
          <xdr:row>34</xdr:row>
          <xdr:rowOff>247650</xdr:rowOff>
        </xdr:to>
        <xdr:sp macro="" textlink="">
          <xdr:nvSpPr>
            <xdr:cNvPr id="16718" name="Button 334" hidden="1">
              <a:extLst>
                <a:ext uri="{63B3BB69-23CF-44E3-9099-C40C66FF867C}">
                  <a14:compatExt spid="_x0000_s16718"/>
                </a:ext>
                <a:ext uri="{FF2B5EF4-FFF2-40B4-BE49-F238E27FC236}">
                  <a16:creationId xmlns:a16="http://schemas.microsoft.com/office/drawing/2014/main" id="{00000000-0008-0000-0100-00004E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35</xdr:row>
          <xdr:rowOff>47625</xdr:rowOff>
        </xdr:from>
        <xdr:to>
          <xdr:col>7</xdr:col>
          <xdr:colOff>466725</xdr:colOff>
          <xdr:row>35</xdr:row>
          <xdr:rowOff>247650</xdr:rowOff>
        </xdr:to>
        <xdr:sp macro="" textlink="">
          <xdr:nvSpPr>
            <xdr:cNvPr id="16719" name="Button 335" hidden="1">
              <a:extLst>
                <a:ext uri="{63B3BB69-23CF-44E3-9099-C40C66FF867C}">
                  <a14:compatExt spid="_x0000_s16719"/>
                </a:ext>
                <a:ext uri="{FF2B5EF4-FFF2-40B4-BE49-F238E27FC236}">
                  <a16:creationId xmlns:a16="http://schemas.microsoft.com/office/drawing/2014/main" id="{00000000-0008-0000-0100-00004F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36</xdr:row>
          <xdr:rowOff>47625</xdr:rowOff>
        </xdr:from>
        <xdr:to>
          <xdr:col>7</xdr:col>
          <xdr:colOff>466725</xdr:colOff>
          <xdr:row>36</xdr:row>
          <xdr:rowOff>247650</xdr:rowOff>
        </xdr:to>
        <xdr:sp macro="" textlink="">
          <xdr:nvSpPr>
            <xdr:cNvPr id="16720" name="Button 336" hidden="1">
              <a:extLst>
                <a:ext uri="{63B3BB69-23CF-44E3-9099-C40C66FF867C}">
                  <a14:compatExt spid="_x0000_s16720"/>
                </a:ext>
                <a:ext uri="{FF2B5EF4-FFF2-40B4-BE49-F238E27FC236}">
                  <a16:creationId xmlns:a16="http://schemas.microsoft.com/office/drawing/2014/main" id="{00000000-0008-0000-0100-000050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37</xdr:row>
          <xdr:rowOff>47625</xdr:rowOff>
        </xdr:from>
        <xdr:to>
          <xdr:col>7</xdr:col>
          <xdr:colOff>466725</xdr:colOff>
          <xdr:row>37</xdr:row>
          <xdr:rowOff>247650</xdr:rowOff>
        </xdr:to>
        <xdr:sp macro="" textlink="">
          <xdr:nvSpPr>
            <xdr:cNvPr id="16721" name="Button 337" hidden="1">
              <a:extLst>
                <a:ext uri="{63B3BB69-23CF-44E3-9099-C40C66FF867C}">
                  <a14:compatExt spid="_x0000_s16721"/>
                </a:ext>
                <a:ext uri="{FF2B5EF4-FFF2-40B4-BE49-F238E27FC236}">
                  <a16:creationId xmlns:a16="http://schemas.microsoft.com/office/drawing/2014/main" id="{00000000-0008-0000-0100-000051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129540</xdr:colOff>
      <xdr:row>42</xdr:row>
      <xdr:rowOff>38101</xdr:rowOff>
    </xdr:from>
    <xdr:to>
      <xdr:col>26</xdr:col>
      <xdr:colOff>186690</xdr:colOff>
      <xdr:row>43</xdr:row>
      <xdr:rowOff>174397</xdr:rowOff>
    </xdr:to>
    <xdr:pic>
      <xdr:nvPicPr>
        <xdr:cNvPr id="2" name="그림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32120" y="9631681"/>
          <a:ext cx="1036320" cy="3420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807720</xdr:colOff>
      <xdr:row>25</xdr:row>
      <xdr:rowOff>68580</xdr:rowOff>
    </xdr:from>
    <xdr:to>
      <xdr:col>11</xdr:col>
      <xdr:colOff>537210</xdr:colOff>
      <xdr:row>25</xdr:row>
      <xdr:rowOff>410616</xdr:rowOff>
    </xdr:to>
    <xdr:pic>
      <xdr:nvPicPr>
        <xdr:cNvPr id="3" name="그림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39640" y="9494520"/>
          <a:ext cx="1036320" cy="3420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1203960</xdr:colOff>
      <xdr:row>27</xdr:row>
      <xdr:rowOff>53340</xdr:rowOff>
    </xdr:from>
    <xdr:to>
      <xdr:col>12</xdr:col>
      <xdr:colOff>38100</xdr:colOff>
      <xdr:row>27</xdr:row>
      <xdr:rowOff>395376</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87340" y="9860280"/>
          <a:ext cx="1036320" cy="3420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1402080</xdr:colOff>
      <xdr:row>31</xdr:row>
      <xdr:rowOff>22860</xdr:rowOff>
    </xdr:from>
    <xdr:to>
      <xdr:col>8</xdr:col>
      <xdr:colOff>205740</xdr:colOff>
      <xdr:row>31</xdr:row>
      <xdr:rowOff>364896</xdr:rowOff>
    </xdr:to>
    <xdr:pic>
      <xdr:nvPicPr>
        <xdr:cNvPr id="3" name="그림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11140" y="9974580"/>
          <a:ext cx="1036320" cy="34203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xdr:col>
      <xdr:colOff>579120</xdr:colOff>
      <xdr:row>23</xdr:row>
      <xdr:rowOff>45720</xdr:rowOff>
    </xdr:from>
    <xdr:to>
      <xdr:col>16</xdr:col>
      <xdr:colOff>20955</xdr:colOff>
      <xdr:row>23</xdr:row>
      <xdr:rowOff>387756</xdr:rowOff>
    </xdr:to>
    <xdr:pic>
      <xdr:nvPicPr>
        <xdr:cNvPr id="2" name="그림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98720" y="9898380"/>
          <a:ext cx="1036320" cy="34203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20</xdr:col>
      <xdr:colOff>91440</xdr:colOff>
      <xdr:row>21</xdr:row>
      <xdr:rowOff>38100</xdr:rowOff>
    </xdr:from>
    <xdr:to>
      <xdr:col>22</xdr:col>
      <xdr:colOff>617220</xdr:colOff>
      <xdr:row>21</xdr:row>
      <xdr:rowOff>380136</xdr:rowOff>
    </xdr:to>
    <xdr:pic>
      <xdr:nvPicPr>
        <xdr:cNvPr id="2" name="그림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41620" y="10027920"/>
          <a:ext cx="1036320" cy="34203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10</xdr:col>
      <xdr:colOff>472440</xdr:colOff>
      <xdr:row>25</xdr:row>
      <xdr:rowOff>15240</xdr:rowOff>
    </xdr:from>
    <xdr:to>
      <xdr:col>13</xdr:col>
      <xdr:colOff>51435</xdr:colOff>
      <xdr:row>25</xdr:row>
      <xdr:rowOff>357276</xdr:rowOff>
    </xdr:to>
    <xdr:pic>
      <xdr:nvPicPr>
        <xdr:cNvPr id="2" name="그림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79720" y="9791700"/>
          <a:ext cx="1036320" cy="34203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9</xdr:col>
      <xdr:colOff>272144</xdr:colOff>
      <xdr:row>49</xdr:row>
      <xdr:rowOff>149678</xdr:rowOff>
    </xdr:from>
    <xdr:to>
      <xdr:col>9</xdr:col>
      <xdr:colOff>1313171</xdr:colOff>
      <xdr:row>49</xdr:row>
      <xdr:rowOff>491714</xdr:rowOff>
    </xdr:to>
    <xdr:pic>
      <xdr:nvPicPr>
        <xdr:cNvPr id="3" name="그림 2">
          <a:extLst>
            <a:ext uri="{FF2B5EF4-FFF2-40B4-BE49-F238E27FC236}">
              <a16:creationId xmlns:a16="http://schemas.microsoft.com/office/drawing/2014/main" id="{3D2B7863-737E-4C96-838A-01375F8BB5A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014608" y="20723678"/>
          <a:ext cx="1041027" cy="342036"/>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10</xdr:col>
      <xdr:colOff>472440</xdr:colOff>
      <xdr:row>31</xdr:row>
      <xdr:rowOff>15240</xdr:rowOff>
    </xdr:from>
    <xdr:ext cx="1034959" cy="342036"/>
    <xdr:pic>
      <xdr:nvPicPr>
        <xdr:cNvPr id="2" name="그림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39940" y="6511290"/>
          <a:ext cx="1034959" cy="342036"/>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xdr:twoCellAnchor editAs="oneCell">
    <xdr:from>
      <xdr:col>7</xdr:col>
      <xdr:colOff>34210</xdr:colOff>
      <xdr:row>34</xdr:row>
      <xdr:rowOff>28865</xdr:rowOff>
    </xdr:from>
    <xdr:to>
      <xdr:col>8</xdr:col>
      <xdr:colOff>649940</xdr:colOff>
      <xdr:row>36</xdr:row>
      <xdr:rowOff>83249</xdr:rowOff>
    </xdr:to>
    <xdr:pic>
      <xdr:nvPicPr>
        <xdr:cNvPr id="3" name="그림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39710" y="11055453"/>
          <a:ext cx="1299289" cy="48020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7</xdr:col>
      <xdr:colOff>235321</xdr:colOff>
      <xdr:row>30</xdr:row>
      <xdr:rowOff>51277</xdr:rowOff>
    </xdr:from>
    <xdr:to>
      <xdr:col>8</xdr:col>
      <xdr:colOff>738992</xdr:colOff>
      <xdr:row>32</xdr:row>
      <xdr:rowOff>105661</xdr:rowOff>
    </xdr:to>
    <xdr:pic>
      <xdr:nvPicPr>
        <xdr:cNvPr id="2" name="그림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29615" y="10696865"/>
          <a:ext cx="1299289" cy="480208"/>
        </a:xfrm>
        <a:prstGeom prst="rect">
          <a:avLst/>
        </a:prstGeom>
      </xdr:spPr>
    </xdr:pic>
    <xdr:clientData/>
  </xdr:twoCellAnchor>
  <xdr:twoCellAnchor>
    <xdr:from>
      <xdr:col>7</xdr:col>
      <xdr:colOff>0</xdr:colOff>
      <xdr:row>50</xdr:row>
      <xdr:rowOff>0</xdr:rowOff>
    </xdr:from>
    <xdr:to>
      <xdr:col>8</xdr:col>
      <xdr:colOff>19050</xdr:colOff>
      <xdr:row>52</xdr:row>
      <xdr:rowOff>133350</xdr:rowOff>
    </xdr:to>
    <xdr:pic>
      <xdr:nvPicPr>
        <xdr:cNvPr id="3" name="_x395600336">
          <a:extLst>
            <a:ext uri="{FF2B5EF4-FFF2-40B4-BE49-F238E27FC236}">
              <a16:creationId xmlns:a16="http://schemas.microsoft.com/office/drawing/2014/main" id="{198E60B1-FADE-4E98-B965-65081BA518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6315075"/>
          <a:ext cx="704850"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xdr:row>
      <xdr:rowOff>0</xdr:rowOff>
    </xdr:from>
    <xdr:to>
      <xdr:col>2</xdr:col>
      <xdr:colOff>486110</xdr:colOff>
      <xdr:row>70</xdr:row>
      <xdr:rowOff>114755</xdr:rowOff>
    </xdr:to>
    <xdr:pic>
      <xdr:nvPicPr>
        <xdr:cNvPr id="4" name="그림 3">
          <a:extLst>
            <a:ext uri="{FF2B5EF4-FFF2-40B4-BE49-F238E27FC236}">
              <a16:creationId xmlns:a16="http://schemas.microsoft.com/office/drawing/2014/main" id="{54D6C042-DF54-4FDE-9EBB-1BAA22121D47}"/>
            </a:ext>
          </a:extLst>
        </xdr:cNvPr>
        <xdr:cNvPicPr>
          <a:picLocks noChangeAspect="1"/>
        </xdr:cNvPicPr>
      </xdr:nvPicPr>
      <xdr:blipFill>
        <a:blip xmlns:r="http://schemas.openxmlformats.org/officeDocument/2006/relationships" r:embed="rId3"/>
        <a:stretch>
          <a:fillRect/>
        </a:stretch>
      </xdr:blipFill>
      <xdr:spPr>
        <a:xfrm>
          <a:off x="685800" y="7362825"/>
          <a:ext cx="2400635" cy="325800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7</xdr:col>
      <xdr:colOff>246528</xdr:colOff>
      <xdr:row>35</xdr:row>
      <xdr:rowOff>40070</xdr:rowOff>
    </xdr:from>
    <xdr:to>
      <xdr:col>8</xdr:col>
      <xdr:colOff>750199</xdr:colOff>
      <xdr:row>37</xdr:row>
      <xdr:rowOff>94454</xdr:rowOff>
    </xdr:to>
    <xdr:pic>
      <xdr:nvPicPr>
        <xdr:cNvPr id="2" name="그림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40822" y="10730482"/>
          <a:ext cx="1299289" cy="480208"/>
        </a:xfrm>
        <a:prstGeom prst="rect">
          <a:avLst/>
        </a:prstGeom>
      </xdr:spPr>
    </xdr:pic>
    <xdr:clientData/>
  </xdr:twoCellAnchor>
  <xdr:twoCellAnchor>
    <xdr:from>
      <xdr:col>0</xdr:col>
      <xdr:colOff>56030</xdr:colOff>
      <xdr:row>24</xdr:row>
      <xdr:rowOff>201706</xdr:rowOff>
    </xdr:from>
    <xdr:to>
      <xdr:col>6</xdr:col>
      <xdr:colOff>745752</xdr:colOff>
      <xdr:row>27</xdr:row>
      <xdr:rowOff>211230</xdr:rowOff>
    </xdr:to>
    <xdr:pic>
      <xdr:nvPicPr>
        <xdr:cNvPr id="3" name="_x366826232" descr="EMB00000e98b3db">
          <a:extLst>
            <a:ext uri="{FF2B5EF4-FFF2-40B4-BE49-F238E27FC236}">
              <a16:creationId xmlns:a16="http://schemas.microsoft.com/office/drawing/2014/main" id="{00000000-0008-0000-0D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030" y="8550088"/>
          <a:ext cx="5788398" cy="648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78442</xdr:colOff>
      <xdr:row>28</xdr:row>
      <xdr:rowOff>190501</xdr:rowOff>
    </xdr:from>
    <xdr:to>
      <xdr:col>1</xdr:col>
      <xdr:colOff>625289</xdr:colOff>
      <xdr:row>33</xdr:row>
      <xdr:rowOff>177615</xdr:rowOff>
    </xdr:to>
    <xdr:pic>
      <xdr:nvPicPr>
        <xdr:cNvPr id="4" name="_x366446296" descr="EMB00000e98b3dc">
          <a:extLst>
            <a:ext uri="{FF2B5EF4-FFF2-40B4-BE49-F238E27FC236}">
              <a16:creationId xmlns:a16="http://schemas.microsoft.com/office/drawing/2014/main" id="{00000000-0008-0000-0D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8442" y="9390530"/>
          <a:ext cx="1667435" cy="10516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638736</xdr:colOff>
      <xdr:row>28</xdr:row>
      <xdr:rowOff>201706</xdr:rowOff>
    </xdr:from>
    <xdr:to>
      <xdr:col>3</xdr:col>
      <xdr:colOff>720538</xdr:colOff>
      <xdr:row>33</xdr:row>
      <xdr:rowOff>201707</xdr:rowOff>
    </xdr:to>
    <xdr:pic>
      <xdr:nvPicPr>
        <xdr:cNvPr id="5" name="그림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59324" y="9401735"/>
          <a:ext cx="1673038" cy="10645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728383</xdr:colOff>
      <xdr:row>28</xdr:row>
      <xdr:rowOff>212911</xdr:rowOff>
    </xdr:from>
    <xdr:to>
      <xdr:col>4</xdr:col>
      <xdr:colOff>447116</xdr:colOff>
      <xdr:row>29</xdr:row>
      <xdr:rowOff>161925</xdr:rowOff>
    </xdr:to>
    <xdr:pic>
      <xdr:nvPicPr>
        <xdr:cNvPr id="6" name="그림 5">
          <a:extLst>
            <a:ext uri="{FF2B5EF4-FFF2-40B4-BE49-F238E27FC236}">
              <a16:creationId xmlns:a16="http://schemas.microsoft.com/office/drawing/2014/main" id="{00000000-0008-0000-0D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0207" y="9412940"/>
          <a:ext cx="5143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694765</xdr:colOff>
      <xdr:row>29</xdr:row>
      <xdr:rowOff>134471</xdr:rowOff>
    </xdr:from>
    <xdr:to>
      <xdr:col>6</xdr:col>
      <xdr:colOff>713815</xdr:colOff>
      <xdr:row>33</xdr:row>
      <xdr:rowOff>143996</xdr:rowOff>
    </xdr:to>
    <xdr:pic>
      <xdr:nvPicPr>
        <xdr:cNvPr id="7" name="_x366447016" descr="EMB00000e98b3de">
          <a:extLst>
            <a:ext uri="{FF2B5EF4-FFF2-40B4-BE49-F238E27FC236}">
              <a16:creationId xmlns:a16="http://schemas.microsoft.com/office/drawing/2014/main" id="{00000000-0008-0000-0D00-000007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406589" y="9547412"/>
          <a:ext cx="2405902" cy="8611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7</xdr:col>
      <xdr:colOff>168089</xdr:colOff>
      <xdr:row>21</xdr:row>
      <xdr:rowOff>152134</xdr:rowOff>
    </xdr:from>
    <xdr:to>
      <xdr:col>8</xdr:col>
      <xdr:colOff>671760</xdr:colOff>
      <xdr:row>23</xdr:row>
      <xdr:rowOff>206519</xdr:rowOff>
    </xdr:to>
    <xdr:pic>
      <xdr:nvPicPr>
        <xdr:cNvPr id="2" name="그림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62383" y="9677134"/>
          <a:ext cx="1299289" cy="480208"/>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7</xdr:col>
      <xdr:colOff>224112</xdr:colOff>
      <xdr:row>25</xdr:row>
      <xdr:rowOff>129714</xdr:rowOff>
    </xdr:from>
    <xdr:to>
      <xdr:col>8</xdr:col>
      <xdr:colOff>727783</xdr:colOff>
      <xdr:row>27</xdr:row>
      <xdr:rowOff>184099</xdr:rowOff>
    </xdr:to>
    <xdr:pic>
      <xdr:nvPicPr>
        <xdr:cNvPr id="2" name="그림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18406" y="11985538"/>
          <a:ext cx="1299289" cy="480208"/>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45720</xdr:colOff>
      <xdr:row>40</xdr:row>
      <xdr:rowOff>30480</xdr:rowOff>
    </xdr:from>
    <xdr:to>
      <xdr:col>23</xdr:col>
      <xdr:colOff>238125</xdr:colOff>
      <xdr:row>40</xdr:row>
      <xdr:rowOff>372516</xdr:rowOff>
    </xdr:to>
    <xdr:pic>
      <xdr:nvPicPr>
        <xdr:cNvPr id="2" name="그림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67300" y="9585960"/>
          <a:ext cx="1036320" cy="342036"/>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12</xdr:col>
      <xdr:colOff>198120</xdr:colOff>
      <xdr:row>30</xdr:row>
      <xdr:rowOff>22860</xdr:rowOff>
    </xdr:from>
    <xdr:to>
      <xdr:col>16</xdr:col>
      <xdr:colOff>0</xdr:colOff>
      <xdr:row>30</xdr:row>
      <xdr:rowOff>364896</xdr:rowOff>
    </xdr:to>
    <xdr:pic>
      <xdr:nvPicPr>
        <xdr:cNvPr id="2" name="그림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52060" y="9235440"/>
          <a:ext cx="1036320" cy="342036"/>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8</xdr:col>
      <xdr:colOff>504712</xdr:colOff>
      <xdr:row>32</xdr:row>
      <xdr:rowOff>18826</xdr:rowOff>
    </xdr:from>
    <xdr:to>
      <xdr:col>10</xdr:col>
      <xdr:colOff>448235</xdr:colOff>
      <xdr:row>32</xdr:row>
      <xdr:rowOff>360862</xdr:rowOff>
    </xdr:to>
    <xdr:pic>
      <xdr:nvPicPr>
        <xdr:cNvPr id="2" name="그림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48212" y="10025679"/>
          <a:ext cx="1041699" cy="34203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7</xdr:col>
      <xdr:colOff>784860</xdr:colOff>
      <xdr:row>31</xdr:row>
      <xdr:rowOff>97267</xdr:rowOff>
    </xdr:from>
    <xdr:to>
      <xdr:col>9</xdr:col>
      <xdr:colOff>190500</xdr:colOff>
      <xdr:row>32</xdr:row>
      <xdr:rowOff>69509</xdr:rowOff>
    </xdr:to>
    <xdr:pic>
      <xdr:nvPicPr>
        <xdr:cNvPr id="2" name="그림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55154" y="8972326"/>
          <a:ext cx="1041699" cy="342036"/>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16</xdr:col>
      <xdr:colOff>117886</xdr:colOff>
      <xdr:row>37</xdr:row>
      <xdr:rowOff>86510</xdr:rowOff>
    </xdr:from>
    <xdr:to>
      <xdr:col>19</xdr:col>
      <xdr:colOff>422686</xdr:colOff>
      <xdr:row>38</xdr:row>
      <xdr:rowOff>36340</xdr:rowOff>
    </xdr:to>
    <xdr:pic>
      <xdr:nvPicPr>
        <xdr:cNvPr id="3" name="그림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83798" y="10373510"/>
          <a:ext cx="1044388" cy="342036"/>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16</xdr:col>
      <xdr:colOff>155538</xdr:colOff>
      <xdr:row>22</xdr:row>
      <xdr:rowOff>64098</xdr:rowOff>
    </xdr:from>
    <xdr:to>
      <xdr:col>19</xdr:col>
      <xdr:colOff>285078</xdr:colOff>
      <xdr:row>23</xdr:row>
      <xdr:rowOff>13928</xdr:rowOff>
    </xdr:to>
    <xdr:pic>
      <xdr:nvPicPr>
        <xdr:cNvPr id="2" name="그림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53362" y="9499451"/>
          <a:ext cx="1048422" cy="342036"/>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5</xdr:col>
      <xdr:colOff>1759324</xdr:colOff>
      <xdr:row>44</xdr:row>
      <xdr:rowOff>11206</xdr:rowOff>
    </xdr:from>
    <xdr:to>
      <xdr:col>7</xdr:col>
      <xdr:colOff>66643</xdr:colOff>
      <xdr:row>46</xdr:row>
      <xdr:rowOff>65591</xdr:rowOff>
    </xdr:to>
    <xdr:pic>
      <xdr:nvPicPr>
        <xdr:cNvPr id="2" name="그림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84795" y="14399559"/>
          <a:ext cx="1299289" cy="48020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4</xdr:col>
      <xdr:colOff>2547658</xdr:colOff>
      <xdr:row>27</xdr:row>
      <xdr:rowOff>17369</xdr:rowOff>
    </xdr:from>
    <xdr:to>
      <xdr:col>7</xdr:col>
      <xdr:colOff>3891</xdr:colOff>
      <xdr:row>29</xdr:row>
      <xdr:rowOff>71754</xdr:rowOff>
    </xdr:to>
    <xdr:pic>
      <xdr:nvPicPr>
        <xdr:cNvPr id="2" name="그림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3783" y="10628219"/>
          <a:ext cx="1342433" cy="473485"/>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4</xdr:col>
      <xdr:colOff>2547658</xdr:colOff>
      <xdr:row>27</xdr:row>
      <xdr:rowOff>17369</xdr:rowOff>
    </xdr:from>
    <xdr:to>
      <xdr:col>6</xdr:col>
      <xdr:colOff>70566</xdr:colOff>
      <xdr:row>29</xdr:row>
      <xdr:rowOff>71754</xdr:rowOff>
    </xdr:to>
    <xdr:pic>
      <xdr:nvPicPr>
        <xdr:cNvPr id="2" name="그림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41334" y="8141634"/>
          <a:ext cx="1344114" cy="48020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7</xdr:col>
      <xdr:colOff>1140759</xdr:colOff>
      <xdr:row>30</xdr:row>
      <xdr:rowOff>101973</xdr:rowOff>
    </xdr:from>
    <xdr:to>
      <xdr:col>9</xdr:col>
      <xdr:colOff>240335</xdr:colOff>
      <xdr:row>32</xdr:row>
      <xdr:rowOff>156358</xdr:rowOff>
    </xdr:to>
    <xdr:pic>
      <xdr:nvPicPr>
        <xdr:cNvPr id="2" name="그림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00583" y="11935385"/>
          <a:ext cx="1340752" cy="480208"/>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13</xdr:col>
      <xdr:colOff>160020</xdr:colOff>
      <xdr:row>31</xdr:row>
      <xdr:rowOff>38100</xdr:rowOff>
    </xdr:from>
    <xdr:to>
      <xdr:col>16</xdr:col>
      <xdr:colOff>342900</xdr:colOff>
      <xdr:row>31</xdr:row>
      <xdr:rowOff>380136</xdr:rowOff>
    </xdr:to>
    <xdr:pic>
      <xdr:nvPicPr>
        <xdr:cNvPr id="3" name="그림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66360" y="8938260"/>
          <a:ext cx="1036320" cy="342036"/>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12</xdr:col>
      <xdr:colOff>685800</xdr:colOff>
      <xdr:row>31</xdr:row>
      <xdr:rowOff>15240</xdr:rowOff>
    </xdr:from>
    <xdr:to>
      <xdr:col>16</xdr:col>
      <xdr:colOff>38100</xdr:colOff>
      <xdr:row>31</xdr:row>
      <xdr:rowOff>357276</xdr:rowOff>
    </xdr:to>
    <xdr:pic>
      <xdr:nvPicPr>
        <xdr:cNvPr id="2" name="그림 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03520" y="9563100"/>
          <a:ext cx="1036320" cy="342036"/>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12</xdr:col>
      <xdr:colOff>76200</xdr:colOff>
      <xdr:row>24</xdr:row>
      <xdr:rowOff>38100</xdr:rowOff>
    </xdr:from>
    <xdr:to>
      <xdr:col>15</xdr:col>
      <xdr:colOff>195878</xdr:colOff>
      <xdr:row>24</xdr:row>
      <xdr:rowOff>380136</xdr:rowOff>
    </xdr:to>
    <xdr:pic>
      <xdr:nvPicPr>
        <xdr:cNvPr id="3" name="그림 2">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55820" y="9243060"/>
          <a:ext cx="1036320" cy="342036"/>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12</xdr:col>
      <xdr:colOff>60960</xdr:colOff>
      <xdr:row>26</xdr:row>
      <xdr:rowOff>22860</xdr:rowOff>
    </xdr:from>
    <xdr:to>
      <xdr:col>15</xdr:col>
      <xdr:colOff>68580</xdr:colOff>
      <xdr:row>26</xdr:row>
      <xdr:rowOff>364896</xdr:rowOff>
    </xdr:to>
    <xdr:pic>
      <xdr:nvPicPr>
        <xdr:cNvPr id="2" name="그림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40580" y="8968740"/>
          <a:ext cx="1036320" cy="342036"/>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13</xdr:col>
      <xdr:colOff>556260</xdr:colOff>
      <xdr:row>23</xdr:row>
      <xdr:rowOff>22860</xdr:rowOff>
    </xdr:from>
    <xdr:to>
      <xdr:col>16</xdr:col>
      <xdr:colOff>83820</xdr:colOff>
      <xdr:row>23</xdr:row>
      <xdr:rowOff>364896</xdr:rowOff>
    </xdr:to>
    <xdr:pic>
      <xdr:nvPicPr>
        <xdr:cNvPr id="2" name="그림 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60620" y="8717280"/>
          <a:ext cx="1036320" cy="342036"/>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13</xdr:col>
      <xdr:colOff>556260</xdr:colOff>
      <xdr:row>23</xdr:row>
      <xdr:rowOff>22860</xdr:rowOff>
    </xdr:from>
    <xdr:to>
      <xdr:col>16</xdr:col>
      <xdr:colOff>83820</xdr:colOff>
      <xdr:row>23</xdr:row>
      <xdr:rowOff>364896</xdr:rowOff>
    </xdr:to>
    <xdr:pic>
      <xdr:nvPicPr>
        <xdr:cNvPr id="2" name="그림 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85385" y="9185910"/>
          <a:ext cx="1032510" cy="342036"/>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13</xdr:col>
      <xdr:colOff>807720</xdr:colOff>
      <xdr:row>22</xdr:row>
      <xdr:rowOff>22860</xdr:rowOff>
    </xdr:from>
    <xdr:to>
      <xdr:col>16</xdr:col>
      <xdr:colOff>15240</xdr:colOff>
      <xdr:row>22</xdr:row>
      <xdr:rowOff>364896</xdr:rowOff>
    </xdr:to>
    <xdr:pic>
      <xdr:nvPicPr>
        <xdr:cNvPr id="2" name="그림 1">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00" y="8839200"/>
          <a:ext cx="1036320" cy="342036"/>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12</xdr:col>
      <xdr:colOff>76200</xdr:colOff>
      <xdr:row>33</xdr:row>
      <xdr:rowOff>30480</xdr:rowOff>
    </xdr:from>
    <xdr:to>
      <xdr:col>15</xdr:col>
      <xdr:colOff>167640</xdr:colOff>
      <xdr:row>33</xdr:row>
      <xdr:rowOff>372516</xdr:rowOff>
    </xdr:to>
    <xdr:pic>
      <xdr:nvPicPr>
        <xdr:cNvPr id="3" name="그림 2">
          <a:extLst>
            <a:ext uri="{FF2B5EF4-FFF2-40B4-BE49-F238E27FC236}">
              <a16:creationId xmlns:a16="http://schemas.microsoft.com/office/drawing/2014/main" id="{00000000-0008-0000-2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30140" y="9197340"/>
          <a:ext cx="1036320" cy="342036"/>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161925</xdr:colOff>
          <xdr:row>5</xdr:row>
          <xdr:rowOff>19050</xdr:rowOff>
        </xdr:from>
        <xdr:to>
          <xdr:col>14</xdr:col>
          <xdr:colOff>47625</xdr:colOff>
          <xdr:row>6</xdr:row>
          <xdr:rowOff>28575</xdr:rowOff>
        </xdr:to>
        <xdr:sp macro="" textlink="">
          <xdr:nvSpPr>
            <xdr:cNvPr id="216067" name="Check Box 3" hidden="1">
              <a:extLst>
                <a:ext uri="{63B3BB69-23CF-44E3-9099-C40C66FF867C}">
                  <a14:compatExt spid="_x0000_s216067"/>
                </a:ext>
                <a:ext uri="{FF2B5EF4-FFF2-40B4-BE49-F238E27FC236}">
                  <a16:creationId xmlns:a16="http://schemas.microsoft.com/office/drawing/2014/main" id="{00000000-0008-0000-2300-000003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공사</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xdr:row>
          <xdr:rowOff>19050</xdr:rowOff>
        </xdr:from>
        <xdr:to>
          <xdr:col>15</xdr:col>
          <xdr:colOff>219075</xdr:colOff>
          <xdr:row>6</xdr:row>
          <xdr:rowOff>28575</xdr:rowOff>
        </xdr:to>
        <xdr:sp macro="" textlink="">
          <xdr:nvSpPr>
            <xdr:cNvPr id="216069" name="Check Box 5" hidden="1">
              <a:extLst>
                <a:ext uri="{63B3BB69-23CF-44E3-9099-C40C66FF867C}">
                  <a14:compatExt spid="_x0000_s216069"/>
                </a:ext>
                <a:ext uri="{FF2B5EF4-FFF2-40B4-BE49-F238E27FC236}">
                  <a16:creationId xmlns:a16="http://schemas.microsoft.com/office/drawing/2014/main" id="{00000000-0008-0000-2300-000005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용역</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5</xdr:row>
          <xdr:rowOff>180975</xdr:rowOff>
        </xdr:from>
        <xdr:to>
          <xdr:col>14</xdr:col>
          <xdr:colOff>47625</xdr:colOff>
          <xdr:row>6</xdr:row>
          <xdr:rowOff>190500</xdr:rowOff>
        </xdr:to>
        <xdr:sp macro="" textlink="">
          <xdr:nvSpPr>
            <xdr:cNvPr id="216070" name="Check Box 6" hidden="1">
              <a:extLst>
                <a:ext uri="{63B3BB69-23CF-44E3-9099-C40C66FF867C}">
                  <a14:compatExt spid="_x0000_s216070"/>
                </a:ext>
                <a:ext uri="{FF2B5EF4-FFF2-40B4-BE49-F238E27FC236}">
                  <a16:creationId xmlns:a16="http://schemas.microsoft.com/office/drawing/2014/main" id="{00000000-0008-0000-2300-000006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물품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xdr:row>
          <xdr:rowOff>180975</xdr:rowOff>
        </xdr:from>
        <xdr:to>
          <xdr:col>15</xdr:col>
          <xdr:colOff>257175</xdr:colOff>
          <xdr:row>6</xdr:row>
          <xdr:rowOff>190500</xdr:rowOff>
        </xdr:to>
        <xdr:sp macro="" textlink="">
          <xdr:nvSpPr>
            <xdr:cNvPr id="216071" name="Check Box 7" hidden="1">
              <a:extLst>
                <a:ext uri="{63B3BB69-23CF-44E3-9099-C40C66FF867C}">
                  <a14:compatExt spid="_x0000_s216071"/>
                </a:ext>
                <a:ext uri="{FF2B5EF4-FFF2-40B4-BE49-F238E27FC236}">
                  <a16:creationId xmlns:a16="http://schemas.microsoft.com/office/drawing/2014/main" id="{00000000-0008-0000-2300-000007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기타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16</xdr:row>
          <xdr:rowOff>9525</xdr:rowOff>
        </xdr:from>
        <xdr:to>
          <xdr:col>15</xdr:col>
          <xdr:colOff>228600</xdr:colOff>
          <xdr:row>16</xdr:row>
          <xdr:rowOff>247650</xdr:rowOff>
        </xdr:to>
        <xdr:sp macro="" textlink="">
          <xdr:nvSpPr>
            <xdr:cNvPr id="216073" name="Check Box 9" hidden="1">
              <a:extLst>
                <a:ext uri="{63B3BB69-23CF-44E3-9099-C40C66FF867C}">
                  <a14:compatExt spid="_x0000_s216073"/>
                </a:ext>
                <a:ext uri="{FF2B5EF4-FFF2-40B4-BE49-F238E27FC236}">
                  <a16:creationId xmlns:a16="http://schemas.microsoft.com/office/drawing/2014/main" id="{00000000-0008-0000-2300-000009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16</xdr:row>
          <xdr:rowOff>9525</xdr:rowOff>
        </xdr:from>
        <xdr:to>
          <xdr:col>13</xdr:col>
          <xdr:colOff>209550</xdr:colOff>
          <xdr:row>16</xdr:row>
          <xdr:rowOff>247650</xdr:rowOff>
        </xdr:to>
        <xdr:sp macro="" textlink="">
          <xdr:nvSpPr>
            <xdr:cNvPr id="216077" name="Check Box 13" hidden="1">
              <a:extLst>
                <a:ext uri="{63B3BB69-23CF-44E3-9099-C40C66FF867C}">
                  <a14:compatExt spid="_x0000_s216077"/>
                </a:ext>
                <a:ext uri="{FF2B5EF4-FFF2-40B4-BE49-F238E27FC236}">
                  <a16:creationId xmlns:a16="http://schemas.microsoft.com/office/drawing/2014/main" id="{00000000-0008-0000-2300-00000D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7</xdr:row>
          <xdr:rowOff>28575</xdr:rowOff>
        </xdr:from>
        <xdr:to>
          <xdr:col>14</xdr:col>
          <xdr:colOff>47625</xdr:colOff>
          <xdr:row>8</xdr:row>
          <xdr:rowOff>38100</xdr:rowOff>
        </xdr:to>
        <xdr:sp macro="" textlink="">
          <xdr:nvSpPr>
            <xdr:cNvPr id="216096" name="Check Box 32" hidden="1">
              <a:extLst>
                <a:ext uri="{63B3BB69-23CF-44E3-9099-C40C66FF867C}">
                  <a14:compatExt spid="_x0000_s216096"/>
                </a:ext>
                <a:ext uri="{FF2B5EF4-FFF2-40B4-BE49-F238E27FC236}">
                  <a16:creationId xmlns:a16="http://schemas.microsoft.com/office/drawing/2014/main" id="{00000000-0008-0000-2300-000020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개인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28575</xdr:rowOff>
        </xdr:from>
        <xdr:to>
          <xdr:col>15</xdr:col>
          <xdr:colOff>219075</xdr:colOff>
          <xdr:row>8</xdr:row>
          <xdr:rowOff>38100</xdr:rowOff>
        </xdr:to>
        <xdr:sp macro="" textlink="">
          <xdr:nvSpPr>
            <xdr:cNvPr id="216097" name="Check Box 33" hidden="1">
              <a:extLst>
                <a:ext uri="{63B3BB69-23CF-44E3-9099-C40C66FF867C}">
                  <a14:compatExt spid="_x0000_s216097"/>
                </a:ext>
                <a:ext uri="{FF2B5EF4-FFF2-40B4-BE49-F238E27FC236}">
                  <a16:creationId xmlns:a16="http://schemas.microsoft.com/office/drawing/2014/main" id="{00000000-0008-0000-2300-000021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법인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7</xdr:row>
          <xdr:rowOff>190500</xdr:rowOff>
        </xdr:from>
        <xdr:to>
          <xdr:col>14</xdr:col>
          <xdr:colOff>47625</xdr:colOff>
          <xdr:row>8</xdr:row>
          <xdr:rowOff>200025</xdr:rowOff>
        </xdr:to>
        <xdr:sp macro="" textlink="">
          <xdr:nvSpPr>
            <xdr:cNvPr id="216098" name="Check Box 34" hidden="1">
              <a:extLst>
                <a:ext uri="{63B3BB69-23CF-44E3-9099-C40C66FF867C}">
                  <a14:compatExt spid="_x0000_s216098"/>
                </a:ext>
                <a:ext uri="{FF2B5EF4-FFF2-40B4-BE49-F238E27FC236}">
                  <a16:creationId xmlns:a16="http://schemas.microsoft.com/office/drawing/2014/main" id="{00000000-0008-0000-2300-000022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단체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190500</xdr:rowOff>
        </xdr:from>
        <xdr:to>
          <xdr:col>15</xdr:col>
          <xdr:colOff>257175</xdr:colOff>
          <xdr:row>8</xdr:row>
          <xdr:rowOff>200025</xdr:rowOff>
        </xdr:to>
        <xdr:sp macro="" textlink="">
          <xdr:nvSpPr>
            <xdr:cNvPr id="216099" name="Check Box 35" hidden="1">
              <a:extLst>
                <a:ext uri="{63B3BB69-23CF-44E3-9099-C40C66FF867C}">
                  <a14:compatExt spid="_x0000_s216099"/>
                </a:ext>
                <a:ext uri="{FF2B5EF4-FFF2-40B4-BE49-F238E27FC236}">
                  <a16:creationId xmlns:a16="http://schemas.microsoft.com/office/drawing/2014/main" id="{00000000-0008-0000-2300-000023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기타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16</xdr:row>
          <xdr:rowOff>209550</xdr:rowOff>
        </xdr:from>
        <xdr:to>
          <xdr:col>14</xdr:col>
          <xdr:colOff>171450</xdr:colOff>
          <xdr:row>17</xdr:row>
          <xdr:rowOff>0</xdr:rowOff>
        </xdr:to>
        <xdr:sp macro="" textlink="">
          <xdr:nvSpPr>
            <xdr:cNvPr id="216103" name="Check Box 39" hidden="1">
              <a:extLst>
                <a:ext uri="{63B3BB69-23CF-44E3-9099-C40C66FF867C}">
                  <a14:compatExt spid="_x0000_s216103"/>
                </a:ext>
                <a:ext uri="{FF2B5EF4-FFF2-40B4-BE49-F238E27FC236}">
                  <a16:creationId xmlns:a16="http://schemas.microsoft.com/office/drawing/2014/main" id="{00000000-0008-0000-2300-000027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17</xdr:row>
          <xdr:rowOff>9525</xdr:rowOff>
        </xdr:from>
        <xdr:to>
          <xdr:col>15</xdr:col>
          <xdr:colOff>228600</xdr:colOff>
          <xdr:row>17</xdr:row>
          <xdr:rowOff>247650</xdr:rowOff>
        </xdr:to>
        <xdr:sp macro="" textlink="">
          <xdr:nvSpPr>
            <xdr:cNvPr id="216104" name="Check Box 40" hidden="1">
              <a:extLst>
                <a:ext uri="{63B3BB69-23CF-44E3-9099-C40C66FF867C}">
                  <a14:compatExt spid="_x0000_s216104"/>
                </a:ext>
                <a:ext uri="{FF2B5EF4-FFF2-40B4-BE49-F238E27FC236}">
                  <a16:creationId xmlns:a16="http://schemas.microsoft.com/office/drawing/2014/main" id="{00000000-0008-0000-2300-000028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17</xdr:row>
          <xdr:rowOff>9525</xdr:rowOff>
        </xdr:from>
        <xdr:to>
          <xdr:col>13</xdr:col>
          <xdr:colOff>209550</xdr:colOff>
          <xdr:row>17</xdr:row>
          <xdr:rowOff>247650</xdr:rowOff>
        </xdr:to>
        <xdr:sp macro="" textlink="">
          <xdr:nvSpPr>
            <xdr:cNvPr id="216105" name="Check Box 41" hidden="1">
              <a:extLst>
                <a:ext uri="{63B3BB69-23CF-44E3-9099-C40C66FF867C}">
                  <a14:compatExt spid="_x0000_s216105"/>
                </a:ext>
                <a:ext uri="{FF2B5EF4-FFF2-40B4-BE49-F238E27FC236}">
                  <a16:creationId xmlns:a16="http://schemas.microsoft.com/office/drawing/2014/main" id="{00000000-0008-0000-2300-000029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17</xdr:row>
          <xdr:rowOff>209550</xdr:rowOff>
        </xdr:from>
        <xdr:to>
          <xdr:col>14</xdr:col>
          <xdr:colOff>171450</xdr:colOff>
          <xdr:row>18</xdr:row>
          <xdr:rowOff>0</xdr:rowOff>
        </xdr:to>
        <xdr:sp macro="" textlink="">
          <xdr:nvSpPr>
            <xdr:cNvPr id="216106" name="Check Box 42" hidden="1">
              <a:extLst>
                <a:ext uri="{63B3BB69-23CF-44E3-9099-C40C66FF867C}">
                  <a14:compatExt spid="_x0000_s216106"/>
                </a:ext>
                <a:ext uri="{FF2B5EF4-FFF2-40B4-BE49-F238E27FC236}">
                  <a16:creationId xmlns:a16="http://schemas.microsoft.com/office/drawing/2014/main" id="{00000000-0008-0000-2300-00002A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18</xdr:row>
          <xdr:rowOff>38100</xdr:rowOff>
        </xdr:from>
        <xdr:to>
          <xdr:col>15</xdr:col>
          <xdr:colOff>228600</xdr:colOff>
          <xdr:row>18</xdr:row>
          <xdr:rowOff>276225</xdr:rowOff>
        </xdr:to>
        <xdr:sp macro="" textlink="">
          <xdr:nvSpPr>
            <xdr:cNvPr id="216107" name="Check Box 43" hidden="1">
              <a:extLst>
                <a:ext uri="{63B3BB69-23CF-44E3-9099-C40C66FF867C}">
                  <a14:compatExt spid="_x0000_s216107"/>
                </a:ext>
                <a:ext uri="{FF2B5EF4-FFF2-40B4-BE49-F238E27FC236}">
                  <a16:creationId xmlns:a16="http://schemas.microsoft.com/office/drawing/2014/main" id="{00000000-0008-0000-2300-00002B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18</xdr:row>
          <xdr:rowOff>38100</xdr:rowOff>
        </xdr:from>
        <xdr:to>
          <xdr:col>13</xdr:col>
          <xdr:colOff>209550</xdr:colOff>
          <xdr:row>18</xdr:row>
          <xdr:rowOff>276225</xdr:rowOff>
        </xdr:to>
        <xdr:sp macro="" textlink="">
          <xdr:nvSpPr>
            <xdr:cNvPr id="216108" name="Check Box 44" hidden="1">
              <a:extLst>
                <a:ext uri="{63B3BB69-23CF-44E3-9099-C40C66FF867C}">
                  <a14:compatExt spid="_x0000_s216108"/>
                </a:ext>
                <a:ext uri="{FF2B5EF4-FFF2-40B4-BE49-F238E27FC236}">
                  <a16:creationId xmlns:a16="http://schemas.microsoft.com/office/drawing/2014/main" id="{00000000-0008-0000-2300-00002C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18</xdr:row>
          <xdr:rowOff>238125</xdr:rowOff>
        </xdr:from>
        <xdr:to>
          <xdr:col>14</xdr:col>
          <xdr:colOff>171450</xdr:colOff>
          <xdr:row>18</xdr:row>
          <xdr:rowOff>476250</xdr:rowOff>
        </xdr:to>
        <xdr:sp macro="" textlink="">
          <xdr:nvSpPr>
            <xdr:cNvPr id="216109" name="Check Box 45" hidden="1">
              <a:extLst>
                <a:ext uri="{63B3BB69-23CF-44E3-9099-C40C66FF867C}">
                  <a14:compatExt spid="_x0000_s216109"/>
                </a:ext>
                <a:ext uri="{FF2B5EF4-FFF2-40B4-BE49-F238E27FC236}">
                  <a16:creationId xmlns:a16="http://schemas.microsoft.com/office/drawing/2014/main" id="{00000000-0008-0000-2300-00002D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19</xdr:row>
          <xdr:rowOff>9525</xdr:rowOff>
        </xdr:from>
        <xdr:to>
          <xdr:col>15</xdr:col>
          <xdr:colOff>228600</xdr:colOff>
          <xdr:row>19</xdr:row>
          <xdr:rowOff>247650</xdr:rowOff>
        </xdr:to>
        <xdr:sp macro="" textlink="">
          <xdr:nvSpPr>
            <xdr:cNvPr id="216110" name="Check Box 46" hidden="1">
              <a:extLst>
                <a:ext uri="{63B3BB69-23CF-44E3-9099-C40C66FF867C}">
                  <a14:compatExt spid="_x0000_s216110"/>
                </a:ext>
                <a:ext uri="{FF2B5EF4-FFF2-40B4-BE49-F238E27FC236}">
                  <a16:creationId xmlns:a16="http://schemas.microsoft.com/office/drawing/2014/main" id="{00000000-0008-0000-2300-00002E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19</xdr:row>
          <xdr:rowOff>9525</xdr:rowOff>
        </xdr:from>
        <xdr:to>
          <xdr:col>13</xdr:col>
          <xdr:colOff>209550</xdr:colOff>
          <xdr:row>19</xdr:row>
          <xdr:rowOff>247650</xdr:rowOff>
        </xdr:to>
        <xdr:sp macro="" textlink="">
          <xdr:nvSpPr>
            <xdr:cNvPr id="216111" name="Check Box 47" hidden="1">
              <a:extLst>
                <a:ext uri="{63B3BB69-23CF-44E3-9099-C40C66FF867C}">
                  <a14:compatExt spid="_x0000_s216111"/>
                </a:ext>
                <a:ext uri="{FF2B5EF4-FFF2-40B4-BE49-F238E27FC236}">
                  <a16:creationId xmlns:a16="http://schemas.microsoft.com/office/drawing/2014/main" id="{00000000-0008-0000-2300-00002F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19</xdr:row>
          <xdr:rowOff>209550</xdr:rowOff>
        </xdr:from>
        <xdr:to>
          <xdr:col>14</xdr:col>
          <xdr:colOff>171450</xdr:colOff>
          <xdr:row>20</xdr:row>
          <xdr:rowOff>0</xdr:rowOff>
        </xdr:to>
        <xdr:sp macro="" textlink="">
          <xdr:nvSpPr>
            <xdr:cNvPr id="216112" name="Check Box 48" hidden="1">
              <a:extLst>
                <a:ext uri="{63B3BB69-23CF-44E3-9099-C40C66FF867C}">
                  <a14:compatExt spid="_x0000_s216112"/>
                </a:ext>
                <a:ext uri="{FF2B5EF4-FFF2-40B4-BE49-F238E27FC236}">
                  <a16:creationId xmlns:a16="http://schemas.microsoft.com/office/drawing/2014/main" id="{00000000-0008-0000-2300-000030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20</xdr:row>
          <xdr:rowOff>9525</xdr:rowOff>
        </xdr:from>
        <xdr:to>
          <xdr:col>15</xdr:col>
          <xdr:colOff>228600</xdr:colOff>
          <xdr:row>20</xdr:row>
          <xdr:rowOff>247650</xdr:rowOff>
        </xdr:to>
        <xdr:sp macro="" textlink="">
          <xdr:nvSpPr>
            <xdr:cNvPr id="216113" name="Check Box 49" hidden="1">
              <a:extLst>
                <a:ext uri="{63B3BB69-23CF-44E3-9099-C40C66FF867C}">
                  <a14:compatExt spid="_x0000_s216113"/>
                </a:ext>
                <a:ext uri="{FF2B5EF4-FFF2-40B4-BE49-F238E27FC236}">
                  <a16:creationId xmlns:a16="http://schemas.microsoft.com/office/drawing/2014/main" id="{00000000-0008-0000-2300-000031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20</xdr:row>
          <xdr:rowOff>9525</xdr:rowOff>
        </xdr:from>
        <xdr:to>
          <xdr:col>13</xdr:col>
          <xdr:colOff>209550</xdr:colOff>
          <xdr:row>20</xdr:row>
          <xdr:rowOff>247650</xdr:rowOff>
        </xdr:to>
        <xdr:sp macro="" textlink="">
          <xdr:nvSpPr>
            <xdr:cNvPr id="216114" name="Check Box 50" hidden="1">
              <a:extLst>
                <a:ext uri="{63B3BB69-23CF-44E3-9099-C40C66FF867C}">
                  <a14:compatExt spid="_x0000_s216114"/>
                </a:ext>
                <a:ext uri="{FF2B5EF4-FFF2-40B4-BE49-F238E27FC236}">
                  <a16:creationId xmlns:a16="http://schemas.microsoft.com/office/drawing/2014/main" id="{00000000-0008-0000-2300-000032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20</xdr:row>
          <xdr:rowOff>209550</xdr:rowOff>
        </xdr:from>
        <xdr:to>
          <xdr:col>14</xdr:col>
          <xdr:colOff>171450</xdr:colOff>
          <xdr:row>21</xdr:row>
          <xdr:rowOff>0</xdr:rowOff>
        </xdr:to>
        <xdr:sp macro="" textlink="">
          <xdr:nvSpPr>
            <xdr:cNvPr id="216115" name="Check Box 51" hidden="1">
              <a:extLst>
                <a:ext uri="{63B3BB69-23CF-44E3-9099-C40C66FF867C}">
                  <a14:compatExt spid="_x0000_s216115"/>
                </a:ext>
                <a:ext uri="{FF2B5EF4-FFF2-40B4-BE49-F238E27FC236}">
                  <a16:creationId xmlns:a16="http://schemas.microsoft.com/office/drawing/2014/main" id="{00000000-0008-0000-2300-000033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21</xdr:row>
          <xdr:rowOff>9525</xdr:rowOff>
        </xdr:from>
        <xdr:to>
          <xdr:col>15</xdr:col>
          <xdr:colOff>228600</xdr:colOff>
          <xdr:row>21</xdr:row>
          <xdr:rowOff>247650</xdr:rowOff>
        </xdr:to>
        <xdr:sp macro="" textlink="">
          <xdr:nvSpPr>
            <xdr:cNvPr id="216116" name="Check Box 52" hidden="1">
              <a:extLst>
                <a:ext uri="{63B3BB69-23CF-44E3-9099-C40C66FF867C}">
                  <a14:compatExt spid="_x0000_s216116"/>
                </a:ext>
                <a:ext uri="{FF2B5EF4-FFF2-40B4-BE49-F238E27FC236}">
                  <a16:creationId xmlns:a16="http://schemas.microsoft.com/office/drawing/2014/main" id="{00000000-0008-0000-2300-000034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21</xdr:row>
          <xdr:rowOff>9525</xdr:rowOff>
        </xdr:from>
        <xdr:to>
          <xdr:col>13</xdr:col>
          <xdr:colOff>209550</xdr:colOff>
          <xdr:row>21</xdr:row>
          <xdr:rowOff>247650</xdr:rowOff>
        </xdr:to>
        <xdr:sp macro="" textlink="">
          <xdr:nvSpPr>
            <xdr:cNvPr id="216117" name="Check Box 53" hidden="1">
              <a:extLst>
                <a:ext uri="{63B3BB69-23CF-44E3-9099-C40C66FF867C}">
                  <a14:compatExt spid="_x0000_s216117"/>
                </a:ext>
                <a:ext uri="{FF2B5EF4-FFF2-40B4-BE49-F238E27FC236}">
                  <a16:creationId xmlns:a16="http://schemas.microsoft.com/office/drawing/2014/main" id="{00000000-0008-0000-2300-000035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21</xdr:row>
          <xdr:rowOff>209550</xdr:rowOff>
        </xdr:from>
        <xdr:to>
          <xdr:col>14</xdr:col>
          <xdr:colOff>171450</xdr:colOff>
          <xdr:row>22</xdr:row>
          <xdr:rowOff>0</xdr:rowOff>
        </xdr:to>
        <xdr:sp macro="" textlink="">
          <xdr:nvSpPr>
            <xdr:cNvPr id="216118" name="Check Box 54" hidden="1">
              <a:extLst>
                <a:ext uri="{63B3BB69-23CF-44E3-9099-C40C66FF867C}">
                  <a14:compatExt spid="_x0000_s216118"/>
                </a:ext>
                <a:ext uri="{FF2B5EF4-FFF2-40B4-BE49-F238E27FC236}">
                  <a16:creationId xmlns:a16="http://schemas.microsoft.com/office/drawing/2014/main" id="{00000000-0008-0000-2300-000036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22</xdr:row>
          <xdr:rowOff>9525</xdr:rowOff>
        </xdr:from>
        <xdr:to>
          <xdr:col>15</xdr:col>
          <xdr:colOff>228600</xdr:colOff>
          <xdr:row>22</xdr:row>
          <xdr:rowOff>247650</xdr:rowOff>
        </xdr:to>
        <xdr:sp macro="" textlink="">
          <xdr:nvSpPr>
            <xdr:cNvPr id="216119" name="Check Box 55" hidden="1">
              <a:extLst>
                <a:ext uri="{63B3BB69-23CF-44E3-9099-C40C66FF867C}">
                  <a14:compatExt spid="_x0000_s216119"/>
                </a:ext>
                <a:ext uri="{FF2B5EF4-FFF2-40B4-BE49-F238E27FC236}">
                  <a16:creationId xmlns:a16="http://schemas.microsoft.com/office/drawing/2014/main" id="{00000000-0008-0000-2300-000037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22</xdr:row>
          <xdr:rowOff>9525</xdr:rowOff>
        </xdr:from>
        <xdr:to>
          <xdr:col>13</xdr:col>
          <xdr:colOff>209550</xdr:colOff>
          <xdr:row>22</xdr:row>
          <xdr:rowOff>247650</xdr:rowOff>
        </xdr:to>
        <xdr:sp macro="" textlink="">
          <xdr:nvSpPr>
            <xdr:cNvPr id="216120" name="Check Box 56" hidden="1">
              <a:extLst>
                <a:ext uri="{63B3BB69-23CF-44E3-9099-C40C66FF867C}">
                  <a14:compatExt spid="_x0000_s216120"/>
                </a:ext>
                <a:ext uri="{FF2B5EF4-FFF2-40B4-BE49-F238E27FC236}">
                  <a16:creationId xmlns:a16="http://schemas.microsoft.com/office/drawing/2014/main" id="{00000000-0008-0000-2300-000038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22</xdr:row>
          <xdr:rowOff>209550</xdr:rowOff>
        </xdr:from>
        <xdr:to>
          <xdr:col>14</xdr:col>
          <xdr:colOff>171450</xdr:colOff>
          <xdr:row>23</xdr:row>
          <xdr:rowOff>0</xdr:rowOff>
        </xdr:to>
        <xdr:sp macro="" textlink="">
          <xdr:nvSpPr>
            <xdr:cNvPr id="216121" name="Check Box 57" hidden="1">
              <a:extLst>
                <a:ext uri="{63B3BB69-23CF-44E3-9099-C40C66FF867C}">
                  <a14:compatExt spid="_x0000_s216121"/>
                </a:ext>
                <a:ext uri="{FF2B5EF4-FFF2-40B4-BE49-F238E27FC236}">
                  <a16:creationId xmlns:a16="http://schemas.microsoft.com/office/drawing/2014/main" id="{00000000-0008-0000-2300-000039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23</xdr:row>
          <xdr:rowOff>161925</xdr:rowOff>
        </xdr:from>
        <xdr:to>
          <xdr:col>15</xdr:col>
          <xdr:colOff>228600</xdr:colOff>
          <xdr:row>23</xdr:row>
          <xdr:rowOff>400050</xdr:rowOff>
        </xdr:to>
        <xdr:sp macro="" textlink="">
          <xdr:nvSpPr>
            <xdr:cNvPr id="216122" name="Check Box 58" hidden="1">
              <a:extLst>
                <a:ext uri="{63B3BB69-23CF-44E3-9099-C40C66FF867C}">
                  <a14:compatExt spid="_x0000_s216122"/>
                </a:ext>
                <a:ext uri="{FF2B5EF4-FFF2-40B4-BE49-F238E27FC236}">
                  <a16:creationId xmlns:a16="http://schemas.microsoft.com/office/drawing/2014/main" id="{00000000-0008-0000-2300-00003A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23</xdr:row>
          <xdr:rowOff>161925</xdr:rowOff>
        </xdr:from>
        <xdr:to>
          <xdr:col>13</xdr:col>
          <xdr:colOff>209550</xdr:colOff>
          <xdr:row>23</xdr:row>
          <xdr:rowOff>400050</xdr:rowOff>
        </xdr:to>
        <xdr:sp macro="" textlink="">
          <xdr:nvSpPr>
            <xdr:cNvPr id="216123" name="Check Box 59" hidden="1">
              <a:extLst>
                <a:ext uri="{63B3BB69-23CF-44E3-9099-C40C66FF867C}">
                  <a14:compatExt spid="_x0000_s216123"/>
                </a:ext>
                <a:ext uri="{FF2B5EF4-FFF2-40B4-BE49-F238E27FC236}">
                  <a16:creationId xmlns:a16="http://schemas.microsoft.com/office/drawing/2014/main" id="{00000000-0008-0000-2300-00003B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23</xdr:row>
          <xdr:rowOff>361950</xdr:rowOff>
        </xdr:from>
        <xdr:to>
          <xdr:col>14</xdr:col>
          <xdr:colOff>171450</xdr:colOff>
          <xdr:row>23</xdr:row>
          <xdr:rowOff>600075</xdr:rowOff>
        </xdr:to>
        <xdr:sp macro="" textlink="">
          <xdr:nvSpPr>
            <xdr:cNvPr id="216124" name="Check Box 60" hidden="1">
              <a:extLst>
                <a:ext uri="{63B3BB69-23CF-44E3-9099-C40C66FF867C}">
                  <a14:compatExt spid="_x0000_s216124"/>
                </a:ext>
                <a:ext uri="{FF2B5EF4-FFF2-40B4-BE49-F238E27FC236}">
                  <a16:creationId xmlns:a16="http://schemas.microsoft.com/office/drawing/2014/main" id="{00000000-0008-0000-2300-00003C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xdr:twoCellAnchor editAs="oneCell">
    <xdr:from>
      <xdr:col>13</xdr:col>
      <xdr:colOff>228599</xdr:colOff>
      <xdr:row>31</xdr:row>
      <xdr:rowOff>28575</xdr:rowOff>
    </xdr:from>
    <xdr:to>
      <xdr:col>17</xdr:col>
      <xdr:colOff>3606</xdr:colOff>
      <xdr:row>32</xdr:row>
      <xdr:rowOff>60525</xdr:rowOff>
    </xdr:to>
    <xdr:pic>
      <xdr:nvPicPr>
        <xdr:cNvPr id="35" name="그림 34">
          <a:extLst>
            <a:ext uri="{FF2B5EF4-FFF2-40B4-BE49-F238E27FC236}">
              <a16:creationId xmlns:a16="http://schemas.microsoft.com/office/drawing/2014/main" id="{00000000-0008-0000-2300-00002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9799" y="9982200"/>
          <a:ext cx="1165657" cy="432000"/>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219075</xdr:colOff>
          <xdr:row>19</xdr:row>
          <xdr:rowOff>180975</xdr:rowOff>
        </xdr:from>
        <xdr:to>
          <xdr:col>13</xdr:col>
          <xdr:colOff>123825</xdr:colOff>
          <xdr:row>21</xdr:row>
          <xdr:rowOff>0</xdr:rowOff>
        </xdr:to>
        <xdr:sp macro="" textlink="">
          <xdr:nvSpPr>
            <xdr:cNvPr id="217089" name="Check Box 1" hidden="1">
              <a:extLst>
                <a:ext uri="{63B3BB69-23CF-44E3-9099-C40C66FF867C}">
                  <a14:compatExt spid="_x0000_s217089"/>
                </a:ext>
                <a:ext uri="{FF2B5EF4-FFF2-40B4-BE49-F238E27FC236}">
                  <a16:creationId xmlns:a16="http://schemas.microsoft.com/office/drawing/2014/main" id="{00000000-0008-0000-2400-000001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동의함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142875</xdr:colOff>
          <xdr:row>19</xdr:row>
          <xdr:rowOff>180975</xdr:rowOff>
        </xdr:from>
        <xdr:to>
          <xdr:col>15</xdr:col>
          <xdr:colOff>342900</xdr:colOff>
          <xdr:row>21</xdr:row>
          <xdr:rowOff>0</xdr:rowOff>
        </xdr:to>
        <xdr:sp macro="" textlink="">
          <xdr:nvSpPr>
            <xdr:cNvPr id="217090" name="Check Box 2" hidden="1">
              <a:extLst>
                <a:ext uri="{63B3BB69-23CF-44E3-9099-C40C66FF867C}">
                  <a14:compatExt spid="_x0000_s217090"/>
                </a:ext>
                <a:ext uri="{FF2B5EF4-FFF2-40B4-BE49-F238E27FC236}">
                  <a16:creationId xmlns:a16="http://schemas.microsoft.com/office/drawing/2014/main" id="{00000000-0008-0000-2400-000002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동의하지 않음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219075</xdr:colOff>
          <xdr:row>31</xdr:row>
          <xdr:rowOff>180975</xdr:rowOff>
        </xdr:from>
        <xdr:to>
          <xdr:col>13</xdr:col>
          <xdr:colOff>123825</xdr:colOff>
          <xdr:row>33</xdr:row>
          <xdr:rowOff>0</xdr:rowOff>
        </xdr:to>
        <xdr:sp macro="" textlink="">
          <xdr:nvSpPr>
            <xdr:cNvPr id="217091" name="Check Box 3" hidden="1">
              <a:extLst>
                <a:ext uri="{63B3BB69-23CF-44E3-9099-C40C66FF867C}">
                  <a14:compatExt spid="_x0000_s217091"/>
                </a:ext>
                <a:ext uri="{FF2B5EF4-FFF2-40B4-BE49-F238E27FC236}">
                  <a16:creationId xmlns:a16="http://schemas.microsoft.com/office/drawing/2014/main" id="{00000000-0008-0000-2400-000003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동의함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142875</xdr:colOff>
          <xdr:row>31</xdr:row>
          <xdr:rowOff>180975</xdr:rowOff>
        </xdr:from>
        <xdr:to>
          <xdr:col>15</xdr:col>
          <xdr:colOff>342900</xdr:colOff>
          <xdr:row>33</xdr:row>
          <xdr:rowOff>0</xdr:rowOff>
        </xdr:to>
        <xdr:sp macro="" textlink="">
          <xdr:nvSpPr>
            <xdr:cNvPr id="217092" name="Check Box 4" hidden="1">
              <a:extLst>
                <a:ext uri="{63B3BB69-23CF-44E3-9099-C40C66FF867C}">
                  <a14:compatExt spid="_x0000_s217092"/>
                </a:ext>
                <a:ext uri="{FF2B5EF4-FFF2-40B4-BE49-F238E27FC236}">
                  <a16:creationId xmlns:a16="http://schemas.microsoft.com/office/drawing/2014/main" id="{00000000-0008-0000-2400-000004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동의하지 않음</a:t>
              </a:r>
            </a:p>
          </xdr:txBody>
        </xdr:sp>
        <xdr:clientData/>
      </xdr:twoCellAnchor>
    </mc:Choice>
    <mc:Fallback/>
  </mc:AlternateContent>
  <xdr:twoCellAnchor editAs="oneCell">
    <xdr:from>
      <xdr:col>14</xdr:col>
      <xdr:colOff>114300</xdr:colOff>
      <xdr:row>38</xdr:row>
      <xdr:rowOff>28575</xdr:rowOff>
    </xdr:from>
    <xdr:to>
      <xdr:col>17</xdr:col>
      <xdr:colOff>44905</xdr:colOff>
      <xdr:row>39</xdr:row>
      <xdr:rowOff>60525</xdr:rowOff>
    </xdr:to>
    <xdr:pic>
      <xdr:nvPicPr>
        <xdr:cNvPr id="7" name="그림 6">
          <a:extLst>
            <a:ext uri="{FF2B5EF4-FFF2-40B4-BE49-F238E27FC236}">
              <a16:creationId xmlns:a16="http://schemas.microsoft.com/office/drawing/2014/main" id="{00000000-0008-0000-24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43550" y="9248775"/>
          <a:ext cx="1168855" cy="432000"/>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11</xdr:col>
      <xdr:colOff>0</xdr:colOff>
      <xdr:row>26</xdr:row>
      <xdr:rowOff>30480</xdr:rowOff>
    </xdr:from>
    <xdr:to>
      <xdr:col>13</xdr:col>
      <xdr:colOff>213360</xdr:colOff>
      <xdr:row>26</xdr:row>
      <xdr:rowOff>372516</xdr:rowOff>
    </xdr:to>
    <xdr:pic>
      <xdr:nvPicPr>
        <xdr:cNvPr id="2" name="그림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2580" y="8778240"/>
          <a:ext cx="1036320" cy="342036"/>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6</xdr:col>
      <xdr:colOff>167640</xdr:colOff>
      <xdr:row>19</xdr:row>
      <xdr:rowOff>22860</xdr:rowOff>
    </xdr:from>
    <xdr:to>
      <xdr:col>6</xdr:col>
      <xdr:colOff>1203960</xdr:colOff>
      <xdr:row>19</xdr:row>
      <xdr:rowOff>364896</xdr:rowOff>
    </xdr:to>
    <xdr:pic>
      <xdr:nvPicPr>
        <xdr:cNvPr id="2" name="그림 1">
          <a:extLst>
            <a:ext uri="{FF2B5EF4-FFF2-40B4-BE49-F238E27FC236}">
              <a16:creationId xmlns:a16="http://schemas.microsoft.com/office/drawing/2014/main" id="{00000000-0008-0000-2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15840" y="9220200"/>
          <a:ext cx="1036320" cy="342036"/>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11</xdr:col>
      <xdr:colOff>106680</xdr:colOff>
      <xdr:row>20</xdr:row>
      <xdr:rowOff>45720</xdr:rowOff>
    </xdr:from>
    <xdr:to>
      <xdr:col>13</xdr:col>
      <xdr:colOff>678180</xdr:colOff>
      <xdr:row>20</xdr:row>
      <xdr:rowOff>387756</xdr:rowOff>
    </xdr:to>
    <xdr:pic>
      <xdr:nvPicPr>
        <xdr:cNvPr id="3" name="그림 2">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26380" y="8945880"/>
          <a:ext cx="1036320" cy="342036"/>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xdr:from>
      <xdr:col>2</xdr:col>
      <xdr:colOff>563880</xdr:colOff>
      <xdr:row>1</xdr:row>
      <xdr:rowOff>68580</xdr:rowOff>
    </xdr:from>
    <xdr:to>
      <xdr:col>8</xdr:col>
      <xdr:colOff>335280</xdr:colOff>
      <xdr:row>3</xdr:row>
      <xdr:rowOff>0</xdr:rowOff>
    </xdr:to>
    <xdr:sp macro="" textlink="">
      <xdr:nvSpPr>
        <xdr:cNvPr id="2" name="모서리가 둥근 직사각형 1">
          <a:extLst>
            <a:ext uri="{FF2B5EF4-FFF2-40B4-BE49-F238E27FC236}">
              <a16:creationId xmlns:a16="http://schemas.microsoft.com/office/drawing/2014/main" id="{00000000-0008-0000-2A00-000002000000}"/>
            </a:ext>
          </a:extLst>
        </xdr:cNvPr>
        <xdr:cNvSpPr/>
      </xdr:nvSpPr>
      <xdr:spPr>
        <a:xfrm>
          <a:off x="1394460" y="373380"/>
          <a:ext cx="3573780" cy="541020"/>
        </a:xfrm>
        <a:prstGeom prst="roundRect">
          <a:avLst/>
        </a:prstGeom>
        <a:solidFill>
          <a:schemeClr val="accent1">
            <a:lumMod val="40000"/>
            <a:lumOff val="60000"/>
          </a:schemeClr>
        </a:solidFill>
        <a:scene3d>
          <a:camera prst="orthographicFront"/>
          <a:lightRig rig="threePt" dir="t"/>
        </a:scene3d>
        <a:sp3d>
          <a:bevelT w="139700" prst="cross"/>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800">
              <a:ln>
                <a:solidFill>
                  <a:srgbClr val="7030A0"/>
                </a:solidFill>
              </a:ln>
              <a:solidFill>
                <a:srgbClr val="0000FF"/>
              </a:solidFill>
            </a:rPr>
            <a:t>참    고    자    료 </a:t>
          </a:r>
        </a:p>
      </xdr:txBody>
    </xdr:sp>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180975</xdr:colOff>
      <xdr:row>36</xdr:row>
      <xdr:rowOff>161925</xdr:rowOff>
    </xdr:to>
    <xdr:pic>
      <xdr:nvPicPr>
        <xdr:cNvPr id="2" name="그림 1" descr="C:\Users\User\AppData\Local\Packages\Microsoft.Windows.Photos_8wekyb3d8bbwe\TempState\ShareServiceTempFolder\1_1.jpeg">
          <a:extLst>
            <a:ext uri="{FF2B5EF4-FFF2-40B4-BE49-F238E27FC236}">
              <a16:creationId xmlns:a16="http://schemas.microsoft.com/office/drawing/2014/main" id="{00000000-0008-0000-2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xdr:row>
      <xdr:rowOff>161925</xdr:rowOff>
    </xdr:from>
    <xdr:to>
      <xdr:col>8</xdr:col>
      <xdr:colOff>180975</xdr:colOff>
      <xdr:row>74</xdr:row>
      <xdr:rowOff>0</xdr:rowOff>
    </xdr:to>
    <xdr:pic>
      <xdr:nvPicPr>
        <xdr:cNvPr id="3" name="그림 2" descr="C:\Users\User\AppData\Local\Packages\Microsoft.Windows.Photos_8wekyb3d8bbwe\TempState\ShareServiceTempFolder\1_2.jpeg">
          <a:extLst>
            <a:ext uri="{FF2B5EF4-FFF2-40B4-BE49-F238E27FC236}">
              <a16:creationId xmlns:a16="http://schemas.microsoft.com/office/drawing/2014/main" id="{00000000-0008-0000-2B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80097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72</xdr:row>
      <xdr:rowOff>133350</xdr:rowOff>
    </xdr:from>
    <xdr:to>
      <xdr:col>8</xdr:col>
      <xdr:colOff>180975</xdr:colOff>
      <xdr:row>110</xdr:row>
      <xdr:rowOff>180975</xdr:rowOff>
    </xdr:to>
    <xdr:pic>
      <xdr:nvPicPr>
        <xdr:cNvPr id="4" name="그림 3" descr="C:\Users\User\AppData\Local\Packages\Microsoft.Windows.Photos_8wekyb3d8bbwe\TempState\ShareServiceTempFolder\1_3.jpeg">
          <a:extLst>
            <a:ext uri="{FF2B5EF4-FFF2-40B4-BE49-F238E27FC236}">
              <a16:creationId xmlns:a16="http://schemas.microsoft.com/office/drawing/2014/main" id="{00000000-0008-0000-2B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552575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109</xdr:row>
      <xdr:rowOff>95250</xdr:rowOff>
    </xdr:from>
    <xdr:to>
      <xdr:col>8</xdr:col>
      <xdr:colOff>180975</xdr:colOff>
      <xdr:row>147</xdr:row>
      <xdr:rowOff>142875</xdr:rowOff>
    </xdr:to>
    <xdr:pic>
      <xdr:nvPicPr>
        <xdr:cNvPr id="5" name="그림 4" descr="C:\Users\User\AppData\Local\Packages\Microsoft.Windows.Photos_8wekyb3d8bbwe\TempState\ShareServiceTempFolder\1_4.jpeg">
          <a:extLst>
            <a:ext uri="{FF2B5EF4-FFF2-40B4-BE49-F238E27FC236}">
              <a16:creationId xmlns:a16="http://schemas.microsoft.com/office/drawing/2014/main" id="{00000000-0008-0000-2B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324100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146</xdr:row>
      <xdr:rowOff>38100</xdr:rowOff>
    </xdr:from>
    <xdr:to>
      <xdr:col>8</xdr:col>
      <xdr:colOff>180975</xdr:colOff>
      <xdr:row>184</xdr:row>
      <xdr:rowOff>85725</xdr:rowOff>
    </xdr:to>
    <xdr:pic>
      <xdr:nvPicPr>
        <xdr:cNvPr id="6" name="그림 5" descr="C:\Users\User\AppData\Local\Packages\Microsoft.Windows.Photos_8wekyb3d8bbwe\TempState\ShareServiceTempFolder\1_5.jpeg">
          <a:extLst>
            <a:ext uri="{FF2B5EF4-FFF2-40B4-BE49-F238E27FC236}">
              <a16:creationId xmlns:a16="http://schemas.microsoft.com/office/drawing/2014/main" id="{00000000-0008-0000-2B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3093720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182</xdr:row>
      <xdr:rowOff>9525</xdr:rowOff>
    </xdr:from>
    <xdr:to>
      <xdr:col>8</xdr:col>
      <xdr:colOff>180975</xdr:colOff>
      <xdr:row>220</xdr:row>
      <xdr:rowOff>57150</xdr:rowOff>
    </xdr:to>
    <xdr:pic>
      <xdr:nvPicPr>
        <xdr:cNvPr id="7" name="그림 6" descr="C:\Users\User\AppData\Local\Packages\Microsoft.Windows.Photos_8wekyb3d8bbwe\TempState\ShareServiceTempFolder\1_6.jpeg">
          <a:extLst>
            <a:ext uri="{FF2B5EF4-FFF2-40B4-BE49-F238E27FC236}">
              <a16:creationId xmlns:a16="http://schemas.microsoft.com/office/drawing/2014/main" id="{00000000-0008-0000-2B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3845242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219</xdr:row>
      <xdr:rowOff>0</xdr:rowOff>
    </xdr:from>
    <xdr:to>
      <xdr:col>8</xdr:col>
      <xdr:colOff>180975</xdr:colOff>
      <xdr:row>257</xdr:row>
      <xdr:rowOff>47625</xdr:rowOff>
    </xdr:to>
    <xdr:pic>
      <xdr:nvPicPr>
        <xdr:cNvPr id="8" name="그림 7" descr="C:\Users\User\AppData\Local\Packages\Microsoft.Windows.Photos_8wekyb3d8bbwe\TempState\ShareServiceTempFolder\1_7.jpeg">
          <a:extLst>
            <a:ext uri="{FF2B5EF4-FFF2-40B4-BE49-F238E27FC236}">
              <a16:creationId xmlns:a16="http://schemas.microsoft.com/office/drawing/2014/main" id="{00000000-0008-0000-2B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4619625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255</xdr:row>
      <xdr:rowOff>114300</xdr:rowOff>
    </xdr:from>
    <xdr:to>
      <xdr:col>8</xdr:col>
      <xdr:colOff>180975</xdr:colOff>
      <xdr:row>293</xdr:row>
      <xdr:rowOff>161925</xdr:rowOff>
    </xdr:to>
    <xdr:pic>
      <xdr:nvPicPr>
        <xdr:cNvPr id="9" name="그림 8" descr="C:\Users\User\AppData\Local\Packages\Microsoft.Windows.Photos_8wekyb3d8bbwe\TempState\ShareServiceTempFolder\1_8.jpeg">
          <a:extLst>
            <a:ext uri="{FF2B5EF4-FFF2-40B4-BE49-F238E27FC236}">
              <a16:creationId xmlns:a16="http://schemas.microsoft.com/office/drawing/2014/main" id="{00000000-0008-0000-2B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0" y="5385435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291</xdr:row>
      <xdr:rowOff>28575</xdr:rowOff>
    </xdr:from>
    <xdr:to>
      <xdr:col>8</xdr:col>
      <xdr:colOff>180975</xdr:colOff>
      <xdr:row>329</xdr:row>
      <xdr:rowOff>76200</xdr:rowOff>
    </xdr:to>
    <xdr:pic>
      <xdr:nvPicPr>
        <xdr:cNvPr id="10" name="그림 9" descr="C:\Users\User\AppData\Local\Packages\Microsoft.Windows.Photos_8wekyb3d8bbwe\TempState\ShareServiceTempFolder\1_9.jpeg">
          <a:extLst>
            <a:ext uri="{FF2B5EF4-FFF2-40B4-BE49-F238E27FC236}">
              <a16:creationId xmlns:a16="http://schemas.microsoft.com/office/drawing/2014/main" id="{00000000-0008-0000-2B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6131242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180975</xdr:colOff>
      <xdr:row>37</xdr:row>
      <xdr:rowOff>3304</xdr:rowOff>
    </xdr:to>
    <xdr:pic>
      <xdr:nvPicPr>
        <xdr:cNvPr id="2" name="그림 1" descr="C:\Users\User\AppData\Local\Packages\Microsoft.Windows.Photos_8wekyb3d8bbwe\TempState\ShareServiceTempFolder\2_1.jpeg">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xdr:row>
      <xdr:rowOff>145794</xdr:rowOff>
    </xdr:from>
    <xdr:to>
      <xdr:col>8</xdr:col>
      <xdr:colOff>180975</xdr:colOff>
      <xdr:row>73</xdr:row>
      <xdr:rowOff>193419</xdr:rowOff>
    </xdr:to>
    <xdr:pic>
      <xdr:nvPicPr>
        <xdr:cNvPr id="3" name="그림 2" descr="C:\Users\User\AppData\Local\Packages\Microsoft.Windows.Photos_8wekyb3d8bbwe\TempState\ShareServiceTempFolder\2_2.jpeg">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892146"/>
          <a:ext cx="5701587" cy="8173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73</xdr:row>
      <xdr:rowOff>38879</xdr:rowOff>
    </xdr:from>
    <xdr:to>
      <xdr:col>8</xdr:col>
      <xdr:colOff>180975</xdr:colOff>
      <xdr:row>111</xdr:row>
      <xdr:rowOff>86505</xdr:rowOff>
    </xdr:to>
    <xdr:pic>
      <xdr:nvPicPr>
        <xdr:cNvPr id="4" name="그림 3" descr="C:\Users\User\AppData\Local\Packages\Microsoft.Windows.Photos_8wekyb3d8bbwe\TempState\ShareServiceTempFolder\2_3.jpeg">
          <a:extLst>
            <a:ext uri="{FF2B5EF4-FFF2-40B4-BE49-F238E27FC236}">
              <a16:creationId xmlns:a16="http://schemas.microsoft.com/office/drawing/2014/main" id="{00000000-0008-0000-2C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5910639"/>
          <a:ext cx="5701587" cy="81730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109</xdr:row>
      <xdr:rowOff>116634</xdr:rowOff>
    </xdr:from>
    <xdr:to>
      <xdr:col>8</xdr:col>
      <xdr:colOff>180975</xdr:colOff>
      <xdr:row>147</xdr:row>
      <xdr:rowOff>164259</xdr:rowOff>
    </xdr:to>
    <xdr:pic>
      <xdr:nvPicPr>
        <xdr:cNvPr id="5" name="그림 4" descr="C:\Users\User\AppData\Local\Packages\Microsoft.Windows.Photos_8wekyb3d8bbwe\TempState\ShareServiceTempFolder\2_4.jpeg">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3686149"/>
          <a:ext cx="5701587" cy="8173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145</xdr:row>
      <xdr:rowOff>184668</xdr:rowOff>
    </xdr:from>
    <xdr:to>
      <xdr:col>8</xdr:col>
      <xdr:colOff>180975</xdr:colOff>
      <xdr:row>184</xdr:row>
      <xdr:rowOff>18466</xdr:rowOff>
    </xdr:to>
    <xdr:pic>
      <xdr:nvPicPr>
        <xdr:cNvPr id="6" name="그림 5" descr="C:\Users\User\AppData\Local\Packages\Microsoft.Windows.Photos_8wekyb3d8bbwe\TempState\ShareServiceTempFolder\2_5.jpeg">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31451938"/>
          <a:ext cx="5701587" cy="8173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omments" Target="../comments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 Id="rId3"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2.xml"/><Relationship Id="rId4"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3.xml"/><Relationship Id="rId4" Type="http://schemas.openxmlformats.org/officeDocument/2006/relationships/vmlDrawing" Target="../drawings/vmlDrawing15.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4.xml"/><Relationship Id="rId4" Type="http://schemas.openxmlformats.org/officeDocument/2006/relationships/vmlDrawing" Target="../drawings/vmlDrawing17.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5.xml"/><Relationship Id="rId4" Type="http://schemas.openxmlformats.org/officeDocument/2006/relationships/vmlDrawing" Target="../drawings/vmlDrawing19.v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vmlDrawing" Target="../drawings/vmlDrawing20.vml"/><Relationship Id="rId1" Type="http://schemas.openxmlformats.org/officeDocument/2006/relationships/printerSettings" Target="../printerSettings/printerSettings22.bin"/><Relationship Id="rId4" Type="http://schemas.openxmlformats.org/officeDocument/2006/relationships/comments" Target="../comments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4.bin"/><Relationship Id="rId4" Type="http://schemas.openxmlformats.org/officeDocument/2006/relationships/comments" Target="../comments7.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5.bin"/><Relationship Id="rId4" Type="http://schemas.openxmlformats.org/officeDocument/2006/relationships/comments" Target="../comments8.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6.bin"/><Relationship Id="rId4" Type="http://schemas.openxmlformats.org/officeDocument/2006/relationships/comments" Target="../comments9.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7.bin"/><Relationship Id="rId4" Type="http://schemas.openxmlformats.org/officeDocument/2006/relationships/comments" Target="../comments10.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34.bin"/><Relationship Id="rId5" Type="http://schemas.openxmlformats.org/officeDocument/2006/relationships/comments" Target="../comments11.xml"/><Relationship Id="rId4" Type="http://schemas.openxmlformats.org/officeDocument/2006/relationships/vmlDrawing" Target="../drawings/vmlDrawing34.v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5.bin"/><Relationship Id="rId5" Type="http://schemas.openxmlformats.org/officeDocument/2006/relationships/comments" Target="../comments12.xml"/><Relationship Id="rId4" Type="http://schemas.openxmlformats.org/officeDocument/2006/relationships/vmlDrawing" Target="../drawings/vmlDrawing36.vml"/></Relationships>
</file>

<file path=xl/worksheets/_rels/sheet36.xml.rels><?xml version="1.0" encoding="UTF-8" standalone="yes"?>
<Relationships xmlns="http://schemas.openxmlformats.org/package/2006/relationships"><Relationship Id="rId13" Type="http://schemas.openxmlformats.org/officeDocument/2006/relationships/ctrlProp" Target="../ctrlProps/ctrlProp42.xml"/><Relationship Id="rId18" Type="http://schemas.openxmlformats.org/officeDocument/2006/relationships/ctrlProp" Target="../ctrlProps/ctrlProp47.xml"/><Relationship Id="rId26" Type="http://schemas.openxmlformats.org/officeDocument/2006/relationships/ctrlProp" Target="../ctrlProps/ctrlProp55.xml"/><Relationship Id="rId21" Type="http://schemas.openxmlformats.org/officeDocument/2006/relationships/ctrlProp" Target="../ctrlProps/ctrlProp50.xml"/><Relationship Id="rId34" Type="http://schemas.openxmlformats.org/officeDocument/2006/relationships/ctrlProp" Target="../ctrlProps/ctrlProp63.xml"/><Relationship Id="rId7" Type="http://schemas.openxmlformats.org/officeDocument/2006/relationships/ctrlProp" Target="../ctrlProps/ctrlProp36.xml"/><Relationship Id="rId12" Type="http://schemas.openxmlformats.org/officeDocument/2006/relationships/ctrlProp" Target="../ctrlProps/ctrlProp41.xml"/><Relationship Id="rId17" Type="http://schemas.openxmlformats.org/officeDocument/2006/relationships/ctrlProp" Target="../ctrlProps/ctrlProp46.xml"/><Relationship Id="rId25" Type="http://schemas.openxmlformats.org/officeDocument/2006/relationships/ctrlProp" Target="../ctrlProps/ctrlProp54.xml"/><Relationship Id="rId33" Type="http://schemas.openxmlformats.org/officeDocument/2006/relationships/ctrlProp" Target="../ctrlProps/ctrlProp62.xml"/><Relationship Id="rId2" Type="http://schemas.openxmlformats.org/officeDocument/2006/relationships/drawing" Target="../drawings/drawing35.xml"/><Relationship Id="rId16" Type="http://schemas.openxmlformats.org/officeDocument/2006/relationships/ctrlProp" Target="../ctrlProps/ctrlProp45.xml"/><Relationship Id="rId20" Type="http://schemas.openxmlformats.org/officeDocument/2006/relationships/ctrlProp" Target="../ctrlProps/ctrlProp49.xml"/><Relationship Id="rId29" Type="http://schemas.openxmlformats.org/officeDocument/2006/relationships/ctrlProp" Target="../ctrlProps/ctrlProp58.xml"/><Relationship Id="rId1" Type="http://schemas.openxmlformats.org/officeDocument/2006/relationships/printerSettings" Target="../printerSettings/printerSettings36.bin"/><Relationship Id="rId6" Type="http://schemas.openxmlformats.org/officeDocument/2006/relationships/ctrlProp" Target="../ctrlProps/ctrlProp35.xml"/><Relationship Id="rId11" Type="http://schemas.openxmlformats.org/officeDocument/2006/relationships/ctrlProp" Target="../ctrlProps/ctrlProp40.xml"/><Relationship Id="rId24" Type="http://schemas.openxmlformats.org/officeDocument/2006/relationships/ctrlProp" Target="../ctrlProps/ctrlProp53.xml"/><Relationship Id="rId32" Type="http://schemas.openxmlformats.org/officeDocument/2006/relationships/ctrlProp" Target="../ctrlProps/ctrlProp61.xml"/><Relationship Id="rId37" Type="http://schemas.openxmlformats.org/officeDocument/2006/relationships/comments" Target="../comments13.xml"/><Relationship Id="rId5" Type="http://schemas.openxmlformats.org/officeDocument/2006/relationships/ctrlProp" Target="../ctrlProps/ctrlProp34.xml"/><Relationship Id="rId15" Type="http://schemas.openxmlformats.org/officeDocument/2006/relationships/ctrlProp" Target="../ctrlProps/ctrlProp44.xml"/><Relationship Id="rId23" Type="http://schemas.openxmlformats.org/officeDocument/2006/relationships/ctrlProp" Target="../ctrlProps/ctrlProp52.xml"/><Relationship Id="rId28" Type="http://schemas.openxmlformats.org/officeDocument/2006/relationships/ctrlProp" Target="../ctrlProps/ctrlProp57.xml"/><Relationship Id="rId36" Type="http://schemas.openxmlformats.org/officeDocument/2006/relationships/ctrlProp" Target="../ctrlProps/ctrlProp65.xml"/><Relationship Id="rId10" Type="http://schemas.openxmlformats.org/officeDocument/2006/relationships/ctrlProp" Target="../ctrlProps/ctrlProp39.xml"/><Relationship Id="rId19" Type="http://schemas.openxmlformats.org/officeDocument/2006/relationships/ctrlProp" Target="../ctrlProps/ctrlProp48.xml"/><Relationship Id="rId31" Type="http://schemas.openxmlformats.org/officeDocument/2006/relationships/ctrlProp" Target="../ctrlProps/ctrlProp60.xml"/><Relationship Id="rId4" Type="http://schemas.openxmlformats.org/officeDocument/2006/relationships/vmlDrawing" Target="../drawings/vmlDrawing38.vml"/><Relationship Id="rId9" Type="http://schemas.openxmlformats.org/officeDocument/2006/relationships/ctrlProp" Target="../ctrlProps/ctrlProp38.xml"/><Relationship Id="rId14" Type="http://schemas.openxmlformats.org/officeDocument/2006/relationships/ctrlProp" Target="../ctrlProps/ctrlProp43.xml"/><Relationship Id="rId22" Type="http://schemas.openxmlformats.org/officeDocument/2006/relationships/ctrlProp" Target="../ctrlProps/ctrlProp51.xml"/><Relationship Id="rId27" Type="http://schemas.openxmlformats.org/officeDocument/2006/relationships/ctrlProp" Target="../ctrlProps/ctrlProp56.xml"/><Relationship Id="rId30" Type="http://schemas.openxmlformats.org/officeDocument/2006/relationships/ctrlProp" Target="../ctrlProps/ctrlProp59.xml"/><Relationship Id="rId35" Type="http://schemas.openxmlformats.org/officeDocument/2006/relationships/ctrlProp" Target="../ctrlProps/ctrlProp64.xml"/><Relationship Id="rId8" Type="http://schemas.openxmlformats.org/officeDocument/2006/relationships/ctrlProp" Target="../ctrlProps/ctrlProp37.xml"/><Relationship Id="rId3" Type="http://schemas.openxmlformats.org/officeDocument/2006/relationships/vmlDrawing" Target="../drawings/vmlDrawing37.v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vmlDrawing" Target="../drawings/vmlDrawing39.vml"/><Relationship Id="rId7" Type="http://schemas.openxmlformats.org/officeDocument/2006/relationships/ctrlProp" Target="../ctrlProps/ctrlProp68.xml"/><Relationship Id="rId2" Type="http://schemas.openxmlformats.org/officeDocument/2006/relationships/drawing" Target="../drawings/drawing36.xml"/><Relationship Id="rId1" Type="http://schemas.openxmlformats.org/officeDocument/2006/relationships/printerSettings" Target="../printerSettings/printerSettings37.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vmlDrawing" Target="../drawings/vmlDrawing40.vml"/><Relationship Id="rId9" Type="http://schemas.openxmlformats.org/officeDocument/2006/relationships/comments" Target="../comments1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41.v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3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8.xml"/><Relationship Id="rId1" Type="http://schemas.openxmlformats.org/officeDocument/2006/relationships/printerSettings" Target="../printerSettings/printerSettings40.bin"/><Relationship Id="rId5" Type="http://schemas.openxmlformats.org/officeDocument/2006/relationships/comments" Target="../comments16.xml"/><Relationship Id="rId4" Type="http://schemas.openxmlformats.org/officeDocument/2006/relationships/vmlDrawing" Target="../drawings/vmlDrawing44.v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39.xml"/><Relationship Id="rId1" Type="http://schemas.openxmlformats.org/officeDocument/2006/relationships/printerSettings" Target="../printerSettings/printerSettings41.bin"/><Relationship Id="rId5" Type="http://schemas.openxmlformats.org/officeDocument/2006/relationships/comments" Target="../comments17.xml"/><Relationship Id="rId4" Type="http://schemas.openxmlformats.org/officeDocument/2006/relationships/vmlDrawing" Target="../drawings/vmlDrawing46.v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FF0000"/>
  </sheetPr>
  <dimension ref="B1:I35"/>
  <sheetViews>
    <sheetView topLeftCell="A5" workbookViewId="0">
      <selection activeCell="F13" sqref="F13"/>
    </sheetView>
  </sheetViews>
  <sheetFormatPr defaultRowHeight="16.5"/>
  <cols>
    <col min="1" max="1" width="2.125" customWidth="1"/>
    <col min="4" max="4" width="3.125" customWidth="1"/>
    <col min="5" max="5" width="11.625" customWidth="1"/>
    <col min="9" max="9" width="8.75" customWidth="1"/>
    <col min="10" max="10" width="6.125" customWidth="1"/>
    <col min="11" max="11" width="9.125" customWidth="1"/>
  </cols>
  <sheetData>
    <row r="1" spans="2:2" s="94" customFormat="1" ht="24" customHeight="1"/>
    <row r="2" spans="2:2" s="94" customFormat="1" ht="24" customHeight="1"/>
    <row r="3" spans="2:2" s="94" customFormat="1" ht="24" customHeight="1"/>
    <row r="4" spans="2:2" s="94" customFormat="1" ht="24" customHeight="1"/>
    <row r="5" spans="2:2" s="94" customFormat="1" ht="28.15" customHeight="1">
      <c r="B5" s="108" t="s">
        <v>311</v>
      </c>
    </row>
    <row r="6" spans="2:2" s="94" customFormat="1" ht="28.15" customHeight="1">
      <c r="B6" s="94" t="s">
        <v>602</v>
      </c>
    </row>
    <row r="7" spans="2:2" s="94" customFormat="1" ht="28.15" customHeight="1">
      <c r="B7" s="94" t="s">
        <v>312</v>
      </c>
    </row>
    <row r="8" spans="2:2" s="94" customFormat="1" ht="28.15" customHeight="1"/>
    <row r="9" spans="2:2" s="94" customFormat="1" ht="28.15" customHeight="1">
      <c r="B9" s="108" t="s">
        <v>313</v>
      </c>
    </row>
    <row r="10" spans="2:2" s="94" customFormat="1" ht="28.15" customHeight="1">
      <c r="B10" s="94" t="s">
        <v>408</v>
      </c>
    </row>
    <row r="11" spans="2:2" s="94" customFormat="1" ht="28.15" customHeight="1">
      <c r="B11" s="94" t="s">
        <v>603</v>
      </c>
    </row>
    <row r="12" spans="2:2" s="94" customFormat="1" ht="28.15" customHeight="1">
      <c r="B12" s="94" t="s">
        <v>412</v>
      </c>
    </row>
    <row r="13" spans="2:2" s="94" customFormat="1" ht="28.15" customHeight="1">
      <c r="B13" s="94" t="s">
        <v>409</v>
      </c>
    </row>
    <row r="14" spans="2:2" s="94" customFormat="1" ht="28.15" customHeight="1">
      <c r="B14" s="94" t="s">
        <v>410</v>
      </c>
    </row>
    <row r="15" spans="2:2" s="94" customFormat="1" ht="28.15" customHeight="1">
      <c r="B15" s="94" t="s">
        <v>314</v>
      </c>
    </row>
    <row r="16" spans="2:2" s="94" customFormat="1" ht="28.15" customHeight="1">
      <c r="B16" s="94" t="s">
        <v>604</v>
      </c>
    </row>
    <row r="17" spans="2:9" s="94" customFormat="1" ht="28.15" customHeight="1">
      <c r="B17" s="94" t="s">
        <v>601</v>
      </c>
    </row>
    <row r="18" spans="2:9" s="94" customFormat="1" ht="28.15" customHeight="1">
      <c r="B18" s="94" t="s">
        <v>315</v>
      </c>
    </row>
    <row r="19" spans="2:9" s="94" customFormat="1" ht="28.15" customHeight="1">
      <c r="B19" s="94" t="s">
        <v>316</v>
      </c>
    </row>
    <row r="20" spans="2:9" s="94" customFormat="1" ht="28.15" customHeight="1" thickBot="1">
      <c r="B20" s="94" t="s">
        <v>317</v>
      </c>
    </row>
    <row r="21" spans="2:9" s="94" customFormat="1" ht="28.15" customHeight="1" thickTop="1" thickBot="1">
      <c r="B21" s="94" t="s">
        <v>326</v>
      </c>
      <c r="E21" s="116" t="s">
        <v>325</v>
      </c>
      <c r="F21" s="94" t="s">
        <v>605</v>
      </c>
    </row>
    <row r="22" spans="2:9" s="94" customFormat="1" ht="28.15" customHeight="1" thickTop="1">
      <c r="B22" s="94" t="s">
        <v>411</v>
      </c>
    </row>
    <row r="23" spans="2:9" s="94" customFormat="1" ht="28.15" customHeight="1">
      <c r="B23" s="94" t="s">
        <v>407</v>
      </c>
    </row>
    <row r="24" spans="2:9" s="94" customFormat="1" ht="28.15" customHeight="1">
      <c r="B24" s="94" t="s">
        <v>414</v>
      </c>
    </row>
    <row r="25" spans="2:9" ht="28.15" customHeight="1">
      <c r="B25" s="94" t="s">
        <v>318</v>
      </c>
    </row>
    <row r="26" spans="2:9" ht="28.15" customHeight="1">
      <c r="B26" s="94"/>
    </row>
    <row r="27" spans="2:9" ht="28.15" customHeight="1">
      <c r="B27" s="697" t="s">
        <v>1002</v>
      </c>
    </row>
    <row r="28" spans="2:9" ht="28.15" customHeight="1" thickBot="1">
      <c r="B28" s="94"/>
    </row>
    <row r="29" spans="2:9" ht="28.15" customHeight="1" thickTop="1">
      <c r="B29" s="903" t="s">
        <v>519</v>
      </c>
      <c r="C29" s="904"/>
      <c r="D29" s="904"/>
      <c r="E29" s="904"/>
      <c r="F29" s="904"/>
      <c r="G29" s="904"/>
      <c r="H29" s="217"/>
      <c r="I29" s="218"/>
    </row>
    <row r="30" spans="2:9" ht="28.15" customHeight="1">
      <c r="B30" s="212" t="s">
        <v>1003</v>
      </c>
      <c r="C30" s="209"/>
      <c r="D30" s="209"/>
      <c r="E30" s="209"/>
      <c r="F30" s="209"/>
      <c r="G30" s="63"/>
      <c r="H30" s="63"/>
      <c r="I30" s="214"/>
    </row>
    <row r="31" spans="2:9" ht="28.15" customHeight="1">
      <c r="B31" s="212" t="s">
        <v>517</v>
      </c>
      <c r="C31" s="209"/>
      <c r="D31" s="209"/>
      <c r="E31" s="209"/>
      <c r="F31" s="209"/>
      <c r="G31" s="63"/>
      <c r="H31" s="63"/>
      <c r="I31" s="214"/>
    </row>
    <row r="32" spans="2:9" ht="28.15" customHeight="1" thickBot="1">
      <c r="B32" s="213" t="s">
        <v>518</v>
      </c>
      <c r="C32" s="210"/>
      <c r="D32" s="210"/>
      <c r="E32" s="210"/>
      <c r="F32" s="210"/>
      <c r="G32" s="215"/>
      <c r="H32" s="215"/>
      <c r="I32" s="216"/>
    </row>
    <row r="33" spans="2:2" ht="28.15" customHeight="1" thickTop="1">
      <c r="B33" s="94"/>
    </row>
    <row r="35" spans="2:2">
      <c r="B35" s="110"/>
    </row>
  </sheetData>
  <mergeCells count="1">
    <mergeCell ref="B29:G29"/>
  </mergeCells>
  <phoneticPr fontId="2" type="noConversion"/>
  <pageMargins left="0.7" right="0.7" top="0.75" bottom="0.75" header="0.3" footer="0.3"/>
  <pageSetup paperSize="9" orientation="portrait" verticalDpi="4294967293"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tabColor rgb="FFFFFF00"/>
    <pageSetUpPr fitToPage="1"/>
  </sheetPr>
  <dimension ref="A1:P46"/>
  <sheetViews>
    <sheetView showGridLines="0" zoomScale="85" zoomScaleNormal="85" workbookViewId="0">
      <selection activeCell="O4" sqref="O4"/>
    </sheetView>
  </sheetViews>
  <sheetFormatPr defaultColWidth="8.75" defaultRowHeight="16.5"/>
  <cols>
    <col min="1" max="1" width="3.25" style="97" customWidth="1"/>
    <col min="2" max="2" width="12.75" style="97" customWidth="1"/>
    <col min="3" max="3" width="23.125" style="97" customWidth="1"/>
    <col min="4" max="4" width="13.625" style="97" customWidth="1"/>
    <col min="5" max="5" width="23.5" style="97" customWidth="1"/>
    <col min="6" max="6" width="4.125" style="97" customWidth="1"/>
    <col min="7" max="7" width="14.375" style="97" customWidth="1"/>
    <col min="8" max="8" width="6.75" style="97" customWidth="1"/>
    <col min="9" max="9" width="15.625" style="97" customWidth="1"/>
    <col min="10" max="10" width="6.75" style="97" customWidth="1"/>
    <col min="11" max="12" width="8.75" style="97"/>
    <col min="13" max="13" width="14.375" style="97" customWidth="1"/>
    <col min="14" max="16384" width="8.75" style="97"/>
  </cols>
  <sheetData>
    <row r="1" spans="1:13" ht="25.9" customHeight="1">
      <c r="A1" s="102" t="s">
        <v>1348</v>
      </c>
      <c r="B1" s="102"/>
      <c r="C1" s="102"/>
      <c r="D1" s="102"/>
      <c r="E1" s="102"/>
      <c r="F1" s="102"/>
      <c r="G1" s="102"/>
    </row>
    <row r="2" spans="1:13" ht="25.9" customHeight="1">
      <c r="A2" s="102"/>
      <c r="B2"/>
      <c r="C2" s="102"/>
      <c r="D2" s="102"/>
      <c r="E2" s="102"/>
      <c r="F2" s="102"/>
      <c r="G2" s="102"/>
      <c r="H2"/>
      <c r="I2" s="905"/>
      <c r="J2" s="905"/>
      <c r="K2" s="905"/>
      <c r="L2" s="905"/>
      <c r="M2" s="905"/>
    </row>
    <row r="3" spans="1:13" ht="25.9" customHeight="1">
      <c r="A3" s="102"/>
      <c r="B3" s="102"/>
      <c r="C3" s="102"/>
      <c r="D3" s="102"/>
      <c r="E3" s="102"/>
      <c r="F3" s="102"/>
      <c r="G3" s="102"/>
      <c r="I3" s="211"/>
      <c r="J3" s="209"/>
      <c r="K3" s="209"/>
      <c r="L3" s="209"/>
      <c r="M3" s="209"/>
    </row>
    <row r="4" spans="1:13" ht="25.9" customHeight="1">
      <c r="A4" s="102"/>
      <c r="B4" s="102"/>
      <c r="C4" s="102"/>
      <c r="D4" s="102"/>
      <c r="E4" s="102"/>
      <c r="F4" s="102"/>
      <c r="G4" s="102"/>
      <c r="I4" s="211"/>
      <c r="J4" s="209"/>
      <c r="K4" s="209"/>
      <c r="L4" s="209"/>
      <c r="M4" s="209"/>
    </row>
    <row r="5" spans="1:13" ht="25.9" customHeight="1">
      <c r="A5" s="102"/>
      <c r="B5" s="102"/>
      <c r="C5" s="102"/>
      <c r="D5" s="102"/>
      <c r="E5" s="102"/>
      <c r="F5" s="102"/>
      <c r="G5" s="102"/>
      <c r="I5" s="211"/>
      <c r="J5" s="209"/>
      <c r="K5" s="209"/>
      <c r="L5" s="209"/>
      <c r="M5" s="209"/>
    </row>
    <row r="6" spans="1:13" ht="25.9" customHeight="1">
      <c r="A6" s="102"/>
      <c r="B6" s="103" t="s">
        <v>218</v>
      </c>
      <c r="C6" s="102"/>
      <c r="D6" s="102"/>
      <c r="E6" s="102"/>
      <c r="F6" s="102"/>
      <c r="G6" s="102"/>
      <c r="I6" s="211"/>
      <c r="J6" s="209"/>
      <c r="K6" s="209"/>
      <c r="L6" s="209"/>
      <c r="M6" s="209"/>
    </row>
    <row r="7" spans="1:13" ht="25.9" customHeight="1">
      <c r="A7" s="102"/>
      <c r="B7" s="102"/>
      <c r="C7" s="102"/>
      <c r="D7" s="102"/>
      <c r="E7" s="102"/>
      <c r="F7" s="102"/>
      <c r="I7" s="211"/>
      <c r="J7" s="209"/>
      <c r="K7" s="209"/>
      <c r="L7" s="209"/>
      <c r="M7" s="209"/>
    </row>
    <row r="8" spans="1:13" ht="25.9" customHeight="1">
      <c r="A8" s="102"/>
      <c r="B8" s="104" t="s">
        <v>176</v>
      </c>
      <c r="C8" s="102"/>
      <c r="D8" s="102"/>
      <c r="E8" s="102"/>
      <c r="F8" s="102"/>
      <c r="G8" s="906" t="s">
        <v>302</v>
      </c>
      <c r="H8" s="907"/>
      <c r="I8" s="907"/>
      <c r="J8" s="907"/>
    </row>
    <row r="9" spans="1:13" ht="25.9" customHeight="1">
      <c r="A9" s="102"/>
      <c r="B9" s="105" t="s">
        <v>216</v>
      </c>
      <c r="C9" s="693" t="s">
        <v>142</v>
      </c>
      <c r="D9" s="105" t="s">
        <v>180</v>
      </c>
      <c r="E9" s="98" t="s">
        <v>125</v>
      </c>
      <c r="F9" s="102"/>
      <c r="G9" s="888" t="s">
        <v>293</v>
      </c>
      <c r="H9" s="115"/>
      <c r="I9" s="893" t="s">
        <v>906</v>
      </c>
      <c r="J9" s="115"/>
    </row>
    <row r="10" spans="1:13" ht="25.9" customHeight="1">
      <c r="A10" s="102"/>
      <c r="B10" s="105" t="s">
        <v>217</v>
      </c>
      <c r="C10" s="693" t="s">
        <v>142</v>
      </c>
      <c r="D10" s="105" t="s">
        <v>181</v>
      </c>
      <c r="E10" s="98" t="s">
        <v>184</v>
      </c>
      <c r="F10" s="102"/>
      <c r="G10" s="888" t="s">
        <v>294</v>
      </c>
      <c r="H10" s="115"/>
      <c r="I10" s="894" t="s">
        <v>1344</v>
      </c>
      <c r="J10" s="115"/>
      <c r="M10" s="638"/>
    </row>
    <row r="11" spans="1:13" ht="25.9" customHeight="1">
      <c r="A11" s="102"/>
      <c r="B11" s="125" t="s">
        <v>435</v>
      </c>
      <c r="C11" s="98" t="s">
        <v>953</v>
      </c>
      <c r="D11" s="105" t="s">
        <v>182</v>
      </c>
      <c r="E11" s="98" t="s">
        <v>185</v>
      </c>
      <c r="F11" s="102"/>
      <c r="G11" s="888" t="s">
        <v>295</v>
      </c>
      <c r="H11" s="115"/>
      <c r="I11" s="894" t="s">
        <v>1345</v>
      </c>
      <c r="J11" s="115"/>
      <c r="M11" s="639"/>
    </row>
    <row r="12" spans="1:13" ht="25.9" customHeight="1">
      <c r="A12" s="102"/>
      <c r="B12" s="105" t="s">
        <v>177</v>
      </c>
      <c r="C12" s="98" t="s">
        <v>178</v>
      </c>
      <c r="D12" s="105" t="s">
        <v>183</v>
      </c>
      <c r="E12" s="98" t="s">
        <v>186</v>
      </c>
      <c r="F12" s="102"/>
      <c r="G12" s="889" t="s">
        <v>324</v>
      </c>
      <c r="H12" s="115"/>
      <c r="I12" s="893" t="s">
        <v>1343</v>
      </c>
      <c r="J12" s="115"/>
      <c r="M12" s="639"/>
    </row>
    <row r="13" spans="1:13" ht="25.9" customHeight="1">
      <c r="A13" s="102"/>
      <c r="B13" s="105" t="s">
        <v>329</v>
      </c>
      <c r="C13" s="98" t="s">
        <v>179</v>
      </c>
      <c r="D13" s="105" t="s">
        <v>471</v>
      </c>
      <c r="E13" s="98" t="s">
        <v>187</v>
      </c>
      <c r="F13" s="102"/>
      <c r="G13" s="888" t="s">
        <v>1341</v>
      </c>
      <c r="H13" s="115"/>
      <c r="I13" s="742"/>
      <c r="J13" s="115"/>
      <c r="M13" s="639"/>
    </row>
    <row r="14" spans="1:13" ht="25.9" customHeight="1">
      <c r="A14" s="102"/>
      <c r="B14" s="105" t="s">
        <v>219</v>
      </c>
      <c r="C14" s="173" t="s">
        <v>144</v>
      </c>
      <c r="D14" s="105" t="s">
        <v>472</v>
      </c>
      <c r="E14" s="98" t="s">
        <v>188</v>
      </c>
      <c r="F14" s="102"/>
      <c r="G14" s="888" t="s">
        <v>1342</v>
      </c>
      <c r="H14" s="115"/>
      <c r="I14" s="741"/>
      <c r="J14" s="115"/>
      <c r="M14" s="639"/>
    </row>
    <row r="15" spans="1:13" ht="25.9" customHeight="1">
      <c r="A15" s="102"/>
      <c r="B15" s="105" t="s">
        <v>330</v>
      </c>
      <c r="C15" s="117" t="s">
        <v>474</v>
      </c>
      <c r="D15" s="105" t="s">
        <v>473</v>
      </c>
      <c r="E15" s="117" t="s">
        <v>331</v>
      </c>
      <c r="F15" s="102"/>
      <c r="G15" s="888" t="s">
        <v>685</v>
      </c>
      <c r="H15" s="115"/>
      <c r="I15" s="744"/>
      <c r="J15" s="115"/>
      <c r="M15" s="639"/>
    </row>
    <row r="16" spans="1:13" ht="25.9" customHeight="1">
      <c r="A16" s="102"/>
      <c r="B16" s="106"/>
      <c r="C16" s="106"/>
      <c r="D16" s="106"/>
      <c r="E16" s="106"/>
      <c r="F16" s="106"/>
      <c r="G16" s="888" t="s">
        <v>851</v>
      </c>
      <c r="H16" s="115"/>
      <c r="I16" s="754"/>
      <c r="J16" s="115"/>
      <c r="M16" s="639"/>
    </row>
    <row r="17" spans="1:16" ht="25.9" customHeight="1">
      <c r="A17" s="102"/>
      <c r="B17" s="104"/>
      <c r="C17" s="106"/>
      <c r="D17" s="106"/>
      <c r="E17" s="106"/>
      <c r="F17" s="106"/>
      <c r="G17" s="888" t="s">
        <v>852</v>
      </c>
      <c r="H17" s="115"/>
      <c r="I17" s="745"/>
      <c r="J17" s="115"/>
      <c r="M17" s="640"/>
    </row>
    <row r="18" spans="1:16" ht="25.9" customHeight="1">
      <c r="A18" s="102"/>
      <c r="B18" s="104" t="s">
        <v>189</v>
      </c>
      <c r="C18" s="106"/>
      <c r="D18" s="106"/>
      <c r="E18" s="106"/>
      <c r="F18" s="106"/>
      <c r="G18" s="890" t="s">
        <v>905</v>
      </c>
      <c r="H18" s="115"/>
      <c r="I18" s="567"/>
      <c r="J18" s="115"/>
      <c r="M18" s="639"/>
    </row>
    <row r="19" spans="1:16" ht="25.9" customHeight="1">
      <c r="A19" s="102"/>
      <c r="B19" s="107" t="s">
        <v>211</v>
      </c>
      <c r="C19" s="693" t="s">
        <v>509</v>
      </c>
      <c r="D19" s="107" t="s">
        <v>213</v>
      </c>
      <c r="E19" s="99" t="s">
        <v>142</v>
      </c>
      <c r="F19" s="106"/>
      <c r="G19" s="888" t="s">
        <v>296</v>
      </c>
      <c r="H19" s="115"/>
      <c r="I19" s="567"/>
      <c r="J19" s="115"/>
      <c r="M19" s="641"/>
    </row>
    <row r="20" spans="1:16" ht="25.9" customHeight="1">
      <c r="A20" s="102"/>
      <c r="B20" s="107" t="s">
        <v>190</v>
      </c>
      <c r="C20" s="174" t="s">
        <v>563</v>
      </c>
      <c r="D20" s="107" t="s">
        <v>214</v>
      </c>
      <c r="E20" s="173" t="s">
        <v>1347</v>
      </c>
      <c r="F20" s="106"/>
      <c r="G20" s="888" t="s">
        <v>297</v>
      </c>
      <c r="H20" s="115"/>
      <c r="I20" s="567"/>
      <c r="J20" s="115"/>
      <c r="M20" s="641"/>
    </row>
    <row r="21" spans="1:16" ht="25.9" customHeight="1">
      <c r="A21" s="102"/>
      <c r="B21" s="107" t="s">
        <v>212</v>
      </c>
      <c r="C21" s="99" t="s">
        <v>437</v>
      </c>
      <c r="D21" s="107" t="s">
        <v>215</v>
      </c>
      <c r="E21" s="99" t="s">
        <v>319</v>
      </c>
      <c r="F21" s="106"/>
      <c r="G21" s="890" t="s">
        <v>1346</v>
      </c>
      <c r="H21" s="115"/>
      <c r="I21" s="567"/>
      <c r="J21" s="115"/>
      <c r="M21" s="641"/>
    </row>
    <row r="22" spans="1:16" ht="25.9" customHeight="1">
      <c r="A22" s="102"/>
      <c r="B22" s="107" t="s">
        <v>191</v>
      </c>
      <c r="C22" s="198">
        <v>1234567890</v>
      </c>
      <c r="D22" s="107" t="s">
        <v>361</v>
      </c>
      <c r="E22" s="117" t="s">
        <v>362</v>
      </c>
      <c r="F22" s="106"/>
      <c r="G22" s="888" t="s">
        <v>298</v>
      </c>
      <c r="H22" s="115"/>
      <c r="I22" s="567"/>
      <c r="J22" s="115"/>
      <c r="M22" s="642"/>
    </row>
    <row r="23" spans="1:16" ht="25.9" customHeight="1">
      <c r="A23" s="102"/>
      <c r="B23" s="107" t="s">
        <v>194</v>
      </c>
      <c r="C23" s="99" t="s">
        <v>142</v>
      </c>
      <c r="D23" s="107" t="s">
        <v>360</v>
      </c>
      <c r="E23" s="117" t="s">
        <v>363</v>
      </c>
      <c r="F23" s="106"/>
      <c r="G23" s="888" t="s">
        <v>381</v>
      </c>
      <c r="H23" s="115"/>
      <c r="I23" s="567"/>
      <c r="J23" s="115"/>
      <c r="M23" s="642"/>
    </row>
    <row r="24" spans="1:16" ht="25.9" customHeight="1">
      <c r="A24" s="102"/>
      <c r="B24" s="106"/>
      <c r="C24" s="106"/>
      <c r="D24" s="106"/>
      <c r="E24" s="106"/>
      <c r="F24" s="106"/>
      <c r="G24" s="888" t="s">
        <v>299</v>
      </c>
      <c r="H24" s="115"/>
      <c r="I24" s="567"/>
      <c r="J24" s="115"/>
      <c r="M24" s="640"/>
    </row>
    <row r="25" spans="1:16" ht="25.9" customHeight="1">
      <c r="A25" s="102"/>
      <c r="B25" s="106"/>
      <c r="C25" s="106"/>
      <c r="D25" s="106"/>
      <c r="E25" s="106"/>
      <c r="F25" s="106"/>
      <c r="G25" s="888" t="s">
        <v>303</v>
      </c>
      <c r="H25" s="115"/>
      <c r="I25" s="567"/>
      <c r="J25" s="115"/>
      <c r="M25" s="640"/>
    </row>
    <row r="26" spans="1:16" ht="25.9" customHeight="1">
      <c r="A26" s="102"/>
      <c r="B26" s="104" t="s">
        <v>192</v>
      </c>
      <c r="C26" s="106"/>
      <c r="D26" s="106"/>
      <c r="E26" s="106"/>
      <c r="F26" s="106"/>
      <c r="G26" s="888" t="s">
        <v>300</v>
      </c>
      <c r="H26" s="115"/>
      <c r="I26" s="567"/>
      <c r="J26" s="115"/>
      <c r="M26" s="640"/>
    </row>
    <row r="27" spans="1:16" ht="25.9" customHeight="1">
      <c r="A27" s="102"/>
      <c r="B27" s="107" t="s">
        <v>195</v>
      </c>
      <c r="C27" s="124">
        <v>100000000</v>
      </c>
      <c r="D27" s="107" t="s">
        <v>197</v>
      </c>
      <c r="E27" s="171">
        <f>ROUNDDOWN((C27*E28),-1)</f>
        <v>5000000</v>
      </c>
      <c r="F27" s="106"/>
      <c r="G27" s="891" t="s">
        <v>301</v>
      </c>
      <c r="H27" s="115"/>
      <c r="I27" s="567"/>
      <c r="J27" s="115"/>
    </row>
    <row r="28" spans="1:16" ht="25.9" customHeight="1">
      <c r="A28" s="102"/>
      <c r="B28" s="107" t="s">
        <v>208</v>
      </c>
      <c r="C28" s="100">
        <v>46073</v>
      </c>
      <c r="D28" s="130" t="s">
        <v>198</v>
      </c>
      <c r="E28" s="469">
        <v>0.05</v>
      </c>
      <c r="F28" s="106"/>
      <c r="G28" s="891" t="s">
        <v>439</v>
      </c>
      <c r="H28" s="115"/>
      <c r="I28" s="567"/>
      <c r="J28" s="115"/>
    </row>
    <row r="29" spans="1:16" ht="25.9" customHeight="1">
      <c r="A29" s="102"/>
      <c r="B29" s="107" t="s">
        <v>196</v>
      </c>
      <c r="C29" s="100">
        <v>46346</v>
      </c>
      <c r="D29" s="130" t="s">
        <v>353</v>
      </c>
      <c r="E29" s="101" t="s">
        <v>333</v>
      </c>
      <c r="F29" s="106"/>
      <c r="G29" s="892" t="s">
        <v>413</v>
      </c>
      <c r="H29" s="488"/>
      <c r="I29" s="567"/>
      <c r="J29" s="115"/>
      <c r="P29" s="506"/>
    </row>
    <row r="30" spans="1:16" ht="25.9" customHeight="1">
      <c r="A30" s="102"/>
      <c r="B30" s="107" t="s">
        <v>209</v>
      </c>
      <c r="C30" s="100">
        <v>46346</v>
      </c>
      <c r="D30" s="107" t="s">
        <v>202</v>
      </c>
      <c r="E30" s="100">
        <v>46382</v>
      </c>
      <c r="F30" s="106"/>
      <c r="G30" s="892" t="s">
        <v>352</v>
      </c>
      <c r="H30" s="115"/>
      <c r="I30" s="567"/>
      <c r="J30" s="115"/>
    </row>
    <row r="31" spans="1:16" ht="25.9" customHeight="1">
      <c r="A31" s="102"/>
      <c r="B31" s="107" t="s">
        <v>199</v>
      </c>
      <c r="C31" s="100">
        <v>46381</v>
      </c>
      <c r="D31" s="107" t="s">
        <v>203</v>
      </c>
      <c r="E31" s="172">
        <f>EDATE(E30,E33*12)-1</f>
        <v>46746</v>
      </c>
      <c r="F31" s="102"/>
      <c r="G31" s="743"/>
      <c r="H31" s="115"/>
      <c r="I31" s="568"/>
      <c r="J31" s="115"/>
    </row>
    <row r="32" spans="1:16" ht="25.9" customHeight="1">
      <c r="A32" s="102"/>
      <c r="B32" s="107" t="s">
        <v>200</v>
      </c>
      <c r="C32" s="100">
        <v>46381</v>
      </c>
      <c r="D32" s="130" t="s">
        <v>320</v>
      </c>
      <c r="E32" s="99" t="s">
        <v>516</v>
      </c>
      <c r="F32" s="197"/>
      <c r="G32" s="908" t="s">
        <v>304</v>
      </c>
      <c r="H32" s="909"/>
      <c r="I32" s="909"/>
      <c r="J32" s="910"/>
    </row>
    <row r="33" spans="1:10" ht="25.9" customHeight="1">
      <c r="A33" s="102"/>
      <c r="B33" s="107" t="s">
        <v>201</v>
      </c>
      <c r="C33" s="100">
        <v>46382</v>
      </c>
      <c r="D33" s="95" t="s">
        <v>204</v>
      </c>
      <c r="E33" s="109">
        <v>1</v>
      </c>
      <c r="F33" s="898"/>
      <c r="G33" s="899" t="s">
        <v>507</v>
      </c>
      <c r="H33" s="115"/>
      <c r="I33" s="567"/>
      <c r="J33" s="115"/>
    </row>
    <row r="34" spans="1:10" ht="25.9" customHeight="1">
      <c r="A34" s="102"/>
      <c r="B34" s="125" t="s">
        <v>399</v>
      </c>
      <c r="C34" s="124">
        <v>90000000</v>
      </c>
      <c r="D34" s="130" t="s">
        <v>16</v>
      </c>
      <c r="E34" s="101">
        <v>0.03</v>
      </c>
      <c r="F34" s="898"/>
      <c r="G34" s="899" t="s">
        <v>305</v>
      </c>
      <c r="H34" s="115"/>
      <c r="I34" s="567"/>
      <c r="J34" s="115"/>
    </row>
    <row r="35" spans="1:10" ht="25.9" customHeight="1">
      <c r="A35" s="102"/>
      <c r="B35" s="107" t="s">
        <v>482</v>
      </c>
      <c r="C35" s="492" t="s">
        <v>599</v>
      </c>
      <c r="D35" s="107" t="s">
        <v>205</v>
      </c>
      <c r="E35" s="171">
        <f>ROUNDDOWN((C27*E34),-1)</f>
        <v>3000000</v>
      </c>
      <c r="F35" s="898"/>
      <c r="G35" s="899" t="s">
        <v>306</v>
      </c>
      <c r="H35" s="115"/>
      <c r="I35" s="567"/>
      <c r="J35" s="115"/>
    </row>
    <row r="36" spans="1:10" ht="25.9" customHeight="1">
      <c r="A36" s="102"/>
      <c r="B36" s="107" t="s">
        <v>210</v>
      </c>
      <c r="C36" s="100">
        <v>46387</v>
      </c>
      <c r="D36" s="95" t="s">
        <v>332</v>
      </c>
      <c r="E36" s="99" t="s">
        <v>438</v>
      </c>
      <c r="F36" s="898"/>
      <c r="G36" s="900" t="s">
        <v>432</v>
      </c>
      <c r="H36" s="115"/>
      <c r="I36" s="567"/>
      <c r="J36" s="115"/>
    </row>
    <row r="37" spans="1:10" ht="25.9" customHeight="1">
      <c r="A37" s="102"/>
      <c r="B37" s="105" t="s">
        <v>206</v>
      </c>
      <c r="C37" s="99" t="s">
        <v>595</v>
      </c>
      <c r="D37" s="107" t="s">
        <v>207</v>
      </c>
      <c r="E37" s="99" t="s">
        <v>468</v>
      </c>
      <c r="F37" s="898"/>
      <c r="G37" s="899" t="s">
        <v>307</v>
      </c>
      <c r="H37" s="115"/>
      <c r="I37" s="567"/>
      <c r="J37" s="115"/>
    </row>
    <row r="38" spans="1:10" ht="24.75" customHeight="1">
      <c r="B38" s="125" t="s">
        <v>334</v>
      </c>
      <c r="C38" s="99" t="s">
        <v>335</v>
      </c>
      <c r="D38" s="125" t="s">
        <v>405</v>
      </c>
      <c r="E38" s="694" t="s">
        <v>406</v>
      </c>
      <c r="F38" s="901"/>
      <c r="G38" s="899" t="s">
        <v>665</v>
      </c>
      <c r="H38" s="96"/>
      <c r="I38" s="567"/>
      <c r="J38" s="115"/>
    </row>
    <row r="39" spans="1:10" ht="25.9" customHeight="1">
      <c r="B39" s="102" t="s">
        <v>961</v>
      </c>
      <c r="G39" s="911" t="s">
        <v>308</v>
      </c>
      <c r="H39" s="912"/>
      <c r="I39" s="912"/>
      <c r="J39" s="913"/>
    </row>
    <row r="40" spans="1:10" ht="25.9" customHeight="1">
      <c r="B40" s="102" t="s">
        <v>960</v>
      </c>
      <c r="G40" s="902" t="s">
        <v>309</v>
      </c>
      <c r="H40" s="895"/>
      <c r="I40" s="896" t="s">
        <v>761</v>
      </c>
      <c r="J40" s="115"/>
    </row>
    <row r="41" spans="1:10" ht="26.1" customHeight="1">
      <c r="G41" s="897" t="s">
        <v>310</v>
      </c>
      <c r="H41" s="895"/>
      <c r="I41" s="896" t="s">
        <v>762</v>
      </c>
      <c r="J41" s="115"/>
    </row>
    <row r="42" spans="1:10" ht="26.25">
      <c r="B42" s="208"/>
      <c r="D42"/>
    </row>
    <row r="43" spans="1:10" ht="24.95" customHeight="1">
      <c r="B43" s="207"/>
    </row>
    <row r="44" spans="1:10" ht="24.95" customHeight="1">
      <c r="B44" s="207"/>
    </row>
    <row r="45" spans="1:10" ht="24.95" customHeight="1">
      <c r="B45" s="207"/>
    </row>
    <row r="46" spans="1:10" ht="24.95" customHeight="1"/>
  </sheetData>
  <mergeCells count="4">
    <mergeCell ref="I2:M2"/>
    <mergeCell ref="G8:J8"/>
    <mergeCell ref="G32:J32"/>
    <mergeCell ref="G39:J39"/>
  </mergeCells>
  <phoneticPr fontId="2" type="noConversion"/>
  <dataValidations xWindow="236" yWindow="737" count="13">
    <dataValidation type="list" allowBlank="1" showInputMessage="1" showErrorMessage="1" sqref="E34" xr:uid="{00000000-0002-0000-0100-000000000000}">
      <formula1>"2%,3%,4%,5%"</formula1>
    </dataValidation>
    <dataValidation type="list" allowBlank="1" showInputMessage="1" showErrorMessage="1" sqref="E28" xr:uid="{00000000-0002-0000-0100-000001000000}">
      <formula1>"5%,7.5%,10%,15%,20%"</formula1>
    </dataValidation>
    <dataValidation type="list" allowBlank="1" showInputMessage="1" showErrorMessage="1" sqref="E33" xr:uid="{00000000-0002-0000-0100-000002000000}">
      <formula1>"1,2,3,5"</formula1>
    </dataValidation>
    <dataValidation type="list" allowBlank="1" showInputMessage="1" showErrorMessage="1" sqref="E32" xr:uid="{00000000-0002-0000-0100-000003000000}">
      <formula1>"0.5/1000,0.8/1000,1.3/1000"</formula1>
    </dataValidation>
    <dataValidation type="list" allowBlank="1" showInputMessage="1" showErrorMessage="1" sqref="E29" xr:uid="{00000000-0002-0000-0100-000004000000}">
      <formula1>"이행보증증권,현금,지급각서"</formula1>
    </dataValidation>
    <dataValidation type="list" allowBlank="1" showInputMessage="1" showErrorMessage="1" sqref="E9" xr:uid="{00000000-0002-0000-0100-000005000000}">
      <formula1>"학교회계,학교발전기금,구청보조금,시보조금,국고보조금,학교회계+구청보조금,기타"</formula1>
    </dataValidation>
    <dataValidation type="list" allowBlank="1" showInputMessage="1" showErrorMessage="1" sqref="C37" xr:uid="{00000000-0002-0000-0100-000006000000}">
      <formula1>"수도광열비,전력비,수도광열비·전력비,-"</formula1>
    </dataValidation>
    <dataValidation type="list" allowBlank="1" showInputMessage="1" showErrorMessage="1" sqref="E37" xr:uid="{00000000-0002-0000-0100-000007000000}">
      <formula1>"수의,수의(1인),수의(2인이상),입찰,3자단가,협상에의한계약"</formula1>
    </dataValidation>
    <dataValidation type="list" allowBlank="1" showInputMessage="1" showErrorMessage="1" sqref="E21" xr:uid="{00000000-0002-0000-0100-000008000000}">
      <formula1>"종합공사,실내건축,토공,미장방수조적,석공,도장,비계,금속구조창호,지붕판금건축물,철근콘크리트,상하수도,포장,조경식재,조경시설,승강기,기계설비,가스시설,소방시설,전기,정보통신,시설물유지관리,기타"</formula1>
    </dataValidation>
    <dataValidation type="list" allowBlank="1" showInputMessage="1" showErrorMessage="1" sqref="C21" xr:uid="{00000000-0002-0000-0100-000009000000}">
      <formula1>"건축공사,토목공사,설비공사,조경공사,전기공사,통신공사,소방공사,기타"</formula1>
    </dataValidation>
    <dataValidation type="list" allowBlank="1" showInputMessage="1" showErrorMessage="1" sqref="C38:C39" xr:uid="{00000000-0002-0000-0100-00000A000000}">
      <formula1>"지수조정율,품목조정율"</formula1>
    </dataValidation>
    <dataValidation type="list" allowBlank="1" showInputMessage="1" showErrorMessage="1" sqref="C11" xr:uid="{00000000-0002-0000-0100-00000B000000}">
      <formula1>"공립,사립"</formula1>
    </dataValidation>
    <dataValidation type="list" allowBlank="1" showInputMessage="1" showErrorMessage="1" sqref="E36" xr:uid="{00000000-0002-0000-0100-00000C000000}">
      <formula1>"이행보증증권,현금,면제대상"</formula1>
    </dataValidation>
  </dataValidations>
  <hyperlinks>
    <hyperlink ref="D34" location="관련법령!A70" display="하자보증금율" xr:uid="{00000000-0004-0000-0100-000000000000}"/>
    <hyperlink ref="D28" location="관련법령!A3" display="계약보증금율" xr:uid="{00000000-0004-0000-0100-000001000000}"/>
    <hyperlink ref="D33" location="관련법령!A59" display="하자담보기간" xr:uid="{00000000-0004-0000-0100-000002000000}"/>
    <hyperlink ref="D32" location="관련법령!A83" display="지연배상금율" xr:uid="{00000000-0004-0000-0100-000003000000}"/>
    <hyperlink ref="G9" location="'3.공사표준계약서'!A1" display="공사표준계약서" xr:uid="{00000000-0004-0000-0100-000004000000}"/>
    <hyperlink ref="G10" location="'4.승낙사항'!A1" display="승낙사항" xr:uid="{00000000-0004-0000-0100-000005000000}"/>
    <hyperlink ref="G11" location="'5.관련 회계예규 적용'!A1" display="관련회계예규적용" xr:uid="{00000000-0004-0000-0100-000006000000}"/>
    <hyperlink ref="G34" location="'27.준공검사조서'!Print_Area" display="준공검사조서" xr:uid="{00000000-0004-0000-0100-00000A000000}"/>
    <hyperlink ref="G35" location="'32.공사대장'!A1" display="공사대장" xr:uid="{00000000-0004-0000-0100-00000B000000}"/>
    <hyperlink ref="G37" location="'34.하자대장'!Print_Area" display="하자대장" xr:uid="{00000000-0004-0000-0100-00000C000000}"/>
    <hyperlink ref="G40" location="'31.수도전기료계산식'!A1" display="수도전기료계산식" xr:uid="{00000000-0004-0000-0100-00000D000000}"/>
    <hyperlink ref="G41" location="관련법령!A1" display="관련법령" xr:uid="{00000000-0004-0000-0100-00000E000000}"/>
    <hyperlink ref="G12" location="'6.사용인감계'!A1" display="사용인감계" xr:uid="{00000000-0004-0000-0100-00000F000000}"/>
    <hyperlink ref="D29" location="관련법령!A18" display="계약이행각서여부" xr:uid="{00000000-0004-0000-0100-000010000000}"/>
    <hyperlink ref="G36" location="'33.하자검사조서'!Print_Area" display="하자검사조서" xr:uid="{00000000-0004-0000-0100-000011000000}"/>
    <hyperlink ref="G33" location="'26.공사감독조서'!A1" display="공사감독조서" xr:uid="{00000000-0004-0000-0100-000012000000}"/>
    <hyperlink ref="D36" location="관련법령!A77" display="하자보증금납부" xr:uid="{00000000-0004-0000-0100-000016000000}"/>
    <hyperlink ref="G38" location="'8.안전·보건체크리스트'!Print_Area" display="안전·보건체크리스트" xr:uid="{00000000-0004-0000-0100-000017000000}"/>
    <hyperlink ref="G13" location="'7.수의계약 통합서약서'!Print_Area" display="수의계약통합서약서" xr:uid="{59EA879B-E2A7-444F-8EE1-EDB2DDBD08D3}"/>
    <hyperlink ref="G15" location="'9.추락재해 예방 체크리스트'!A1" display="추락예방 체크리스트" xr:uid="{4C9A005A-DEAE-4B94-B87F-01D56FD3111A}"/>
    <hyperlink ref="G14" location="'8.안전·보건체크리스트'!Print_Area" display="안전보건체크리스트" xr:uid="{A58848FB-EC5A-4419-BB85-8190DC9853D3}"/>
    <hyperlink ref="G16" location="'10.전기공사 감전재해 예방 체크리스트'!Print_Area" display="전기공사 체크리스트" xr:uid="{0EBB7C29-0209-4FFE-A0B7-492F3738667C}"/>
    <hyperlink ref="G17" location="'11.밀폐공간 질식재해예방 체크리스트'!A1" display="밀폐공간 체크리스트" xr:uid="{AB6C82B9-9034-44F5-B42D-988147478EBC}"/>
    <hyperlink ref="G18" location="'12.일반 산업재해 예방 체크리스트'!Print_Area" display="일반 산업재해 체크리스트" xr:uid="{E763D61B-782B-44E7-8322-D618F2454C0F}"/>
    <hyperlink ref="G19" location="'13.착공계,공정표,대리인계(간이)'!Print_Area" display="착공계,공정표(간이)" xr:uid="{34B542B1-8754-43F4-98F9-4688B7463091}"/>
    <hyperlink ref="G20" location="'14.착공계'!A1" display="착공계" xr:uid="{81F776C9-7F2E-423B-A5D2-68A60D3DED19}"/>
    <hyperlink ref="G21" location="'15.도시가스배관 등 안전조치 협의서'!A1" display="안전조치협의서" xr:uid="{E1A99EED-162B-4E8F-B9A4-8F6E9324251B}"/>
    <hyperlink ref="G22" location="'16.현장대리인계'!Print_Area" display="현장대리인계" xr:uid="{FB44AB41-7813-417A-AB58-DD708EC768EB}"/>
    <hyperlink ref="G23" location="'17.공정표'!Print_Area" display="예정공정표" xr:uid="{CBC443CA-CEE1-48F6-8471-06747C8D10C0}"/>
    <hyperlink ref="G24" location="'18.직접시공계획서'!Print_Area" display="직접시공계획서" xr:uid="{F5ED379D-0534-41FA-B844-A4E2D189120A}"/>
    <hyperlink ref="G25" location="'19.수도전기료 납부 각서'!Print_Area" display="수도전기료납부각서" xr:uid="{FCD2590B-EABC-4934-A261-58226AA4E2FC}"/>
    <hyperlink ref="G26" location="'24.준공계'!Print_Area" display="준공계" xr:uid="{26FB53F8-56F3-43C2-9A8A-F595223A8928}"/>
    <hyperlink ref="G27" location="'25.준공검사원'!Print_Area" display="준공검사원" xr:uid="{80373714-2B67-42E4-BED2-D179CCBD6D2C}"/>
    <hyperlink ref="G28" location="'28.하자보증금납부서'!A1" display="하자보수보증금납부서" xr:uid="{CDB0BDE3-FA90-4025-9C89-2FBABBEB691D}"/>
    <hyperlink ref="G29" location="'29.준공정산동의서'!A1" display="준공정산동의서" xr:uid="{D9FFB09B-41BD-46E3-97DE-3378D685FCB2}"/>
    <hyperlink ref="G30" location="'30.대금청구서'!Print_Area" display="대금청구서" xr:uid="{385BBF35-7EFA-4A21-A0ED-66F1CC0C0E3B}"/>
    <hyperlink ref="I9" location="'20.노무비 구분관리 및 지급확인 합의서'!Print_Area" display="'20.노무비 구분관리 및 지급확인 합의서'!Print_Area" xr:uid="{F1197015-7C85-442F-A729-B12789C5C793}"/>
    <hyperlink ref="I10" location="'21.노무비 구분관리 제외'!Print_Area" display="'21.노무비 구분관리 제외'!Print_Area" xr:uid="{6F92BC27-D602-4449-B543-5E53B733B2DE}"/>
    <hyperlink ref="I11" location="'22.노무비 구분관리 및 지급확인 적용 제외'!Print_Area" display="노무비 지급확인적용제외" xr:uid="{017334DE-A28E-4950-9A12-D21FECBCA6EC}"/>
    <hyperlink ref="I12" location="'23.공사근로자 노무비 청구서'!Print_Area" display="공사근로자노무비 청구서" xr:uid="{430B3FE6-876C-4689-8782-83D53E72EB8C}"/>
  </hyperlinks>
  <pageMargins left="0.7" right="0.7" top="0.75" bottom="0.75" header="0.3" footer="0.3"/>
  <pageSetup paperSize="9" scale="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7" r:id="rId4" name="Button 103">
              <controlPr defaultSize="0" print="0" autoFill="0" autoPict="0" macro="[0]!수도전기료계산식출력">
                <anchor moveWithCells="1">
                  <from>
                    <xdr:col>7</xdr:col>
                    <xdr:colOff>57150</xdr:colOff>
                    <xdr:row>39</xdr:row>
                    <xdr:rowOff>47625</xdr:rowOff>
                  </from>
                  <to>
                    <xdr:col>7</xdr:col>
                    <xdr:colOff>466725</xdr:colOff>
                    <xdr:row>39</xdr:row>
                    <xdr:rowOff>247650</xdr:rowOff>
                  </to>
                </anchor>
              </controlPr>
            </control>
          </mc:Choice>
        </mc:AlternateContent>
        <mc:AlternateContent xmlns:mc="http://schemas.openxmlformats.org/markup-compatibility/2006">
          <mc:Choice Requires="x14">
            <control shapeId="16688" r:id="rId5" name="Button 304">
              <controlPr defaultSize="0" print="0" autoFill="0" autoPict="0" macro="[0]!공사표준계약서">
                <anchor moveWithCells="1">
                  <from>
                    <xdr:col>7</xdr:col>
                    <xdr:colOff>57150</xdr:colOff>
                    <xdr:row>8</xdr:row>
                    <xdr:rowOff>47625</xdr:rowOff>
                  </from>
                  <to>
                    <xdr:col>7</xdr:col>
                    <xdr:colOff>466725</xdr:colOff>
                    <xdr:row>8</xdr:row>
                    <xdr:rowOff>247650</xdr:rowOff>
                  </to>
                </anchor>
              </controlPr>
            </control>
          </mc:Choice>
        </mc:AlternateContent>
        <mc:AlternateContent xmlns:mc="http://schemas.openxmlformats.org/markup-compatibility/2006">
          <mc:Choice Requires="x14">
            <control shapeId="16689" r:id="rId6" name="Button 305">
              <controlPr defaultSize="0" print="0" autoFill="0" autoPict="0" macro="[0]!승낙사항">
                <anchor moveWithCells="1">
                  <from>
                    <xdr:col>7</xdr:col>
                    <xdr:colOff>57150</xdr:colOff>
                    <xdr:row>9</xdr:row>
                    <xdr:rowOff>47625</xdr:rowOff>
                  </from>
                  <to>
                    <xdr:col>7</xdr:col>
                    <xdr:colOff>466725</xdr:colOff>
                    <xdr:row>9</xdr:row>
                    <xdr:rowOff>247650</xdr:rowOff>
                  </to>
                </anchor>
              </controlPr>
            </control>
          </mc:Choice>
        </mc:AlternateContent>
        <mc:AlternateContent xmlns:mc="http://schemas.openxmlformats.org/markup-compatibility/2006">
          <mc:Choice Requires="x14">
            <control shapeId="16690" r:id="rId7" name="Button 306">
              <controlPr defaultSize="0" print="0" autoFill="0" autoPict="0" macro="[0]!관련회계예규적용">
                <anchor moveWithCells="1">
                  <from>
                    <xdr:col>7</xdr:col>
                    <xdr:colOff>57150</xdr:colOff>
                    <xdr:row>10</xdr:row>
                    <xdr:rowOff>47625</xdr:rowOff>
                  </from>
                  <to>
                    <xdr:col>7</xdr:col>
                    <xdr:colOff>466725</xdr:colOff>
                    <xdr:row>10</xdr:row>
                    <xdr:rowOff>247650</xdr:rowOff>
                  </to>
                </anchor>
              </controlPr>
            </control>
          </mc:Choice>
        </mc:AlternateContent>
        <mc:AlternateContent xmlns:mc="http://schemas.openxmlformats.org/markup-compatibility/2006">
          <mc:Choice Requires="x14">
            <control shapeId="16691" r:id="rId8" name="Button 307">
              <controlPr defaultSize="0" print="0" autoFill="0" autoPict="0" macro="[0]!사용인감계규적용">
                <anchor moveWithCells="1">
                  <from>
                    <xdr:col>7</xdr:col>
                    <xdr:colOff>57150</xdr:colOff>
                    <xdr:row>11</xdr:row>
                    <xdr:rowOff>47625</xdr:rowOff>
                  </from>
                  <to>
                    <xdr:col>7</xdr:col>
                    <xdr:colOff>466725</xdr:colOff>
                    <xdr:row>11</xdr:row>
                    <xdr:rowOff>247650</xdr:rowOff>
                  </to>
                </anchor>
              </controlPr>
            </control>
          </mc:Choice>
        </mc:AlternateContent>
        <mc:AlternateContent xmlns:mc="http://schemas.openxmlformats.org/markup-compatibility/2006">
          <mc:Choice Requires="x14">
            <control shapeId="16694" r:id="rId9" name="Button 310">
              <controlPr defaultSize="0" print="0" autoFill="0" autoPict="0" macro="[0]!수의계약통합서약서">
                <anchor moveWithCells="1">
                  <from>
                    <xdr:col>7</xdr:col>
                    <xdr:colOff>57150</xdr:colOff>
                    <xdr:row>12</xdr:row>
                    <xdr:rowOff>47625</xdr:rowOff>
                  </from>
                  <to>
                    <xdr:col>7</xdr:col>
                    <xdr:colOff>466725</xdr:colOff>
                    <xdr:row>12</xdr:row>
                    <xdr:rowOff>247650</xdr:rowOff>
                  </to>
                </anchor>
              </controlPr>
            </control>
          </mc:Choice>
        </mc:AlternateContent>
        <mc:AlternateContent xmlns:mc="http://schemas.openxmlformats.org/markup-compatibility/2006">
          <mc:Choice Requires="x14">
            <control shapeId="16695" r:id="rId10" name="Button 311">
              <controlPr defaultSize="0" print="0" autoFill="0" autoPict="0" macro="[0]!안전보건체크리스트출력">
                <anchor moveWithCells="1">
                  <from>
                    <xdr:col>7</xdr:col>
                    <xdr:colOff>57150</xdr:colOff>
                    <xdr:row>13</xdr:row>
                    <xdr:rowOff>47625</xdr:rowOff>
                  </from>
                  <to>
                    <xdr:col>7</xdr:col>
                    <xdr:colOff>466725</xdr:colOff>
                    <xdr:row>13</xdr:row>
                    <xdr:rowOff>247650</xdr:rowOff>
                  </to>
                </anchor>
              </controlPr>
            </control>
          </mc:Choice>
        </mc:AlternateContent>
        <mc:AlternateContent xmlns:mc="http://schemas.openxmlformats.org/markup-compatibility/2006">
          <mc:Choice Requires="x14">
            <control shapeId="16696" r:id="rId11" name="Button 312">
              <controlPr defaultSize="0" print="0" autoFill="0" autoPict="0" macro="[0]!추락예방체크리스트">
                <anchor moveWithCells="1">
                  <from>
                    <xdr:col>7</xdr:col>
                    <xdr:colOff>57150</xdr:colOff>
                    <xdr:row>14</xdr:row>
                    <xdr:rowOff>47625</xdr:rowOff>
                  </from>
                  <to>
                    <xdr:col>7</xdr:col>
                    <xdr:colOff>466725</xdr:colOff>
                    <xdr:row>14</xdr:row>
                    <xdr:rowOff>247650</xdr:rowOff>
                  </to>
                </anchor>
              </controlPr>
            </control>
          </mc:Choice>
        </mc:AlternateContent>
        <mc:AlternateContent xmlns:mc="http://schemas.openxmlformats.org/markup-compatibility/2006">
          <mc:Choice Requires="x14">
            <control shapeId="16697" r:id="rId12" name="Button 313">
              <controlPr defaultSize="0" print="0" autoFill="0" autoPict="0" macro="[0]!전기공사체크리스트">
                <anchor moveWithCells="1">
                  <from>
                    <xdr:col>7</xdr:col>
                    <xdr:colOff>57150</xdr:colOff>
                    <xdr:row>15</xdr:row>
                    <xdr:rowOff>47625</xdr:rowOff>
                  </from>
                  <to>
                    <xdr:col>7</xdr:col>
                    <xdr:colOff>466725</xdr:colOff>
                    <xdr:row>15</xdr:row>
                    <xdr:rowOff>247650</xdr:rowOff>
                  </to>
                </anchor>
              </controlPr>
            </control>
          </mc:Choice>
        </mc:AlternateContent>
        <mc:AlternateContent xmlns:mc="http://schemas.openxmlformats.org/markup-compatibility/2006">
          <mc:Choice Requires="x14">
            <control shapeId="16698" r:id="rId13" name="Button 314">
              <controlPr defaultSize="0" print="0" autoFill="0" autoPict="0" macro="[0]!밀폐공사체크리스트">
                <anchor moveWithCells="1">
                  <from>
                    <xdr:col>7</xdr:col>
                    <xdr:colOff>57150</xdr:colOff>
                    <xdr:row>16</xdr:row>
                    <xdr:rowOff>47625</xdr:rowOff>
                  </from>
                  <to>
                    <xdr:col>7</xdr:col>
                    <xdr:colOff>466725</xdr:colOff>
                    <xdr:row>16</xdr:row>
                    <xdr:rowOff>247650</xdr:rowOff>
                  </to>
                </anchor>
              </controlPr>
            </control>
          </mc:Choice>
        </mc:AlternateContent>
        <mc:AlternateContent xmlns:mc="http://schemas.openxmlformats.org/markup-compatibility/2006">
          <mc:Choice Requires="x14">
            <control shapeId="16699" r:id="rId14" name="Button 315">
              <controlPr defaultSize="0" print="0" autoFill="0" autoPict="0" macro="[0]!일반산업재해체크리스트">
                <anchor moveWithCells="1">
                  <from>
                    <xdr:col>7</xdr:col>
                    <xdr:colOff>57150</xdr:colOff>
                    <xdr:row>17</xdr:row>
                    <xdr:rowOff>47625</xdr:rowOff>
                  </from>
                  <to>
                    <xdr:col>7</xdr:col>
                    <xdr:colOff>466725</xdr:colOff>
                    <xdr:row>17</xdr:row>
                    <xdr:rowOff>247650</xdr:rowOff>
                  </to>
                </anchor>
              </controlPr>
            </control>
          </mc:Choice>
        </mc:AlternateContent>
        <mc:AlternateContent xmlns:mc="http://schemas.openxmlformats.org/markup-compatibility/2006">
          <mc:Choice Requires="x14">
            <control shapeId="16700" r:id="rId15" name="Button 316">
              <controlPr defaultSize="0" print="0" autoFill="0" autoPict="0" macro="[0]!예정공정표">
                <anchor moveWithCells="1">
                  <from>
                    <xdr:col>7</xdr:col>
                    <xdr:colOff>57150</xdr:colOff>
                    <xdr:row>18</xdr:row>
                    <xdr:rowOff>47625</xdr:rowOff>
                  </from>
                  <to>
                    <xdr:col>7</xdr:col>
                    <xdr:colOff>466725</xdr:colOff>
                    <xdr:row>18</xdr:row>
                    <xdr:rowOff>247650</xdr:rowOff>
                  </to>
                </anchor>
              </controlPr>
            </control>
          </mc:Choice>
        </mc:AlternateContent>
        <mc:AlternateContent xmlns:mc="http://schemas.openxmlformats.org/markup-compatibility/2006">
          <mc:Choice Requires="x14">
            <control shapeId="16701" r:id="rId16" name="Button 317">
              <controlPr defaultSize="0" print="0" autoFill="0" autoPict="0" macro="[0]!전기공사체크리스트">
                <anchor moveWithCells="1">
                  <from>
                    <xdr:col>7</xdr:col>
                    <xdr:colOff>57150</xdr:colOff>
                    <xdr:row>19</xdr:row>
                    <xdr:rowOff>47625</xdr:rowOff>
                  </from>
                  <to>
                    <xdr:col>7</xdr:col>
                    <xdr:colOff>466725</xdr:colOff>
                    <xdr:row>19</xdr:row>
                    <xdr:rowOff>247650</xdr:rowOff>
                  </to>
                </anchor>
              </controlPr>
            </control>
          </mc:Choice>
        </mc:AlternateContent>
        <mc:AlternateContent xmlns:mc="http://schemas.openxmlformats.org/markup-compatibility/2006">
          <mc:Choice Requires="x14">
            <control shapeId="16702" r:id="rId17" name="Button 318">
              <controlPr defaultSize="0" print="0" autoFill="0" autoPict="0" macro="[0]!전기공사체크리스트">
                <anchor moveWithCells="1">
                  <from>
                    <xdr:col>7</xdr:col>
                    <xdr:colOff>57150</xdr:colOff>
                    <xdr:row>20</xdr:row>
                    <xdr:rowOff>47625</xdr:rowOff>
                  </from>
                  <to>
                    <xdr:col>7</xdr:col>
                    <xdr:colOff>466725</xdr:colOff>
                    <xdr:row>20</xdr:row>
                    <xdr:rowOff>247650</xdr:rowOff>
                  </to>
                </anchor>
              </controlPr>
            </control>
          </mc:Choice>
        </mc:AlternateContent>
        <mc:AlternateContent xmlns:mc="http://schemas.openxmlformats.org/markup-compatibility/2006">
          <mc:Choice Requires="x14">
            <control shapeId="16703" r:id="rId18" name="Button 319">
              <controlPr defaultSize="0" print="0" autoFill="0" autoPict="0" macro="[0]!전기공사체크리스트">
                <anchor moveWithCells="1">
                  <from>
                    <xdr:col>7</xdr:col>
                    <xdr:colOff>57150</xdr:colOff>
                    <xdr:row>21</xdr:row>
                    <xdr:rowOff>47625</xdr:rowOff>
                  </from>
                  <to>
                    <xdr:col>7</xdr:col>
                    <xdr:colOff>466725</xdr:colOff>
                    <xdr:row>21</xdr:row>
                    <xdr:rowOff>247650</xdr:rowOff>
                  </to>
                </anchor>
              </controlPr>
            </control>
          </mc:Choice>
        </mc:AlternateContent>
        <mc:AlternateContent xmlns:mc="http://schemas.openxmlformats.org/markup-compatibility/2006">
          <mc:Choice Requires="x14">
            <control shapeId="16704" r:id="rId19" name="Button 320">
              <controlPr defaultSize="0" print="0" autoFill="0" autoPict="0" macro="[0]!전기공사체크리스트">
                <anchor moveWithCells="1">
                  <from>
                    <xdr:col>7</xdr:col>
                    <xdr:colOff>57150</xdr:colOff>
                    <xdr:row>22</xdr:row>
                    <xdr:rowOff>47625</xdr:rowOff>
                  </from>
                  <to>
                    <xdr:col>7</xdr:col>
                    <xdr:colOff>466725</xdr:colOff>
                    <xdr:row>22</xdr:row>
                    <xdr:rowOff>247650</xdr:rowOff>
                  </to>
                </anchor>
              </controlPr>
            </control>
          </mc:Choice>
        </mc:AlternateContent>
        <mc:AlternateContent xmlns:mc="http://schemas.openxmlformats.org/markup-compatibility/2006">
          <mc:Choice Requires="x14">
            <control shapeId="16705" r:id="rId20" name="Button 321">
              <controlPr defaultSize="0" print="0" autoFill="0" autoPict="0" macro="[0]!직접시공계획서">
                <anchor moveWithCells="1">
                  <from>
                    <xdr:col>7</xdr:col>
                    <xdr:colOff>57150</xdr:colOff>
                    <xdr:row>23</xdr:row>
                    <xdr:rowOff>47625</xdr:rowOff>
                  </from>
                  <to>
                    <xdr:col>7</xdr:col>
                    <xdr:colOff>466725</xdr:colOff>
                    <xdr:row>23</xdr:row>
                    <xdr:rowOff>247650</xdr:rowOff>
                  </to>
                </anchor>
              </controlPr>
            </control>
          </mc:Choice>
        </mc:AlternateContent>
        <mc:AlternateContent xmlns:mc="http://schemas.openxmlformats.org/markup-compatibility/2006">
          <mc:Choice Requires="x14">
            <control shapeId="16706" r:id="rId21" name="Button 322">
              <controlPr defaultSize="0" print="0" autoFill="0" autoPict="0" macro="[0]!수도전기료납부각서">
                <anchor moveWithCells="1">
                  <from>
                    <xdr:col>7</xdr:col>
                    <xdr:colOff>57150</xdr:colOff>
                    <xdr:row>24</xdr:row>
                    <xdr:rowOff>47625</xdr:rowOff>
                  </from>
                  <to>
                    <xdr:col>7</xdr:col>
                    <xdr:colOff>466725</xdr:colOff>
                    <xdr:row>24</xdr:row>
                    <xdr:rowOff>247650</xdr:rowOff>
                  </to>
                </anchor>
              </controlPr>
            </control>
          </mc:Choice>
        </mc:AlternateContent>
        <mc:AlternateContent xmlns:mc="http://schemas.openxmlformats.org/markup-compatibility/2006">
          <mc:Choice Requires="x14">
            <control shapeId="16707" r:id="rId22" name="Button 323">
              <controlPr defaultSize="0" print="0" autoFill="0" autoPict="0" macro="[0]!준공계">
                <anchor moveWithCells="1">
                  <from>
                    <xdr:col>7</xdr:col>
                    <xdr:colOff>57150</xdr:colOff>
                    <xdr:row>25</xdr:row>
                    <xdr:rowOff>47625</xdr:rowOff>
                  </from>
                  <to>
                    <xdr:col>7</xdr:col>
                    <xdr:colOff>466725</xdr:colOff>
                    <xdr:row>25</xdr:row>
                    <xdr:rowOff>247650</xdr:rowOff>
                  </to>
                </anchor>
              </controlPr>
            </control>
          </mc:Choice>
        </mc:AlternateContent>
        <mc:AlternateContent xmlns:mc="http://schemas.openxmlformats.org/markup-compatibility/2006">
          <mc:Choice Requires="x14">
            <control shapeId="16708" r:id="rId23" name="Button 324">
              <controlPr defaultSize="0" print="0" autoFill="0" autoPict="0" macro="[0]!준공감사원">
                <anchor moveWithCells="1">
                  <from>
                    <xdr:col>7</xdr:col>
                    <xdr:colOff>57150</xdr:colOff>
                    <xdr:row>26</xdr:row>
                    <xdr:rowOff>47625</xdr:rowOff>
                  </from>
                  <to>
                    <xdr:col>7</xdr:col>
                    <xdr:colOff>466725</xdr:colOff>
                    <xdr:row>26</xdr:row>
                    <xdr:rowOff>247650</xdr:rowOff>
                  </to>
                </anchor>
              </controlPr>
            </control>
          </mc:Choice>
        </mc:AlternateContent>
        <mc:AlternateContent xmlns:mc="http://schemas.openxmlformats.org/markup-compatibility/2006">
          <mc:Choice Requires="x14">
            <control shapeId="16709" r:id="rId24" name="Button 325">
              <controlPr defaultSize="0" print="0" autoFill="0" autoPict="0" macro="[0]!하자보수보증금납부서">
                <anchor moveWithCells="1">
                  <from>
                    <xdr:col>7</xdr:col>
                    <xdr:colOff>57150</xdr:colOff>
                    <xdr:row>27</xdr:row>
                    <xdr:rowOff>47625</xdr:rowOff>
                  </from>
                  <to>
                    <xdr:col>7</xdr:col>
                    <xdr:colOff>466725</xdr:colOff>
                    <xdr:row>27</xdr:row>
                    <xdr:rowOff>247650</xdr:rowOff>
                  </to>
                </anchor>
              </controlPr>
            </control>
          </mc:Choice>
        </mc:AlternateContent>
        <mc:AlternateContent xmlns:mc="http://schemas.openxmlformats.org/markup-compatibility/2006">
          <mc:Choice Requires="x14">
            <control shapeId="16710" r:id="rId25" name="Button 326">
              <controlPr defaultSize="0" print="0" autoFill="0" autoPict="0" macro="[0]!준공정산동의서">
                <anchor moveWithCells="1">
                  <from>
                    <xdr:col>7</xdr:col>
                    <xdr:colOff>57150</xdr:colOff>
                    <xdr:row>28</xdr:row>
                    <xdr:rowOff>47625</xdr:rowOff>
                  </from>
                  <to>
                    <xdr:col>7</xdr:col>
                    <xdr:colOff>466725</xdr:colOff>
                    <xdr:row>28</xdr:row>
                    <xdr:rowOff>247650</xdr:rowOff>
                  </to>
                </anchor>
              </controlPr>
            </control>
          </mc:Choice>
        </mc:AlternateContent>
        <mc:AlternateContent xmlns:mc="http://schemas.openxmlformats.org/markup-compatibility/2006">
          <mc:Choice Requires="x14">
            <control shapeId="16711" r:id="rId26" name="Button 327">
              <controlPr defaultSize="0" print="0" autoFill="0" autoPict="0" macro="[0]!대금청구서">
                <anchor moveWithCells="1">
                  <from>
                    <xdr:col>7</xdr:col>
                    <xdr:colOff>57150</xdr:colOff>
                    <xdr:row>29</xdr:row>
                    <xdr:rowOff>47625</xdr:rowOff>
                  </from>
                  <to>
                    <xdr:col>7</xdr:col>
                    <xdr:colOff>466725</xdr:colOff>
                    <xdr:row>29</xdr:row>
                    <xdr:rowOff>247650</xdr:rowOff>
                  </to>
                </anchor>
              </controlPr>
            </control>
          </mc:Choice>
        </mc:AlternateContent>
        <mc:AlternateContent xmlns:mc="http://schemas.openxmlformats.org/markup-compatibility/2006">
          <mc:Choice Requires="x14">
            <control shapeId="16712" r:id="rId27" name="Button 328">
              <controlPr defaultSize="0" print="0" autoFill="0" autoPict="0" macro="[0]!노무미구분관리및지급확인">
                <anchor moveWithCells="1">
                  <from>
                    <xdr:col>9</xdr:col>
                    <xdr:colOff>57150</xdr:colOff>
                    <xdr:row>8</xdr:row>
                    <xdr:rowOff>47625</xdr:rowOff>
                  </from>
                  <to>
                    <xdr:col>9</xdr:col>
                    <xdr:colOff>466725</xdr:colOff>
                    <xdr:row>8</xdr:row>
                    <xdr:rowOff>247650</xdr:rowOff>
                  </to>
                </anchor>
              </controlPr>
            </control>
          </mc:Choice>
        </mc:AlternateContent>
        <mc:AlternateContent xmlns:mc="http://schemas.openxmlformats.org/markup-compatibility/2006">
          <mc:Choice Requires="x14">
            <control shapeId="16713" r:id="rId28" name="Button 329">
              <controlPr defaultSize="0" print="0" autoFill="0" autoPict="0" macro="[0]!노무미구분관리제적용제외">
                <anchor moveWithCells="1">
                  <from>
                    <xdr:col>9</xdr:col>
                    <xdr:colOff>57150</xdr:colOff>
                    <xdr:row>9</xdr:row>
                    <xdr:rowOff>47625</xdr:rowOff>
                  </from>
                  <to>
                    <xdr:col>9</xdr:col>
                    <xdr:colOff>466725</xdr:colOff>
                    <xdr:row>9</xdr:row>
                    <xdr:rowOff>247650</xdr:rowOff>
                  </to>
                </anchor>
              </controlPr>
            </control>
          </mc:Choice>
        </mc:AlternateContent>
        <mc:AlternateContent xmlns:mc="http://schemas.openxmlformats.org/markup-compatibility/2006">
          <mc:Choice Requires="x14">
            <control shapeId="16714" r:id="rId29" name="Button 330">
              <controlPr defaultSize="0" print="0" autoFill="0" autoPict="0" macro="[0]!노무미구분관리및지급확인적용제제외">
                <anchor moveWithCells="1">
                  <from>
                    <xdr:col>9</xdr:col>
                    <xdr:colOff>57150</xdr:colOff>
                    <xdr:row>10</xdr:row>
                    <xdr:rowOff>47625</xdr:rowOff>
                  </from>
                  <to>
                    <xdr:col>9</xdr:col>
                    <xdr:colOff>466725</xdr:colOff>
                    <xdr:row>10</xdr:row>
                    <xdr:rowOff>247650</xdr:rowOff>
                  </to>
                </anchor>
              </controlPr>
            </control>
          </mc:Choice>
        </mc:AlternateContent>
        <mc:AlternateContent xmlns:mc="http://schemas.openxmlformats.org/markup-compatibility/2006">
          <mc:Choice Requires="x14">
            <control shapeId="16715" r:id="rId30" name="Button 331">
              <controlPr defaultSize="0" print="0" autoFill="0" autoPict="0" macro="[0]!공사근로자노무비청구서">
                <anchor moveWithCells="1">
                  <from>
                    <xdr:col>9</xdr:col>
                    <xdr:colOff>57150</xdr:colOff>
                    <xdr:row>11</xdr:row>
                    <xdr:rowOff>47625</xdr:rowOff>
                  </from>
                  <to>
                    <xdr:col>9</xdr:col>
                    <xdr:colOff>466725</xdr:colOff>
                    <xdr:row>11</xdr:row>
                    <xdr:rowOff>247650</xdr:rowOff>
                  </to>
                </anchor>
              </controlPr>
            </control>
          </mc:Choice>
        </mc:AlternateContent>
        <mc:AlternateContent xmlns:mc="http://schemas.openxmlformats.org/markup-compatibility/2006">
          <mc:Choice Requires="x14">
            <control shapeId="16716" r:id="rId31" name="Button 332">
              <controlPr defaultSize="0" print="0" autoFill="0" autoPict="0" macro="[0]!공사감독조서">
                <anchor moveWithCells="1">
                  <from>
                    <xdr:col>7</xdr:col>
                    <xdr:colOff>57150</xdr:colOff>
                    <xdr:row>32</xdr:row>
                    <xdr:rowOff>47625</xdr:rowOff>
                  </from>
                  <to>
                    <xdr:col>7</xdr:col>
                    <xdr:colOff>466725</xdr:colOff>
                    <xdr:row>32</xdr:row>
                    <xdr:rowOff>247650</xdr:rowOff>
                  </to>
                </anchor>
              </controlPr>
            </control>
          </mc:Choice>
        </mc:AlternateContent>
        <mc:AlternateContent xmlns:mc="http://schemas.openxmlformats.org/markup-compatibility/2006">
          <mc:Choice Requires="x14">
            <control shapeId="16717" r:id="rId32" name="Button 333">
              <controlPr defaultSize="0" print="0" autoFill="0" autoPict="0" macro="[0]!준공검사조서">
                <anchor moveWithCells="1">
                  <from>
                    <xdr:col>7</xdr:col>
                    <xdr:colOff>57150</xdr:colOff>
                    <xdr:row>33</xdr:row>
                    <xdr:rowOff>47625</xdr:rowOff>
                  </from>
                  <to>
                    <xdr:col>7</xdr:col>
                    <xdr:colOff>466725</xdr:colOff>
                    <xdr:row>33</xdr:row>
                    <xdr:rowOff>247650</xdr:rowOff>
                  </to>
                </anchor>
              </controlPr>
            </control>
          </mc:Choice>
        </mc:AlternateContent>
        <mc:AlternateContent xmlns:mc="http://schemas.openxmlformats.org/markup-compatibility/2006">
          <mc:Choice Requires="x14">
            <control shapeId="16718" r:id="rId33" name="Button 334">
              <controlPr defaultSize="0" print="0" autoFill="0" autoPict="0" macro="[0]!공사대장">
                <anchor moveWithCells="1">
                  <from>
                    <xdr:col>7</xdr:col>
                    <xdr:colOff>57150</xdr:colOff>
                    <xdr:row>34</xdr:row>
                    <xdr:rowOff>47625</xdr:rowOff>
                  </from>
                  <to>
                    <xdr:col>7</xdr:col>
                    <xdr:colOff>466725</xdr:colOff>
                    <xdr:row>34</xdr:row>
                    <xdr:rowOff>247650</xdr:rowOff>
                  </to>
                </anchor>
              </controlPr>
            </control>
          </mc:Choice>
        </mc:AlternateContent>
        <mc:AlternateContent xmlns:mc="http://schemas.openxmlformats.org/markup-compatibility/2006">
          <mc:Choice Requires="x14">
            <control shapeId="16719" r:id="rId34" name="Button 335">
              <controlPr defaultSize="0" print="0" autoFill="0" autoPict="0" macro="[0]!하자검사조서">
                <anchor moveWithCells="1">
                  <from>
                    <xdr:col>7</xdr:col>
                    <xdr:colOff>57150</xdr:colOff>
                    <xdr:row>35</xdr:row>
                    <xdr:rowOff>47625</xdr:rowOff>
                  </from>
                  <to>
                    <xdr:col>7</xdr:col>
                    <xdr:colOff>466725</xdr:colOff>
                    <xdr:row>35</xdr:row>
                    <xdr:rowOff>247650</xdr:rowOff>
                  </to>
                </anchor>
              </controlPr>
            </control>
          </mc:Choice>
        </mc:AlternateContent>
        <mc:AlternateContent xmlns:mc="http://schemas.openxmlformats.org/markup-compatibility/2006">
          <mc:Choice Requires="x14">
            <control shapeId="16720" r:id="rId35" name="Button 336">
              <controlPr defaultSize="0" print="0" autoFill="0" autoPict="0" macro="[0]!하자대장">
                <anchor moveWithCells="1">
                  <from>
                    <xdr:col>7</xdr:col>
                    <xdr:colOff>57150</xdr:colOff>
                    <xdr:row>36</xdr:row>
                    <xdr:rowOff>47625</xdr:rowOff>
                  </from>
                  <to>
                    <xdr:col>7</xdr:col>
                    <xdr:colOff>466725</xdr:colOff>
                    <xdr:row>36</xdr:row>
                    <xdr:rowOff>247650</xdr:rowOff>
                  </to>
                </anchor>
              </controlPr>
            </control>
          </mc:Choice>
        </mc:AlternateContent>
        <mc:AlternateContent xmlns:mc="http://schemas.openxmlformats.org/markup-compatibility/2006">
          <mc:Choice Requires="x14">
            <control shapeId="16721" r:id="rId36" name="Button 337">
              <controlPr defaultSize="0" print="0" autoFill="0" autoPict="0" macro="[0]!안전보건체크리스트">
                <anchor moveWithCells="1">
                  <from>
                    <xdr:col>7</xdr:col>
                    <xdr:colOff>57150</xdr:colOff>
                    <xdr:row>37</xdr:row>
                    <xdr:rowOff>47625</xdr:rowOff>
                  </from>
                  <to>
                    <xdr:col>7</xdr:col>
                    <xdr:colOff>466725</xdr:colOff>
                    <xdr:row>37</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tabColor rgb="FF0070C0"/>
    <pageSetUpPr fitToPage="1"/>
  </sheetPr>
  <dimension ref="B1:AF60"/>
  <sheetViews>
    <sheetView showGridLines="0" zoomScale="85" zoomScaleNormal="85" workbookViewId="0">
      <selection activeCell="K22" sqref="K22:U22"/>
    </sheetView>
  </sheetViews>
  <sheetFormatPr defaultColWidth="4.25" defaultRowHeight="17.45" customHeight="1"/>
  <cols>
    <col min="1" max="1" width="1" style="16" customWidth="1"/>
    <col min="2" max="2" width="3" style="16" customWidth="1"/>
    <col min="3" max="3" width="2.75" style="16" customWidth="1"/>
    <col min="4" max="4" width="5.5" style="16" customWidth="1"/>
    <col min="5" max="5" width="2.25" style="16" customWidth="1"/>
    <col min="6" max="6" width="5" style="16" customWidth="1"/>
    <col min="7" max="7" width="1.25" style="16" customWidth="1"/>
    <col min="8" max="8" width="3.25" style="16" customWidth="1"/>
    <col min="9" max="9" width="3.5" style="16" customWidth="1"/>
    <col min="10" max="10" width="10.125" style="16" customWidth="1"/>
    <col min="11" max="11" width="1.375" style="16" customWidth="1"/>
    <col min="12" max="12" width="1.25" style="16" customWidth="1"/>
    <col min="13" max="13" width="4.375" style="16" customWidth="1"/>
    <col min="14" max="14" width="4.25" style="16"/>
    <col min="15" max="15" width="1.625" style="16" customWidth="1"/>
    <col min="16" max="16" width="2" style="16" customWidth="1"/>
    <col min="17" max="18" width="4.25" style="16"/>
    <col min="19" max="20" width="1.375" style="16" customWidth="1"/>
    <col min="21" max="21" width="2.75" style="16" customWidth="1"/>
    <col min="22" max="22" width="3.5" style="16" customWidth="1"/>
    <col min="23" max="23" width="2.375" style="16" customWidth="1"/>
    <col min="24" max="24" width="4" style="16" customWidth="1"/>
    <col min="25" max="25" width="3.125" style="16" customWidth="1"/>
    <col min="26" max="26" width="5.875" style="16" customWidth="1"/>
    <col min="27" max="27" width="2.5" style="16" customWidth="1"/>
    <col min="28" max="28" width="2" style="16" customWidth="1"/>
    <col min="29" max="29" width="1.125" style="16" customWidth="1"/>
    <col min="30" max="30" width="4.25" style="16"/>
    <col min="31" max="31" width="1.75" style="16" customWidth="1"/>
    <col min="32" max="32" width="16.125" style="16" customWidth="1"/>
    <col min="33" max="16384" width="4.25" style="16"/>
  </cols>
  <sheetData>
    <row r="1" spans="2:32" ht="26.45" customHeight="1"/>
    <row r="2" spans="2:32" ht="18" customHeight="1">
      <c r="B2" s="967" t="s">
        <v>145</v>
      </c>
      <c r="C2" s="968"/>
      <c r="D2" s="968"/>
      <c r="E2" s="968"/>
      <c r="F2" s="968"/>
      <c r="G2" s="968"/>
      <c r="H2" s="968"/>
      <c r="I2" s="968"/>
      <c r="J2" s="968"/>
      <c r="K2" s="968"/>
      <c r="L2" s="968"/>
      <c r="M2" s="968"/>
      <c r="N2" s="968"/>
      <c r="O2" s="968"/>
      <c r="P2" s="968"/>
      <c r="Q2" s="968"/>
      <c r="R2" s="968"/>
      <c r="S2" s="968"/>
      <c r="T2" s="968"/>
      <c r="U2" s="968"/>
      <c r="V2" s="969"/>
      <c r="W2" s="219" t="s">
        <v>479</v>
      </c>
      <c r="X2" s="220"/>
      <c r="Y2" s="220"/>
      <c r="Z2" s="489" t="str">
        <f>'2.데이터입력'!C35</f>
        <v>10</v>
      </c>
      <c r="AA2" s="220" t="s">
        <v>480</v>
      </c>
      <c r="AB2" s="221"/>
    </row>
    <row r="3" spans="2:32" ht="18" customHeight="1">
      <c r="B3" s="970"/>
      <c r="C3" s="971"/>
      <c r="D3" s="971"/>
      <c r="E3" s="971"/>
      <c r="F3" s="971"/>
      <c r="G3" s="971"/>
      <c r="H3" s="971"/>
      <c r="I3" s="971"/>
      <c r="J3" s="971"/>
      <c r="K3" s="971"/>
      <c r="L3" s="971"/>
      <c r="M3" s="971"/>
      <c r="N3" s="971"/>
      <c r="O3" s="971"/>
      <c r="P3" s="971"/>
      <c r="Q3" s="971"/>
      <c r="R3" s="971"/>
      <c r="S3" s="971"/>
      <c r="T3" s="971"/>
      <c r="U3" s="971"/>
      <c r="V3" s="972"/>
      <c r="W3" s="219" t="s">
        <v>481</v>
      </c>
      <c r="X3" s="220"/>
      <c r="Y3" s="220"/>
      <c r="Z3" s="220"/>
      <c r="AA3" s="220" t="s">
        <v>480</v>
      </c>
      <c r="AB3" s="221"/>
    </row>
    <row r="4" spans="2:32" ht="18" customHeight="1">
      <c r="B4" s="973" t="s">
        <v>151</v>
      </c>
      <c r="C4" s="973"/>
      <c r="D4" s="926" t="s">
        <v>146</v>
      </c>
      <c r="E4" s="927"/>
      <c r="F4" s="928"/>
      <c r="G4" s="222"/>
      <c r="H4" s="223" t="str">
        <f>'2.데이터입력'!C10</f>
        <v>○○○</v>
      </c>
      <c r="I4" s="224"/>
      <c r="J4" s="224"/>
      <c r="K4" s="224"/>
      <c r="L4" s="224"/>
      <c r="M4" s="224"/>
      <c r="N4" s="224"/>
      <c r="O4" s="224"/>
      <c r="P4" s="224"/>
      <c r="Q4" s="224"/>
      <c r="R4" s="224"/>
      <c r="S4" s="224"/>
      <c r="T4" s="224"/>
      <c r="U4" s="224"/>
      <c r="V4" s="224"/>
      <c r="W4" s="224"/>
      <c r="X4" s="224"/>
      <c r="Y4" s="224"/>
      <c r="Z4" s="224"/>
      <c r="AA4" s="224"/>
      <c r="AB4" s="225"/>
    </row>
    <row r="5" spans="2:32" ht="18" customHeight="1">
      <c r="B5" s="973"/>
      <c r="C5" s="973"/>
      <c r="D5" s="944" t="s">
        <v>38</v>
      </c>
      <c r="E5" s="922"/>
      <c r="F5" s="945"/>
      <c r="G5" s="226"/>
      <c r="H5" s="920" t="s">
        <v>36</v>
      </c>
      <c r="I5" s="920"/>
      <c r="J5" s="920"/>
      <c r="K5" s="227" t="str">
        <f>'2.데이터입력'!C19</f>
        <v>○○건설㈜</v>
      </c>
      <c r="L5" s="228"/>
      <c r="M5" s="229"/>
      <c r="N5" s="228"/>
      <c r="O5" s="228"/>
      <c r="P5" s="228"/>
      <c r="Q5" s="228"/>
      <c r="R5" s="228"/>
      <c r="S5" s="228"/>
      <c r="T5" s="228"/>
      <c r="U5" s="920" t="s">
        <v>4</v>
      </c>
      <c r="V5" s="920"/>
      <c r="W5" s="920"/>
      <c r="X5" s="920"/>
      <c r="Y5" s="956">
        <f>'2.데이터입력'!C22</f>
        <v>1234567890</v>
      </c>
      <c r="Z5" s="957"/>
      <c r="AA5" s="957"/>
      <c r="AB5" s="958"/>
    </row>
    <row r="6" spans="2:32" ht="18" customHeight="1" thickBot="1">
      <c r="B6" s="973"/>
      <c r="C6" s="973"/>
      <c r="D6" s="946"/>
      <c r="E6" s="947"/>
      <c r="F6" s="948"/>
      <c r="G6" s="230"/>
      <c r="H6" s="229" t="s">
        <v>161</v>
      </c>
      <c r="I6" s="229"/>
      <c r="J6" s="931" t="str">
        <f>'2.데이터입력'!E20</f>
        <v>○○시 ○○구</v>
      </c>
      <c r="K6" s="931"/>
      <c r="L6" s="931"/>
      <c r="M6" s="931"/>
      <c r="N6" s="931"/>
      <c r="O6" s="931"/>
      <c r="P6" s="931"/>
      <c r="Q6" s="931"/>
      <c r="R6" s="931"/>
      <c r="S6" s="931"/>
      <c r="T6" s="931"/>
      <c r="U6" s="921" t="s">
        <v>37</v>
      </c>
      <c r="V6" s="921"/>
      <c r="W6" s="921"/>
      <c r="X6" s="959" t="str">
        <f>'2.데이터입력'!C20</f>
        <v>02-1234-5678</v>
      </c>
      <c r="Y6" s="959"/>
      <c r="Z6" s="959"/>
      <c r="AA6" s="959"/>
      <c r="AB6" s="960"/>
    </row>
    <row r="7" spans="2:32" ht="18" customHeight="1" thickTop="1">
      <c r="B7" s="973"/>
      <c r="C7" s="973"/>
      <c r="D7" s="949"/>
      <c r="E7" s="950"/>
      <c r="F7" s="951"/>
      <c r="G7" s="233"/>
      <c r="H7" s="234" t="s">
        <v>1</v>
      </c>
      <c r="I7" s="234"/>
      <c r="J7" s="235" t="str">
        <f>'2.데이터입력'!E19</f>
        <v>○○○</v>
      </c>
      <c r="K7" s="236"/>
      <c r="L7" s="236"/>
      <c r="M7" s="236"/>
      <c r="N7" s="236"/>
      <c r="O7" s="236"/>
      <c r="P7" s="236"/>
      <c r="Q7" s="236"/>
      <c r="R7" s="236"/>
      <c r="S7" s="236"/>
      <c r="T7" s="236"/>
      <c r="U7" s="234"/>
      <c r="V7" s="234"/>
      <c r="W7" s="234"/>
      <c r="X7" s="234"/>
      <c r="Y7" s="234"/>
      <c r="Z7" s="234"/>
      <c r="AA7" s="234"/>
      <c r="AB7" s="237"/>
      <c r="AF7" s="954" t="s">
        <v>325</v>
      </c>
    </row>
    <row r="8" spans="2:32" ht="18" customHeight="1" thickBot="1">
      <c r="B8" s="973"/>
      <c r="C8" s="973"/>
      <c r="D8" s="944" t="s">
        <v>26</v>
      </c>
      <c r="E8" s="922"/>
      <c r="F8" s="945"/>
      <c r="G8" s="226"/>
      <c r="H8" s="228" t="s">
        <v>36</v>
      </c>
      <c r="I8" s="228"/>
      <c r="J8" s="228"/>
      <c r="K8" s="228"/>
      <c r="L8" s="952"/>
      <c r="M8" s="952"/>
      <c r="N8" s="952"/>
      <c r="O8" s="952"/>
      <c r="P8" s="952"/>
      <c r="Q8" s="952"/>
      <c r="R8" s="952"/>
      <c r="S8" s="952"/>
      <c r="T8" s="952"/>
      <c r="U8" s="922" t="s">
        <v>4</v>
      </c>
      <c r="V8" s="922"/>
      <c r="W8" s="922"/>
      <c r="X8" s="922"/>
      <c r="Y8" s="952"/>
      <c r="Z8" s="952"/>
      <c r="AA8" s="952"/>
      <c r="AB8" s="953"/>
      <c r="AF8" s="955"/>
    </row>
    <row r="9" spans="2:32" ht="18" customHeight="1" thickTop="1">
      <c r="B9" s="973"/>
      <c r="C9" s="973"/>
      <c r="D9" s="946"/>
      <c r="E9" s="947"/>
      <c r="F9" s="948"/>
      <c r="G9" s="230"/>
      <c r="H9" s="229" t="s">
        <v>0</v>
      </c>
      <c r="I9" s="229"/>
      <c r="J9" s="962"/>
      <c r="K9" s="962"/>
      <c r="L9" s="962"/>
      <c r="M9" s="962"/>
      <c r="N9" s="962"/>
      <c r="O9" s="962"/>
      <c r="P9" s="962"/>
      <c r="Q9" s="962"/>
      <c r="R9" s="962"/>
      <c r="S9" s="962"/>
      <c r="T9" s="962"/>
      <c r="U9" s="921" t="s">
        <v>37</v>
      </c>
      <c r="V9" s="921"/>
      <c r="W9" s="921"/>
      <c r="X9" s="238"/>
      <c r="Y9" s="238"/>
      <c r="Z9" s="238"/>
      <c r="AA9" s="238"/>
      <c r="AB9" s="239"/>
    </row>
    <row r="10" spans="2:32" ht="18" customHeight="1">
      <c r="B10" s="973"/>
      <c r="C10" s="973"/>
      <c r="D10" s="949"/>
      <c r="E10" s="950"/>
      <c r="F10" s="951"/>
      <c r="G10" s="233"/>
      <c r="H10" s="234" t="s">
        <v>1</v>
      </c>
      <c r="I10" s="234"/>
      <c r="J10" s="240"/>
      <c r="K10" s="240"/>
      <c r="L10" s="240"/>
      <c r="M10" s="240"/>
      <c r="N10" s="234"/>
      <c r="O10" s="234"/>
      <c r="P10" s="234"/>
      <c r="Q10" s="234"/>
      <c r="R10" s="234"/>
      <c r="S10" s="234"/>
      <c r="T10" s="234"/>
      <c r="U10" s="234"/>
      <c r="V10" s="234"/>
      <c r="W10" s="234"/>
      <c r="X10" s="234"/>
      <c r="Y10" s="234"/>
      <c r="Z10" s="234"/>
      <c r="AA10" s="234"/>
      <c r="AB10" s="237"/>
    </row>
    <row r="11" spans="2:32" ht="18" customHeight="1">
      <c r="B11" s="973" t="s">
        <v>39</v>
      </c>
      <c r="C11" s="973"/>
      <c r="D11" s="926" t="s">
        <v>147</v>
      </c>
      <c r="E11" s="927"/>
      <c r="F11" s="928"/>
      <c r="G11" s="222"/>
      <c r="H11" s="964" t="str">
        <f>'2.데이터입력'!C9</f>
        <v>○○○</v>
      </c>
      <c r="I11" s="964"/>
      <c r="J11" s="964"/>
      <c r="K11" s="964"/>
      <c r="L11" s="964"/>
      <c r="M11" s="964"/>
      <c r="N11" s="964"/>
      <c r="O11" s="964"/>
      <c r="P11" s="964"/>
      <c r="Q11" s="964"/>
      <c r="R11" s="964"/>
      <c r="S11" s="964"/>
      <c r="T11" s="964"/>
      <c r="U11" s="964"/>
      <c r="V11" s="964"/>
      <c r="W11" s="964"/>
      <c r="X11" s="964"/>
      <c r="Y11" s="964"/>
      <c r="Z11" s="964"/>
      <c r="AA11" s="964"/>
      <c r="AB11" s="225"/>
    </row>
    <row r="12" spans="2:32" ht="18" customHeight="1">
      <c r="B12" s="973"/>
      <c r="C12" s="973"/>
      <c r="D12" s="926" t="s">
        <v>148</v>
      </c>
      <c r="E12" s="927"/>
      <c r="F12" s="928"/>
      <c r="G12" s="230"/>
      <c r="H12" s="223" t="str">
        <f>TEXT('2.데이터입력'!C27,"금 #,##0 원(금 "&amp;NUMBERSTRING('2.데이터입력'!C27,1)&amp;" 원정)")</f>
        <v>금 100,000,000 원(금 일억 원정)</v>
      </c>
      <c r="I12" s="241"/>
      <c r="J12" s="241"/>
      <c r="K12" s="241"/>
      <c r="L12" s="242"/>
      <c r="M12" s="242"/>
      <c r="N12" s="242"/>
      <c r="O12" s="242"/>
      <c r="P12" s="242"/>
      <c r="Q12" s="242"/>
      <c r="R12" s="242"/>
      <c r="S12" s="242"/>
      <c r="T12" s="242"/>
      <c r="U12" s="242"/>
      <c r="V12" s="242"/>
      <c r="W12" s="242"/>
      <c r="X12" s="242"/>
      <c r="Y12" s="242"/>
      <c r="Z12" s="242"/>
      <c r="AA12" s="229"/>
      <c r="AB12" s="232"/>
    </row>
    <row r="13" spans="2:32" ht="18" customHeight="1">
      <c r="B13" s="973"/>
      <c r="C13" s="973"/>
      <c r="D13" s="979" t="s">
        <v>28</v>
      </c>
      <c r="E13" s="980"/>
      <c r="F13" s="981"/>
      <c r="G13" s="222"/>
      <c r="H13" s="223" t="str">
        <f>TEXT('2.데이터입력'!C27,"금 #,##0 원(금 "&amp;NUMBERSTRING('2.데이터입력'!C27,1)&amp;" 원정)")</f>
        <v>금 100,000,000 원(금 일억 원정)</v>
      </c>
      <c r="I13" s="241"/>
      <c r="J13" s="241"/>
      <c r="K13" s="241"/>
      <c r="L13" s="242"/>
      <c r="M13" s="242"/>
      <c r="N13" s="242"/>
      <c r="O13" s="242"/>
      <c r="P13" s="242"/>
      <c r="Q13" s="242"/>
      <c r="R13" s="242"/>
      <c r="S13" s="242"/>
      <c r="T13" s="242"/>
      <c r="U13" s="242"/>
      <c r="V13" s="242"/>
      <c r="W13" s="242"/>
      <c r="X13" s="242"/>
      <c r="Y13" s="242"/>
      <c r="Z13" s="242"/>
      <c r="AA13" s="224"/>
      <c r="AB13" s="225"/>
    </row>
    <row r="14" spans="2:32" ht="18" customHeight="1">
      <c r="B14" s="973"/>
      <c r="C14" s="973"/>
      <c r="D14" s="926" t="s">
        <v>150</v>
      </c>
      <c r="E14" s="927"/>
      <c r="F14" s="928"/>
      <c r="G14" s="230"/>
      <c r="H14" s="223" t="str">
        <f>TEXT('2.데이터입력'!E27,"금 #,##0 원(금 "&amp;NUMBERSTRING('2.데이터입력'!E27,1)&amp;" 원정)")</f>
        <v>금 5,000,000 원(금 오백만 원정)</v>
      </c>
      <c r="I14" s="241"/>
      <c r="J14" s="241"/>
      <c r="K14" s="241"/>
      <c r="L14" s="242"/>
      <c r="M14" s="242"/>
      <c r="N14" s="242"/>
      <c r="O14" s="242"/>
      <c r="P14" s="242"/>
      <c r="Q14" s="242"/>
      <c r="R14" s="242"/>
      <c r="S14" s="242"/>
      <c r="T14" s="242"/>
      <c r="U14" s="242"/>
      <c r="V14" s="242"/>
      <c r="W14" s="242"/>
      <c r="X14" s="242"/>
      <c r="Y14" s="242"/>
      <c r="Z14" s="242"/>
      <c r="AA14" s="229"/>
      <c r="AB14" s="232"/>
    </row>
    <row r="15" spans="2:32" ht="18" customHeight="1">
      <c r="B15" s="973"/>
      <c r="C15" s="973"/>
      <c r="D15" s="926" t="s">
        <v>149</v>
      </c>
      <c r="E15" s="927"/>
      <c r="F15" s="928"/>
      <c r="G15" s="222"/>
      <c r="H15" s="243" t="str">
        <f>'2.데이터입력'!C10</f>
        <v>○○○</v>
      </c>
      <c r="I15" s="224"/>
      <c r="J15" s="224"/>
      <c r="K15" s="224"/>
      <c r="L15" s="224"/>
      <c r="M15" s="224"/>
      <c r="N15" s="224"/>
      <c r="O15" s="224"/>
      <c r="P15" s="224"/>
      <c r="Q15" s="224"/>
      <c r="R15" s="224"/>
      <c r="S15" s="224"/>
      <c r="T15" s="224"/>
      <c r="U15" s="224"/>
      <c r="V15" s="224"/>
      <c r="W15" s="224"/>
      <c r="X15" s="224"/>
      <c r="Y15" s="224"/>
      <c r="Z15" s="224"/>
      <c r="AA15" s="224"/>
      <c r="AB15" s="225"/>
    </row>
    <row r="16" spans="2:32" ht="18" customHeight="1">
      <c r="B16" s="973"/>
      <c r="C16" s="973"/>
      <c r="D16" s="926" t="s">
        <v>29</v>
      </c>
      <c r="E16" s="927"/>
      <c r="F16" s="928"/>
      <c r="G16" s="230"/>
      <c r="H16" s="231" t="str">
        <f>'2.데이터입력'!E32</f>
        <v>0.5/1000</v>
      </c>
      <c r="I16" s="244"/>
      <c r="J16" s="245"/>
      <c r="K16" s="229"/>
      <c r="L16" s="229"/>
      <c r="M16" s="229"/>
      <c r="N16" s="229"/>
      <c r="O16" s="229"/>
      <c r="P16" s="229"/>
      <c r="Q16" s="229"/>
      <c r="R16" s="229"/>
      <c r="S16" s="229"/>
      <c r="T16" s="229"/>
      <c r="U16" s="229"/>
      <c r="V16" s="229"/>
      <c r="W16" s="229"/>
      <c r="X16" s="229"/>
      <c r="Y16" s="229"/>
      <c r="Z16" s="229"/>
      <c r="AA16" s="229"/>
      <c r="AB16" s="232"/>
    </row>
    <row r="17" spans="2:28" ht="18" customHeight="1">
      <c r="B17" s="973"/>
      <c r="C17" s="973"/>
      <c r="D17" s="974" t="s">
        <v>51</v>
      </c>
      <c r="E17" s="975"/>
      <c r="F17" s="975"/>
      <c r="G17" s="222"/>
      <c r="H17" s="223" t="str">
        <f>'2.데이터입력'!C38</f>
        <v>지수조정율</v>
      </c>
      <c r="I17" s="224"/>
      <c r="J17" s="224"/>
      <c r="K17" s="224"/>
      <c r="L17" s="224"/>
      <c r="M17" s="224"/>
      <c r="N17" s="224"/>
      <c r="O17" s="224"/>
      <c r="P17" s="224"/>
      <c r="Q17" s="224"/>
      <c r="R17" s="224"/>
      <c r="S17" s="224"/>
      <c r="T17" s="224"/>
      <c r="U17" s="224"/>
      <c r="V17" s="224"/>
      <c r="W17" s="224"/>
      <c r="X17" s="224"/>
      <c r="Y17" s="224"/>
      <c r="Z17" s="224"/>
      <c r="AA17" s="224"/>
      <c r="AB17" s="225"/>
    </row>
    <row r="18" spans="2:28" ht="18" customHeight="1">
      <c r="B18" s="973"/>
      <c r="C18" s="973"/>
      <c r="D18" s="926" t="s">
        <v>30</v>
      </c>
      <c r="E18" s="927"/>
      <c r="F18" s="928"/>
      <c r="G18" s="230"/>
      <c r="H18" s="930">
        <f>'2.데이터입력'!C29</f>
        <v>46346</v>
      </c>
      <c r="I18" s="930"/>
      <c r="J18" s="930"/>
      <c r="K18" s="246"/>
      <c r="L18" s="246"/>
      <c r="M18" s="229"/>
      <c r="N18" s="229"/>
      <c r="O18" s="229"/>
      <c r="P18" s="229"/>
      <c r="Q18" s="229"/>
      <c r="R18" s="229"/>
      <c r="S18" s="229"/>
      <c r="T18" s="229"/>
      <c r="U18" s="229"/>
      <c r="V18" s="229"/>
      <c r="W18" s="229"/>
      <c r="X18" s="229"/>
      <c r="Y18" s="229"/>
      <c r="Z18" s="229"/>
      <c r="AA18" s="229"/>
      <c r="AB18" s="232"/>
    </row>
    <row r="19" spans="2:28" ht="18" customHeight="1">
      <c r="B19" s="973"/>
      <c r="C19" s="973"/>
      <c r="D19" s="926" t="s">
        <v>31</v>
      </c>
      <c r="E19" s="927"/>
      <c r="F19" s="928"/>
      <c r="G19" s="222"/>
      <c r="H19" s="963">
        <f>'2.데이터입력'!C31</f>
        <v>46381</v>
      </c>
      <c r="I19" s="963"/>
      <c r="J19" s="963"/>
      <c r="K19" s="247"/>
      <c r="L19" s="247"/>
      <c r="M19" s="224"/>
      <c r="N19" s="224"/>
      <c r="O19" s="224"/>
      <c r="P19" s="224"/>
      <c r="Q19" s="224"/>
      <c r="R19" s="224"/>
      <c r="S19" s="224"/>
      <c r="T19" s="224"/>
      <c r="U19" s="224"/>
      <c r="V19" s="224"/>
      <c r="W19" s="224"/>
      <c r="X19" s="224"/>
      <c r="Y19" s="224"/>
      <c r="Z19" s="224"/>
      <c r="AA19" s="224"/>
      <c r="AB19" s="225"/>
    </row>
    <row r="20" spans="2:28" ht="18" customHeight="1">
      <c r="B20" s="973"/>
      <c r="C20" s="973"/>
      <c r="D20" s="926" t="s">
        <v>32</v>
      </c>
      <c r="E20" s="927"/>
      <c r="F20" s="928"/>
      <c r="G20" s="248"/>
      <c r="H20" s="249"/>
      <c r="I20" s="249"/>
      <c r="J20" s="249"/>
      <c r="K20" s="249"/>
      <c r="L20" s="249"/>
      <c r="M20" s="249"/>
      <c r="N20" s="249"/>
      <c r="O20" s="249"/>
      <c r="P20" s="249"/>
      <c r="Q20" s="249"/>
      <c r="R20" s="249"/>
      <c r="S20" s="249"/>
      <c r="T20" s="249"/>
      <c r="U20" s="249"/>
      <c r="V20" s="249"/>
      <c r="W20" s="249"/>
      <c r="X20" s="249"/>
      <c r="Y20" s="249"/>
      <c r="Z20" s="249"/>
      <c r="AA20" s="249"/>
      <c r="AB20" s="225"/>
    </row>
    <row r="21" spans="2:28" ht="18" customHeight="1">
      <c r="B21" s="250" t="s">
        <v>33</v>
      </c>
      <c r="C21" s="251"/>
      <c r="D21" s="251"/>
      <c r="E21" s="251"/>
      <c r="F21" s="251"/>
      <c r="G21" s="251"/>
      <c r="H21" s="251"/>
      <c r="I21" s="251"/>
      <c r="J21" s="251"/>
      <c r="K21" s="251"/>
      <c r="L21" s="251"/>
      <c r="M21" s="251"/>
      <c r="N21" s="251"/>
      <c r="O21" s="251"/>
      <c r="P21" s="251"/>
      <c r="Q21" s="251"/>
      <c r="R21" s="251"/>
      <c r="S21" s="251"/>
      <c r="T21" s="251"/>
      <c r="U21" s="251"/>
      <c r="V21" s="251"/>
      <c r="W21" s="251"/>
      <c r="X21" s="251"/>
      <c r="Y21" s="251"/>
      <c r="Z21" s="251"/>
      <c r="AA21" s="251"/>
      <c r="AB21" s="252"/>
    </row>
    <row r="22" spans="2:28" ht="18" customHeight="1">
      <c r="B22" s="961" t="s">
        <v>152</v>
      </c>
      <c r="C22" s="961"/>
      <c r="D22" s="961"/>
      <c r="E22" s="961"/>
      <c r="F22" s="961"/>
      <c r="G22" s="961" t="s">
        <v>34</v>
      </c>
      <c r="H22" s="961"/>
      <c r="I22" s="961"/>
      <c r="J22" s="961"/>
      <c r="K22" s="961" t="s">
        <v>35</v>
      </c>
      <c r="L22" s="961"/>
      <c r="M22" s="961"/>
      <c r="N22" s="961"/>
      <c r="O22" s="961"/>
      <c r="P22" s="961"/>
      <c r="Q22" s="961"/>
      <c r="R22" s="961"/>
      <c r="S22" s="961"/>
      <c r="T22" s="961"/>
      <c r="U22" s="961"/>
      <c r="V22" s="926" t="s">
        <v>133</v>
      </c>
      <c r="W22" s="927"/>
      <c r="X22" s="927"/>
      <c r="Y22" s="927"/>
      <c r="Z22" s="927"/>
      <c r="AA22" s="927"/>
      <c r="AB22" s="928"/>
    </row>
    <row r="23" spans="2:28" ht="18" customHeight="1">
      <c r="B23" s="976" t="str">
        <f>'2.데이터입력'!C21</f>
        <v>건축공사</v>
      </c>
      <c r="C23" s="976"/>
      <c r="D23" s="976"/>
      <c r="E23" s="976"/>
      <c r="F23" s="976"/>
      <c r="G23" s="978">
        <f>'2.데이터입력'!C27</f>
        <v>100000000</v>
      </c>
      <c r="H23" s="978"/>
      <c r="I23" s="978"/>
      <c r="J23" s="978"/>
      <c r="K23" s="224"/>
      <c r="L23" s="977">
        <f>'2.데이터입력'!E34</f>
        <v>0.03</v>
      </c>
      <c r="M23" s="977"/>
      <c r="N23" s="929">
        <f>G23*L23</f>
        <v>3000000</v>
      </c>
      <c r="O23" s="929"/>
      <c r="P23" s="929"/>
      <c r="Q23" s="929"/>
      <c r="R23" s="929"/>
      <c r="S23" s="929"/>
      <c r="T23" s="965"/>
      <c r="U23" s="966"/>
      <c r="V23" s="923" t="str">
        <f>'2.데이터입력'!E33 &amp; "년"</f>
        <v>1년</v>
      </c>
      <c r="W23" s="924"/>
      <c r="X23" s="924"/>
      <c r="Y23" s="924"/>
      <c r="Z23" s="924"/>
      <c r="AA23" s="924"/>
      <c r="AB23" s="925"/>
    </row>
    <row r="24" spans="2:28" ht="18" customHeight="1">
      <c r="B24" s="914"/>
      <c r="C24" s="914"/>
      <c r="D24" s="914"/>
      <c r="E24" s="914"/>
      <c r="F24" s="914"/>
      <c r="G24" s="915"/>
      <c r="H24" s="914"/>
      <c r="I24" s="914"/>
      <c r="J24" s="914"/>
      <c r="K24" s="249"/>
      <c r="L24" s="253"/>
      <c r="M24" s="253"/>
      <c r="N24" s="254"/>
      <c r="O24" s="916"/>
      <c r="P24" s="916"/>
      <c r="Q24" s="916"/>
      <c r="R24" s="916"/>
      <c r="S24" s="916"/>
      <c r="T24" s="255"/>
      <c r="U24" s="249"/>
      <c r="V24" s="917"/>
      <c r="W24" s="918"/>
      <c r="X24" s="918"/>
      <c r="Y24" s="918"/>
      <c r="Z24" s="918"/>
      <c r="AA24" s="918"/>
      <c r="AB24" s="919"/>
    </row>
    <row r="25" spans="2:28" ht="18" customHeight="1">
      <c r="B25" s="933"/>
      <c r="C25" s="933"/>
      <c r="D25" s="933"/>
      <c r="E25" s="933"/>
      <c r="F25" s="933"/>
      <c r="G25" s="936"/>
      <c r="H25" s="933"/>
      <c r="I25" s="933"/>
      <c r="J25" s="933"/>
      <c r="K25" s="256"/>
      <c r="L25" s="257"/>
      <c r="M25" s="257"/>
      <c r="N25" s="258"/>
      <c r="O25" s="937"/>
      <c r="P25" s="937"/>
      <c r="Q25" s="937"/>
      <c r="R25" s="937"/>
      <c r="S25" s="937"/>
      <c r="T25" s="259"/>
      <c r="U25" s="256"/>
      <c r="V25" s="938"/>
      <c r="W25" s="939"/>
      <c r="X25" s="939"/>
      <c r="Y25" s="939"/>
      <c r="Z25" s="939"/>
      <c r="AA25" s="939"/>
      <c r="AB25" s="940"/>
    </row>
    <row r="26" spans="2:28" ht="16.5" customHeight="1">
      <c r="B26" s="226"/>
      <c r="C26" s="228"/>
      <c r="D26" s="228"/>
      <c r="E26" s="228"/>
      <c r="F26" s="228"/>
      <c r="G26" s="228"/>
      <c r="H26" s="228"/>
      <c r="I26" s="228"/>
      <c r="J26" s="228"/>
      <c r="K26" s="228"/>
      <c r="L26" s="228"/>
      <c r="M26" s="228"/>
      <c r="N26" s="228"/>
      <c r="O26" s="228"/>
      <c r="P26" s="228"/>
      <c r="Q26" s="228"/>
      <c r="R26" s="228"/>
      <c r="S26" s="228"/>
      <c r="T26" s="228"/>
      <c r="U26" s="228"/>
      <c r="V26" s="228"/>
      <c r="W26" s="228"/>
      <c r="X26" s="228"/>
      <c r="Y26" s="228"/>
      <c r="Z26" s="228"/>
      <c r="AA26" s="228"/>
      <c r="AB26" s="260"/>
    </row>
    <row r="27" spans="2:28" ht="64.5" customHeight="1">
      <c r="B27" s="230"/>
      <c r="C27" s="942" t="s">
        <v>520</v>
      </c>
      <c r="D27" s="942"/>
      <c r="E27" s="942"/>
      <c r="F27" s="942"/>
      <c r="G27" s="942"/>
      <c r="H27" s="942"/>
      <c r="I27" s="942"/>
      <c r="J27" s="942"/>
      <c r="K27" s="942"/>
      <c r="L27" s="942"/>
      <c r="M27" s="942"/>
      <c r="N27" s="942"/>
      <c r="O27" s="942"/>
      <c r="P27" s="942"/>
      <c r="Q27" s="942"/>
      <c r="R27" s="942"/>
      <c r="S27" s="942"/>
      <c r="T27" s="942"/>
      <c r="U27" s="942"/>
      <c r="V27" s="942"/>
      <c r="W27" s="942"/>
      <c r="X27" s="942"/>
      <c r="Y27" s="942"/>
      <c r="Z27" s="942"/>
      <c r="AA27" s="229"/>
      <c r="AB27" s="232"/>
    </row>
    <row r="28" spans="2:28" ht="16.5" customHeight="1">
      <c r="B28" s="230"/>
      <c r="C28" s="229"/>
      <c r="D28" s="229"/>
      <c r="E28" s="229"/>
      <c r="F28" s="229"/>
      <c r="G28" s="229"/>
      <c r="H28" s="229"/>
      <c r="I28" s="229"/>
      <c r="J28" s="229"/>
      <c r="K28" s="229"/>
      <c r="L28" s="229"/>
      <c r="M28" s="229"/>
      <c r="N28" s="229"/>
      <c r="O28" s="229"/>
      <c r="P28" s="229"/>
      <c r="Q28" s="229"/>
      <c r="R28" s="229"/>
      <c r="S28" s="229"/>
      <c r="T28" s="229"/>
      <c r="U28" s="229"/>
      <c r="V28" s="229"/>
      <c r="W28" s="229"/>
      <c r="X28" s="229"/>
      <c r="Y28" s="229"/>
      <c r="Z28" s="229"/>
      <c r="AA28" s="229"/>
      <c r="AB28" s="232"/>
    </row>
    <row r="29" spans="2:28" ht="16.5" customHeight="1">
      <c r="B29" s="230"/>
      <c r="C29" s="229" t="s">
        <v>40</v>
      </c>
      <c r="D29" s="229"/>
      <c r="E29" s="261" t="s">
        <v>41</v>
      </c>
      <c r="F29" s="238" t="s">
        <v>46</v>
      </c>
      <c r="G29" s="238"/>
      <c r="H29" s="238"/>
      <c r="I29" s="238"/>
      <c r="J29" s="238"/>
      <c r="K29" s="229"/>
      <c r="L29" s="229"/>
      <c r="M29" s="229"/>
      <c r="N29" s="229"/>
      <c r="O29" s="229"/>
      <c r="P29" s="229"/>
      <c r="Q29" s="229"/>
      <c r="R29" s="229"/>
      <c r="S29" s="229"/>
      <c r="T29" s="229"/>
      <c r="U29" s="229"/>
      <c r="V29" s="229"/>
      <c r="W29" s="229"/>
      <c r="X29" s="229"/>
      <c r="Y29" s="229"/>
      <c r="Z29" s="229"/>
      <c r="AA29" s="229"/>
      <c r="AB29" s="232"/>
    </row>
    <row r="30" spans="2:28" ht="16.5" customHeight="1">
      <c r="B30" s="230"/>
      <c r="C30" s="229"/>
      <c r="D30" s="229"/>
      <c r="E30" s="261" t="s">
        <v>42</v>
      </c>
      <c r="F30" s="238" t="s">
        <v>47</v>
      </c>
      <c r="G30" s="238"/>
      <c r="H30" s="238"/>
      <c r="I30" s="238"/>
      <c r="J30" s="238"/>
      <c r="K30" s="229"/>
      <c r="L30" s="229"/>
      <c r="M30" s="229"/>
      <c r="N30" s="229"/>
      <c r="O30" s="229"/>
      <c r="P30" s="229"/>
      <c r="Q30" s="229"/>
      <c r="R30" s="229"/>
      <c r="S30" s="229"/>
      <c r="T30" s="229"/>
      <c r="U30" s="229"/>
      <c r="V30" s="229"/>
      <c r="W30" s="229"/>
      <c r="X30" s="229"/>
      <c r="Y30" s="229"/>
      <c r="Z30" s="229"/>
      <c r="AA30" s="229"/>
      <c r="AB30" s="232"/>
    </row>
    <row r="31" spans="2:28" ht="16.5" customHeight="1">
      <c r="B31" s="230"/>
      <c r="C31" s="229"/>
      <c r="D31" s="229"/>
      <c r="E31" s="261" t="s">
        <v>43</v>
      </c>
      <c r="F31" s="238" t="s">
        <v>48</v>
      </c>
      <c r="G31" s="238"/>
      <c r="H31" s="238"/>
      <c r="I31" s="238"/>
      <c r="J31" s="238"/>
      <c r="K31" s="229"/>
      <c r="L31" s="229"/>
      <c r="M31" s="229"/>
      <c r="N31" s="229"/>
      <c r="O31" s="229"/>
      <c r="P31" s="229"/>
      <c r="Q31" s="229"/>
      <c r="R31" s="229"/>
      <c r="S31" s="229"/>
      <c r="T31" s="229"/>
      <c r="U31" s="229"/>
      <c r="V31" s="229"/>
      <c r="W31" s="229"/>
      <c r="X31" s="229"/>
      <c r="Y31" s="229"/>
      <c r="Z31" s="229"/>
      <c r="AA31" s="229"/>
      <c r="AB31" s="232"/>
    </row>
    <row r="32" spans="2:28" ht="16.5" customHeight="1">
      <c r="B32" s="230"/>
      <c r="C32" s="229"/>
      <c r="D32" s="229"/>
      <c r="E32" s="261" t="s">
        <v>44</v>
      </c>
      <c r="F32" s="238" t="s">
        <v>49</v>
      </c>
      <c r="G32" s="238"/>
      <c r="H32" s="238"/>
      <c r="I32" s="238"/>
      <c r="J32" s="238"/>
      <c r="K32" s="229"/>
      <c r="L32" s="229"/>
      <c r="M32" s="229"/>
      <c r="N32" s="229"/>
      <c r="O32" s="229"/>
      <c r="P32" s="229"/>
      <c r="Q32" s="229"/>
      <c r="R32" s="229"/>
      <c r="S32" s="229"/>
      <c r="T32" s="229"/>
      <c r="U32" s="229"/>
      <c r="V32" s="229"/>
      <c r="W32" s="229"/>
      <c r="X32" s="229"/>
      <c r="Y32" s="229"/>
      <c r="Z32" s="229"/>
      <c r="AA32" s="229"/>
      <c r="AB32" s="232"/>
    </row>
    <row r="33" spans="2:28" ht="16.5" customHeight="1">
      <c r="B33" s="230"/>
      <c r="C33" s="229"/>
      <c r="D33" s="229"/>
      <c r="E33" s="261" t="s">
        <v>45</v>
      </c>
      <c r="F33" s="238" t="s">
        <v>50</v>
      </c>
      <c r="G33" s="238"/>
      <c r="H33" s="238"/>
      <c r="I33" s="238"/>
      <c r="J33" s="238"/>
      <c r="K33" s="229"/>
      <c r="L33" s="229"/>
      <c r="M33" s="229"/>
      <c r="N33" s="229"/>
      <c r="O33" s="229"/>
      <c r="P33" s="229"/>
      <c r="Q33" s="229"/>
      <c r="R33" s="229"/>
      <c r="S33" s="229"/>
      <c r="T33" s="229"/>
      <c r="U33" s="229"/>
      <c r="V33" s="229"/>
      <c r="W33" s="229"/>
      <c r="X33" s="229"/>
      <c r="Y33" s="229"/>
      <c r="Z33" s="229"/>
      <c r="AA33" s="229"/>
      <c r="AB33" s="232"/>
    </row>
    <row r="34" spans="2:28" ht="24" customHeight="1">
      <c r="B34" s="230"/>
      <c r="C34" s="229"/>
      <c r="D34" s="229"/>
      <c r="E34" s="262"/>
      <c r="F34" s="229"/>
      <c r="G34" s="229"/>
      <c r="H34" s="229"/>
      <c r="I34" s="229"/>
      <c r="J34" s="229"/>
      <c r="K34" s="229"/>
      <c r="L34" s="229"/>
      <c r="M34" s="229"/>
      <c r="N34" s="229"/>
      <c r="O34" s="229"/>
      <c r="P34" s="229"/>
      <c r="Q34" s="229"/>
      <c r="R34" s="229"/>
      <c r="S34" s="229"/>
      <c r="T34" s="229"/>
      <c r="U34" s="229"/>
      <c r="V34" s="229"/>
      <c r="W34" s="229"/>
      <c r="X34" s="229"/>
      <c r="Y34" s="229"/>
      <c r="Z34" s="229"/>
      <c r="AA34" s="229"/>
      <c r="AB34" s="232"/>
    </row>
    <row r="35" spans="2:28" ht="16.5" customHeight="1">
      <c r="B35" s="934">
        <f>'2.데이터입력'!C28</f>
        <v>46073</v>
      </c>
      <c r="C35" s="930"/>
      <c r="D35" s="930"/>
      <c r="E35" s="930"/>
      <c r="F35" s="930"/>
      <c r="G35" s="930"/>
      <c r="H35" s="930"/>
      <c r="I35" s="930"/>
      <c r="J35" s="930"/>
      <c r="K35" s="930"/>
      <c r="L35" s="930"/>
      <c r="M35" s="930"/>
      <c r="N35" s="930"/>
      <c r="O35" s="930"/>
      <c r="P35" s="930"/>
      <c r="Q35" s="930"/>
      <c r="R35" s="930"/>
      <c r="S35" s="930"/>
      <c r="T35" s="930"/>
      <c r="U35" s="930"/>
      <c r="V35" s="930"/>
      <c r="W35" s="930"/>
      <c r="X35" s="930"/>
      <c r="Y35" s="930"/>
      <c r="Z35" s="930"/>
      <c r="AA35" s="930"/>
      <c r="AB35" s="935"/>
    </row>
    <row r="36" spans="2:28" ht="24.6" customHeight="1">
      <c r="B36" s="230"/>
      <c r="C36" s="229"/>
      <c r="D36" s="229"/>
      <c r="E36" s="262"/>
      <c r="F36" s="229"/>
      <c r="G36" s="229"/>
      <c r="H36" s="229"/>
      <c r="I36" s="229"/>
      <c r="J36" s="229"/>
      <c r="K36" s="229"/>
      <c r="L36" s="229"/>
      <c r="M36" s="229"/>
      <c r="N36" s="229"/>
      <c r="O36" s="229"/>
      <c r="P36" s="229"/>
      <c r="Q36" s="229"/>
      <c r="R36" s="229"/>
      <c r="S36" s="229"/>
      <c r="T36" s="229"/>
      <c r="U36" s="229"/>
      <c r="V36" s="229"/>
      <c r="W36" s="229"/>
      <c r="X36" s="229"/>
      <c r="Y36" s="229"/>
      <c r="Z36" s="229"/>
      <c r="AA36" s="229"/>
      <c r="AB36" s="232"/>
    </row>
    <row r="37" spans="2:28" ht="16.5" customHeight="1">
      <c r="B37" s="230"/>
      <c r="C37" s="245" t="s">
        <v>131</v>
      </c>
      <c r="D37" s="229"/>
      <c r="E37" s="262"/>
      <c r="F37" s="229"/>
      <c r="G37" s="229"/>
      <c r="H37" s="229"/>
      <c r="I37" s="229"/>
      <c r="J37" s="229"/>
      <c r="K37" s="229"/>
      <c r="L37" s="229"/>
      <c r="M37" s="229"/>
      <c r="N37" s="229" t="s">
        <v>38</v>
      </c>
      <c r="O37" s="229"/>
      <c r="P37" s="229"/>
      <c r="Q37" s="229"/>
      <c r="R37" s="229"/>
      <c r="S37" s="229"/>
      <c r="T37" s="229"/>
      <c r="U37" s="229"/>
      <c r="V37" s="229"/>
      <c r="W37" s="229"/>
      <c r="X37" s="229"/>
      <c r="Y37" s="229"/>
      <c r="Z37" s="229"/>
      <c r="AA37" s="229"/>
      <c r="AB37" s="232"/>
    </row>
    <row r="38" spans="2:28" ht="24" customHeight="1">
      <c r="B38" s="230"/>
      <c r="C38" s="921" t="s">
        <v>159</v>
      </c>
      <c r="D38" s="921"/>
      <c r="E38" s="263" t="s">
        <v>154</v>
      </c>
      <c r="F38" s="943" t="str">
        <f>'2.데이터입력'!C10</f>
        <v>○○○</v>
      </c>
      <c r="G38" s="943"/>
      <c r="H38" s="943"/>
      <c r="I38" s="943"/>
      <c r="J38" s="943"/>
      <c r="K38" s="943"/>
      <c r="L38" s="943"/>
      <c r="M38" s="229"/>
      <c r="N38" s="921" t="s">
        <v>160</v>
      </c>
      <c r="O38" s="921"/>
      <c r="P38" s="263" t="s">
        <v>154</v>
      </c>
      <c r="Q38" s="264" t="str">
        <f>'2.데이터입력'!C19</f>
        <v>○○건설㈜</v>
      </c>
      <c r="R38" s="245"/>
      <c r="S38" s="245"/>
      <c r="T38" s="245"/>
      <c r="U38" s="245"/>
      <c r="V38" s="245"/>
      <c r="W38" s="245"/>
      <c r="X38" s="245"/>
      <c r="Y38" s="245"/>
      <c r="Z38" s="245"/>
      <c r="AA38" s="245"/>
      <c r="AB38" s="232"/>
    </row>
    <row r="39" spans="2:28" ht="24" customHeight="1">
      <c r="B39" s="230"/>
      <c r="C39" s="921" t="s">
        <v>132</v>
      </c>
      <c r="D39" s="921"/>
      <c r="E39" s="244" t="s">
        <v>158</v>
      </c>
      <c r="F39" s="941" t="str">
        <f>'2.데이터입력'!C14</f>
        <v>서울시 00구 00로 00길 000</v>
      </c>
      <c r="G39" s="941"/>
      <c r="H39" s="941"/>
      <c r="I39" s="941"/>
      <c r="J39" s="941"/>
      <c r="K39" s="941"/>
      <c r="L39" s="941"/>
      <c r="M39" s="941"/>
      <c r="N39" s="921" t="s">
        <v>132</v>
      </c>
      <c r="O39" s="921"/>
      <c r="P39" s="263" t="s">
        <v>158</v>
      </c>
      <c r="Q39" s="931" t="str">
        <f>'2.데이터입력'!E20</f>
        <v>○○시 ○○구</v>
      </c>
      <c r="R39" s="931"/>
      <c r="S39" s="931"/>
      <c r="T39" s="931"/>
      <c r="U39" s="931"/>
      <c r="V39" s="931"/>
      <c r="W39" s="931"/>
      <c r="X39" s="931"/>
      <c r="Y39" s="931"/>
      <c r="Z39" s="931"/>
      <c r="AA39" s="931"/>
      <c r="AB39" s="232"/>
    </row>
    <row r="40" spans="2:28" ht="24" customHeight="1">
      <c r="B40" s="230"/>
      <c r="C40" s="932" t="str">
        <f>RIGHT('2.데이터입력'!C10,1)&amp;"장"</f>
        <v>○장</v>
      </c>
      <c r="D40" s="932"/>
      <c r="E40" s="244" t="s">
        <v>154</v>
      </c>
      <c r="F40" s="265" t="str">
        <f>'2.데이터입력'!C13 &amp;"  (인)"</f>
        <v>○○○  (인)</v>
      </c>
      <c r="G40" s="229"/>
      <c r="H40" s="229"/>
      <c r="I40" s="229"/>
      <c r="J40" s="229"/>
      <c r="K40" s="229"/>
      <c r="L40" s="229"/>
      <c r="M40" s="229"/>
      <c r="N40" s="921" t="s">
        <v>21</v>
      </c>
      <c r="O40" s="921"/>
      <c r="P40" s="263" t="s">
        <v>154</v>
      </c>
      <c r="Q40" s="264" t="str">
        <f>'2.데이터입력'!E19 &amp;"  (인)"</f>
        <v>○○○  (인)</v>
      </c>
      <c r="R40" s="245"/>
      <c r="S40" s="245"/>
      <c r="T40" s="245"/>
      <c r="U40" s="245"/>
      <c r="V40" s="245"/>
      <c r="W40" s="245"/>
      <c r="X40" s="245"/>
      <c r="Y40" s="245"/>
      <c r="Z40" s="245"/>
      <c r="AA40" s="245"/>
      <c r="AB40" s="232"/>
    </row>
    <row r="41" spans="2:28" ht="16.5" customHeight="1">
      <c r="B41" s="230"/>
      <c r="C41" s="229"/>
      <c r="D41" s="229"/>
      <c r="E41" s="262"/>
      <c r="F41" s="229"/>
      <c r="G41" s="229"/>
      <c r="H41" s="229"/>
      <c r="I41" s="229"/>
      <c r="J41" s="229"/>
      <c r="K41" s="229"/>
      <c r="L41" s="229"/>
      <c r="M41" s="229"/>
      <c r="N41" s="229"/>
      <c r="O41" s="229"/>
      <c r="P41" s="229"/>
      <c r="Q41" s="229"/>
      <c r="R41" s="229"/>
      <c r="S41" s="229"/>
      <c r="T41" s="229"/>
      <c r="U41" s="229"/>
      <c r="V41" s="229"/>
      <c r="W41" s="229"/>
      <c r="X41" s="229"/>
      <c r="Y41" s="229"/>
      <c r="Z41" s="229"/>
      <c r="AA41" s="229"/>
      <c r="AB41" s="232"/>
    </row>
    <row r="42" spans="2:28" ht="16.5" customHeight="1">
      <c r="B42" s="233"/>
      <c r="C42" s="234"/>
      <c r="D42" s="234"/>
      <c r="E42" s="266"/>
      <c r="F42" s="234"/>
      <c r="G42" s="234"/>
      <c r="H42" s="234"/>
      <c r="I42" s="234"/>
      <c r="J42" s="234"/>
      <c r="K42" s="234"/>
      <c r="L42" s="234"/>
      <c r="M42" s="234"/>
      <c r="N42" s="234"/>
      <c r="O42" s="234"/>
      <c r="P42" s="234"/>
      <c r="Q42" s="234"/>
      <c r="R42" s="234"/>
      <c r="S42" s="234"/>
      <c r="T42" s="234"/>
      <c r="U42" s="234"/>
      <c r="V42" s="234"/>
      <c r="W42" s="234"/>
      <c r="X42" s="234"/>
      <c r="Y42" s="234"/>
      <c r="Z42" s="234"/>
      <c r="AA42" s="234"/>
      <c r="AB42" s="237"/>
    </row>
    <row r="43" spans="2:28" ht="16.5" customHeight="1"/>
    <row r="44" spans="2:28" ht="16.5" customHeight="1"/>
    <row r="45" spans="2:28" ht="16.5" customHeight="1"/>
    <row r="46" spans="2:28" ht="16.5" customHeight="1"/>
    <row r="47" spans="2:28" ht="16.5" customHeight="1"/>
    <row r="48" spans="2:2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sheetData>
  <sheetProtection algorithmName="SHA-512" hashValue="ib6x5kVNYZmDvc/Hxqt+TKRhqyNu2RkgD4imW0zRli5Uu0zgLdWmyDAyMz3DaZ58P7Hn+WQCG/6q6t5BtxDZOg==" saltValue="4S3P+jf9engkTGG7ZvIX0Q==" spinCount="100000" sheet="1" objects="1" scenarios="1"/>
  <mergeCells count="60">
    <mergeCell ref="T23:U23"/>
    <mergeCell ref="B2:V3"/>
    <mergeCell ref="B11:C20"/>
    <mergeCell ref="B4:C10"/>
    <mergeCell ref="D18:F18"/>
    <mergeCell ref="D19:F19"/>
    <mergeCell ref="D17:F17"/>
    <mergeCell ref="B22:F22"/>
    <mergeCell ref="B23:F23"/>
    <mergeCell ref="L23:M23"/>
    <mergeCell ref="D15:F15"/>
    <mergeCell ref="G23:J23"/>
    <mergeCell ref="D4:F4"/>
    <mergeCell ref="D11:F11"/>
    <mergeCell ref="D12:F12"/>
    <mergeCell ref="D13:F13"/>
    <mergeCell ref="V22:AB22"/>
    <mergeCell ref="G22:J22"/>
    <mergeCell ref="K22:U22"/>
    <mergeCell ref="J9:T9"/>
    <mergeCell ref="L8:T8"/>
    <mergeCell ref="H19:J19"/>
    <mergeCell ref="H11:AA11"/>
    <mergeCell ref="D5:F7"/>
    <mergeCell ref="D8:F10"/>
    <mergeCell ref="Y8:AB8"/>
    <mergeCell ref="AF7:AF8"/>
    <mergeCell ref="Y5:AB5"/>
    <mergeCell ref="X6:AB6"/>
    <mergeCell ref="C40:D40"/>
    <mergeCell ref="B25:F25"/>
    <mergeCell ref="B35:AB35"/>
    <mergeCell ref="G25:J25"/>
    <mergeCell ref="O25:S25"/>
    <mergeCell ref="V25:AB25"/>
    <mergeCell ref="N38:O38"/>
    <mergeCell ref="N39:O39"/>
    <mergeCell ref="N40:O40"/>
    <mergeCell ref="C38:D38"/>
    <mergeCell ref="C39:D39"/>
    <mergeCell ref="F39:M39"/>
    <mergeCell ref="Q39:AA39"/>
    <mergeCell ref="C27:Z27"/>
    <mergeCell ref="F38:L38"/>
    <mergeCell ref="B24:F24"/>
    <mergeCell ref="G24:J24"/>
    <mergeCell ref="O24:S24"/>
    <mergeCell ref="V24:AB24"/>
    <mergeCell ref="U5:X5"/>
    <mergeCell ref="U6:W6"/>
    <mergeCell ref="U8:X8"/>
    <mergeCell ref="U9:W9"/>
    <mergeCell ref="H5:J5"/>
    <mergeCell ref="V23:AB23"/>
    <mergeCell ref="D20:F20"/>
    <mergeCell ref="D16:F16"/>
    <mergeCell ref="N23:S23"/>
    <mergeCell ref="H18:J18"/>
    <mergeCell ref="J6:T6"/>
    <mergeCell ref="D14:F14"/>
  </mergeCells>
  <phoneticPr fontId="2" type="noConversion"/>
  <hyperlinks>
    <hyperlink ref="AF7" location="데이터입력!A1" display="데이터입력시트로" xr:uid="{00000000-0004-0000-0200-000000000000}"/>
    <hyperlink ref="AF7:AF8" location="'2.데이터입력'!A1" display="데이터입력시트로" xr:uid="{00000000-0004-0000-0200-000001000000}"/>
  </hyperlinks>
  <printOptions horizontalCentered="1" verticalCentered="1"/>
  <pageMargins left="0.70866141732283472" right="0.70866141732283472" top="0.74803149606299213" bottom="0.74803149606299213" header="0.31496062992125984" footer="0.31496062992125984"/>
  <pageSetup paperSize="9" scale="84" orientation="portrait" r:id="rId1"/>
  <headerFooter>
    <oddHeader>&amp;C
&amp;G</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4">
    <tabColor rgb="FF0070C0"/>
    <pageSetUpPr fitToPage="1"/>
  </sheetPr>
  <dimension ref="A2:O26"/>
  <sheetViews>
    <sheetView showGridLines="0" zoomScale="85" zoomScaleNormal="85" workbookViewId="0">
      <selection activeCell="O4" sqref="O4"/>
    </sheetView>
  </sheetViews>
  <sheetFormatPr defaultColWidth="9" defaultRowHeight="21.75" customHeight="1"/>
  <cols>
    <col min="1" max="1" width="2.5" style="1" customWidth="1"/>
    <col min="2" max="2" width="2.75" style="1" customWidth="1"/>
    <col min="3" max="3" width="7" style="1" customWidth="1"/>
    <col min="4" max="4" width="8.25" style="1" customWidth="1"/>
    <col min="5" max="5" width="3" style="1" customWidth="1"/>
    <col min="6" max="6" width="4.25" style="1" customWidth="1"/>
    <col min="7" max="7" width="6.625" style="1" customWidth="1"/>
    <col min="8" max="8" width="3.5" style="1" customWidth="1"/>
    <col min="9" max="9" width="5.75" style="1" customWidth="1"/>
    <col min="10" max="10" width="9" style="1"/>
    <col min="11" max="11" width="17.125" style="1" customWidth="1"/>
    <col min="12" max="12" width="9.125" style="1" customWidth="1"/>
    <col min="13" max="13" width="1.75" style="1" customWidth="1"/>
    <col min="14" max="14" width="7.375" style="1" customWidth="1"/>
    <col min="15" max="15" width="15.625" style="1" customWidth="1"/>
    <col min="16" max="16384" width="9" style="1"/>
  </cols>
  <sheetData>
    <row r="2" spans="1:15" ht="72.599999999999994" customHeight="1">
      <c r="A2" s="42"/>
      <c r="B2" s="987" t="s">
        <v>5</v>
      </c>
      <c r="C2" s="987"/>
      <c r="D2" s="987"/>
      <c r="E2" s="987"/>
      <c r="F2" s="987"/>
      <c r="G2" s="987"/>
      <c r="H2" s="987"/>
      <c r="I2" s="987"/>
      <c r="J2" s="987"/>
      <c r="K2" s="987"/>
      <c r="L2" s="987"/>
      <c r="M2" s="139"/>
      <c r="N2" s="2"/>
    </row>
    <row r="3" spans="1:15" ht="25.9" customHeight="1" thickBot="1">
      <c r="A3" s="43"/>
      <c r="B3" s="44"/>
      <c r="C3" s="44"/>
      <c r="D3" s="44"/>
      <c r="E3" s="44"/>
      <c r="F3" s="44"/>
      <c r="G3" s="44"/>
      <c r="H3" s="44"/>
      <c r="I3" s="44"/>
      <c r="J3" s="44"/>
      <c r="K3" s="44"/>
      <c r="L3" s="44"/>
      <c r="M3" s="133"/>
      <c r="N3" s="2"/>
    </row>
    <row r="4" spans="1:15" ht="36" customHeight="1" thickTop="1" thickBot="1">
      <c r="A4" s="43"/>
      <c r="B4" s="443" t="s">
        <v>521</v>
      </c>
      <c r="C4" s="989" t="str">
        <f>"계약사항에 의하여 "&amp;TEXT('2.데이터입력'!C29,"yyyy년 mm월 dd일")&amp;" 착공하고 "&amp;TEXT('2.데이터입력'!C31,"yyyy년 mm월 dd일")&amp;"까지 준공하여야 한다."</f>
        <v>계약사항에 의하여 2026년 11월 20일 착공하고 2026년 12월 25일까지 준공하여야 한다.</v>
      </c>
      <c r="D4" s="990"/>
      <c r="E4" s="990"/>
      <c r="F4" s="990"/>
      <c r="G4" s="990"/>
      <c r="H4" s="990"/>
      <c r="I4" s="990"/>
      <c r="J4" s="990"/>
      <c r="K4" s="990"/>
      <c r="L4" s="990"/>
      <c r="M4" s="132"/>
      <c r="N4" s="2"/>
      <c r="O4" s="746" t="s">
        <v>325</v>
      </c>
    </row>
    <row r="5" spans="1:15" ht="23.25" customHeight="1" thickTop="1">
      <c r="A5" s="43"/>
      <c r="B5" s="444"/>
      <c r="C5" s="444"/>
      <c r="D5" s="444"/>
      <c r="E5" s="444"/>
      <c r="F5" s="444"/>
      <c r="G5" s="444"/>
      <c r="H5" s="444"/>
      <c r="I5" s="444"/>
      <c r="J5" s="444"/>
      <c r="K5" s="444"/>
      <c r="L5" s="444"/>
      <c r="M5" s="132"/>
      <c r="N5" s="2"/>
      <c r="O5" s="114"/>
    </row>
    <row r="6" spans="1:15" ht="36" customHeight="1">
      <c r="A6" s="43"/>
      <c r="B6" s="269" t="s">
        <v>522</v>
      </c>
      <c r="C6" s="991" t="s">
        <v>523</v>
      </c>
      <c r="D6" s="991"/>
      <c r="E6" s="991"/>
      <c r="F6" s="991"/>
      <c r="G6" s="991"/>
      <c r="H6" s="991"/>
      <c r="I6" s="991"/>
      <c r="J6" s="991"/>
      <c r="K6" s="991"/>
      <c r="L6" s="991"/>
      <c r="M6" s="132"/>
      <c r="N6" s="2"/>
    </row>
    <row r="7" spans="1:15" ht="23.25" customHeight="1">
      <c r="A7" s="43"/>
      <c r="B7" s="444"/>
      <c r="C7" s="444"/>
      <c r="D7" s="444"/>
      <c r="E7" s="444"/>
      <c r="F7" s="444"/>
      <c r="G7" s="444"/>
      <c r="H7" s="444"/>
      <c r="I7" s="444"/>
      <c r="J7" s="444"/>
      <c r="K7" s="444"/>
      <c r="L7" s="444"/>
      <c r="M7" s="132"/>
      <c r="N7" s="2"/>
    </row>
    <row r="8" spans="1:15" ht="56.1" customHeight="1">
      <c r="A8" s="43"/>
      <c r="B8" s="269" t="s">
        <v>524</v>
      </c>
      <c r="C8" s="992" t="str">
        <f>"기한 내에 공사를 준공하지 못한 때에는 그 지연일수 1일에 대하여 계약금액의 "&amp;'2.데이터입력'!E32&amp;"에 해당하는 지연배상금을 납부하여야 하며, 납부하여야할 금액은 계약대가에서 상계할 수 있다."</f>
        <v>기한 내에 공사를 준공하지 못한 때에는 그 지연일수 1일에 대하여 계약금액의 0.5/1000에 해당하는 지연배상금을 납부하여야 하며, 납부하여야할 금액은 계약대가에서 상계할 수 있다.</v>
      </c>
      <c r="D8" s="992"/>
      <c r="E8" s="992"/>
      <c r="F8" s="992"/>
      <c r="G8" s="992"/>
      <c r="H8" s="992"/>
      <c r="I8" s="992"/>
      <c r="J8" s="992"/>
      <c r="K8" s="992"/>
      <c r="L8" s="992"/>
      <c r="M8" s="132"/>
      <c r="N8" s="2"/>
    </row>
    <row r="9" spans="1:15" ht="23.25" customHeight="1">
      <c r="A9" s="43"/>
      <c r="B9" s="444"/>
      <c r="C9" s="444"/>
      <c r="D9" s="444"/>
      <c r="E9" s="444"/>
      <c r="F9" s="444"/>
      <c r="G9" s="444"/>
      <c r="H9" s="444"/>
      <c r="I9" s="444"/>
      <c r="J9" s="444"/>
      <c r="K9" s="444"/>
      <c r="L9" s="444"/>
      <c r="M9" s="132"/>
      <c r="N9" s="2"/>
    </row>
    <row r="10" spans="1:15" ht="36" customHeight="1">
      <c r="A10" s="43"/>
      <c r="B10" s="443" t="s">
        <v>525</v>
      </c>
      <c r="C10" s="989" t="str">
        <f>"계약상대자는 공사 준공일로부터 "&amp;'2.데이터입력'!E33&amp;"년간 그 공사의 공종별 하자에 대하여 담보 책임을 진다."</f>
        <v>계약상대자는 공사 준공일로부터 1년간 그 공사의 공종별 하자에 대하여 담보 책임을 진다.</v>
      </c>
      <c r="D10" s="989"/>
      <c r="E10" s="989"/>
      <c r="F10" s="989"/>
      <c r="G10" s="989"/>
      <c r="H10" s="989"/>
      <c r="I10" s="989"/>
      <c r="J10" s="989"/>
      <c r="K10" s="989"/>
      <c r="L10" s="989"/>
      <c r="M10" s="132"/>
      <c r="N10" s="2"/>
    </row>
    <row r="11" spans="1:15" ht="23.25" customHeight="1">
      <c r="A11" s="43"/>
      <c r="B11" s="444"/>
      <c r="C11" s="444"/>
      <c r="D11" s="444"/>
      <c r="E11" s="444"/>
      <c r="F11" s="444"/>
      <c r="G11" s="444"/>
      <c r="H11" s="444"/>
      <c r="I11" s="444"/>
      <c r="J11" s="444"/>
      <c r="K11" s="444"/>
      <c r="L11" s="444"/>
      <c r="M11" s="132"/>
      <c r="N11" s="2"/>
    </row>
    <row r="12" spans="1:15" ht="36" customHeight="1">
      <c r="A12" s="43"/>
      <c r="B12" s="269" t="s">
        <v>526</v>
      </c>
      <c r="C12" s="991" t="str">
        <f>"기타 이 계약서에 명시되지 아니한 사항은 " &amp; IF(LEFT('2.데이터입력'!C11,1)="공","지방자치단체를 당사자로 하는 계약에","지방자치단체를 당사자로 하는 계약에")&amp;" 관한 법률 등의 규정을 준용한다."</f>
        <v>기타 이 계약서에 명시되지 아니한 사항은 지방자치단체를 당사자로 하는 계약에 관한 법률 등의 규정을 준용한다.</v>
      </c>
      <c r="D12" s="991"/>
      <c r="E12" s="991"/>
      <c r="F12" s="991"/>
      <c r="G12" s="991"/>
      <c r="H12" s="991"/>
      <c r="I12" s="991"/>
      <c r="J12" s="991"/>
      <c r="K12" s="991"/>
      <c r="L12" s="991"/>
      <c r="M12" s="132"/>
      <c r="N12" s="2"/>
    </row>
    <row r="13" spans="1:15" ht="23.25" customHeight="1">
      <c r="A13" s="43"/>
      <c r="B13" s="51"/>
      <c r="C13" s="51"/>
      <c r="D13" s="51"/>
      <c r="E13" s="51"/>
      <c r="F13" s="51"/>
      <c r="G13" s="51"/>
      <c r="H13" s="51"/>
      <c r="I13" s="51"/>
      <c r="J13" s="51"/>
      <c r="K13" s="51"/>
      <c r="L13" s="51"/>
      <c r="M13" s="132"/>
      <c r="N13" s="2"/>
    </row>
    <row r="14" spans="1:15" ht="14.25" customHeight="1">
      <c r="A14" s="43"/>
      <c r="B14" s="51"/>
      <c r="C14" s="51"/>
      <c r="D14" s="51"/>
      <c r="E14" s="51"/>
      <c r="F14" s="51"/>
      <c r="G14" s="51"/>
      <c r="H14" s="51"/>
      <c r="I14" s="51"/>
      <c r="J14" s="51"/>
      <c r="K14" s="51"/>
      <c r="L14" s="51"/>
      <c r="M14" s="132"/>
      <c r="N14" s="2"/>
    </row>
    <row r="15" spans="1:15" ht="23.25" customHeight="1">
      <c r="A15" s="43"/>
      <c r="B15" s="51"/>
      <c r="C15" s="51"/>
      <c r="D15" s="51"/>
      <c r="E15" s="51"/>
      <c r="F15" s="51"/>
      <c r="G15" s="51"/>
      <c r="H15" s="51"/>
      <c r="I15" s="51"/>
      <c r="J15" s="51"/>
      <c r="K15" s="51"/>
      <c r="L15" s="51"/>
      <c r="M15" s="132"/>
      <c r="N15" s="2"/>
    </row>
    <row r="16" spans="1:15" ht="23.25" customHeight="1">
      <c r="A16" s="43"/>
      <c r="B16" s="984">
        <f>'2.데이터입력'!C28</f>
        <v>46073</v>
      </c>
      <c r="C16" s="984"/>
      <c r="D16" s="984"/>
      <c r="E16" s="984"/>
      <c r="F16" s="984"/>
      <c r="G16" s="984"/>
      <c r="H16" s="984"/>
      <c r="I16" s="984"/>
      <c r="J16" s="984"/>
      <c r="K16" s="984"/>
      <c r="L16" s="984"/>
      <c r="M16" s="132"/>
      <c r="N16" s="2"/>
    </row>
    <row r="17" spans="1:14" ht="13.5" customHeight="1">
      <c r="A17" s="43"/>
      <c r="B17" s="51"/>
      <c r="C17" s="51"/>
      <c r="D17" s="51"/>
      <c r="E17" s="51"/>
      <c r="F17" s="51"/>
      <c r="G17" s="51"/>
      <c r="H17" s="51"/>
      <c r="I17" s="51"/>
      <c r="J17" s="51"/>
      <c r="K17" s="51"/>
      <c r="L17" s="51"/>
      <c r="M17" s="132"/>
      <c r="N17" s="2"/>
    </row>
    <row r="18" spans="1:14" ht="13.5" customHeight="1">
      <c r="A18" s="43"/>
      <c r="B18" s="51"/>
      <c r="C18" s="51"/>
      <c r="D18" s="51"/>
      <c r="E18" s="51"/>
      <c r="F18" s="51"/>
      <c r="G18" s="51"/>
      <c r="H18" s="51"/>
      <c r="I18" s="51"/>
      <c r="J18" s="51"/>
      <c r="K18" s="51"/>
      <c r="L18" s="51"/>
      <c r="M18" s="132"/>
      <c r="N18" s="2"/>
    </row>
    <row r="19" spans="1:14" ht="30" customHeight="1">
      <c r="A19" s="43"/>
      <c r="B19" s="6"/>
      <c r="C19" s="985" t="s">
        <v>153</v>
      </c>
      <c r="D19" s="986"/>
      <c r="E19" s="270" t="s">
        <v>154</v>
      </c>
      <c r="F19" s="982" t="str">
        <f>'2.데이터입력'!C9</f>
        <v>○○○</v>
      </c>
      <c r="G19" s="982"/>
      <c r="H19" s="982"/>
      <c r="I19" s="982"/>
      <c r="J19" s="982"/>
      <c r="K19" s="982"/>
      <c r="L19" s="982"/>
      <c r="M19" s="132"/>
      <c r="N19" s="2"/>
    </row>
    <row r="20" spans="1:14" ht="30" customHeight="1">
      <c r="A20" s="43"/>
      <c r="B20" s="6"/>
      <c r="C20" s="985" t="s">
        <v>321</v>
      </c>
      <c r="D20" s="986"/>
      <c r="E20" s="270" t="s">
        <v>154</v>
      </c>
      <c r="F20" s="983" t="str">
        <f>'2.데이터입력'!C19</f>
        <v>○○건설㈜</v>
      </c>
      <c r="G20" s="983"/>
      <c r="H20" s="983"/>
      <c r="I20" s="983"/>
      <c r="J20" s="983"/>
      <c r="K20" s="983"/>
      <c r="L20" s="983"/>
      <c r="M20" s="132"/>
      <c r="N20" s="2"/>
    </row>
    <row r="21" spans="1:14" ht="30" customHeight="1">
      <c r="A21" s="43"/>
      <c r="B21" s="6"/>
      <c r="C21" s="985" t="s">
        <v>155</v>
      </c>
      <c r="D21" s="986"/>
      <c r="E21" s="270" t="s">
        <v>154</v>
      </c>
      <c r="F21" s="988">
        <f>'2.데이터입력'!C22</f>
        <v>1234567890</v>
      </c>
      <c r="G21" s="988"/>
      <c r="H21" s="988"/>
      <c r="I21" s="988"/>
      <c r="J21" s="988"/>
      <c r="K21" s="988"/>
      <c r="L21" s="988"/>
      <c r="M21" s="132"/>
      <c r="N21" s="2"/>
    </row>
    <row r="22" spans="1:14" ht="30" customHeight="1">
      <c r="A22" s="43"/>
      <c r="B22" s="6"/>
      <c r="C22" s="985" t="s">
        <v>156</v>
      </c>
      <c r="D22" s="986"/>
      <c r="E22" s="270" t="s">
        <v>154</v>
      </c>
      <c r="F22" s="982" t="str">
        <f>'2.데이터입력'!E20</f>
        <v>○○시 ○○구</v>
      </c>
      <c r="G22" s="982"/>
      <c r="H22" s="982"/>
      <c r="I22" s="982"/>
      <c r="J22" s="982"/>
      <c r="K22" s="982"/>
      <c r="L22" s="982"/>
      <c r="M22" s="132"/>
      <c r="N22" s="2"/>
    </row>
    <row r="23" spans="1:14" ht="30" customHeight="1">
      <c r="A23" s="43"/>
      <c r="B23" s="6"/>
      <c r="C23" s="985" t="s">
        <v>157</v>
      </c>
      <c r="D23" s="986"/>
      <c r="E23" s="270" t="s">
        <v>154</v>
      </c>
      <c r="F23" s="983" t="str">
        <f>'2.데이터입력'!E19 &amp; "  (인)"</f>
        <v>○○○  (인)</v>
      </c>
      <c r="G23" s="983"/>
      <c r="H23" s="983"/>
      <c r="I23" s="983"/>
      <c r="J23" s="983"/>
      <c r="K23" s="983"/>
      <c r="L23" s="983"/>
      <c r="M23" s="132"/>
      <c r="N23" s="2"/>
    </row>
    <row r="24" spans="1:14" ht="23.25" customHeight="1">
      <c r="A24" s="43"/>
      <c r="B24" s="44"/>
      <c r="C24" s="44"/>
      <c r="D24" s="44"/>
      <c r="E24" s="44"/>
      <c r="F24" s="44"/>
      <c r="G24" s="44"/>
      <c r="H24" s="44"/>
      <c r="I24" s="44"/>
      <c r="J24" s="44"/>
      <c r="K24" s="44"/>
      <c r="L24" s="44"/>
      <c r="M24" s="132"/>
      <c r="N24" s="2"/>
    </row>
    <row r="25" spans="1:14" ht="21.75" customHeight="1">
      <c r="A25" s="47"/>
      <c r="B25" s="48"/>
      <c r="C25" s="48"/>
      <c r="D25" s="48"/>
      <c r="E25" s="48"/>
      <c r="F25" s="48"/>
      <c r="G25" s="48"/>
      <c r="H25" s="48"/>
      <c r="I25" s="48"/>
      <c r="J25" s="48"/>
      <c r="K25" s="48"/>
      <c r="L25" s="48"/>
      <c r="M25" s="5"/>
      <c r="N25" s="2"/>
    </row>
    <row r="26" spans="1:14" ht="37.15" customHeight="1"/>
  </sheetData>
  <sheetProtection algorithmName="SHA-512" hashValue="ipE4q9DaHoqtWOV7uKrzhgX2dLnDj02H/eDraCV/H3o73mW29/PfkuvM0LkflykivsVibo7DY6j8rFnNj3Z7Ag==" saltValue="Hgx1qpb8N62qK/EzRmSNFQ==" spinCount="100000" sheet="1" objects="1" scenarios="1"/>
  <mergeCells count="17">
    <mergeCell ref="B2:L2"/>
    <mergeCell ref="F19:L19"/>
    <mergeCell ref="F20:L20"/>
    <mergeCell ref="F21:L21"/>
    <mergeCell ref="C4:L4"/>
    <mergeCell ref="C6:L6"/>
    <mergeCell ref="C8:L8"/>
    <mergeCell ref="C10:L10"/>
    <mergeCell ref="C12:L12"/>
    <mergeCell ref="F22:L22"/>
    <mergeCell ref="F23:L23"/>
    <mergeCell ref="B16:L16"/>
    <mergeCell ref="C19:D19"/>
    <mergeCell ref="C21:D21"/>
    <mergeCell ref="C20:D20"/>
    <mergeCell ref="C22:D22"/>
    <mergeCell ref="C23:D23"/>
  </mergeCells>
  <phoneticPr fontId="2" type="noConversion"/>
  <hyperlinks>
    <hyperlink ref="O4" location="'2.데이터입력'!A1" display="데이터입력시트로" xr:uid="{00000000-0004-0000-0300-000000000000}"/>
  </hyperlinks>
  <printOptions horizontalCentered="1" verticalCentered="1"/>
  <pageMargins left="0.70866141732283472" right="0.70866141732283472" top="0.74803149606299213" bottom="0.74803149606299213" header="0.31496062992125984" footer="0.31496062992125984"/>
  <pageSetup paperSize="9" scale="96" orientation="portrait" r:id="rId1"/>
  <headerFooter>
    <oddHeader>&amp;C
&amp;G</oddHead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5">
    <tabColor rgb="FF0070C0"/>
    <pageSetUpPr fitToPage="1"/>
  </sheetPr>
  <dimension ref="A1:O28"/>
  <sheetViews>
    <sheetView showGridLines="0" zoomScale="55" zoomScaleNormal="55" workbookViewId="0">
      <selection activeCell="C24" sqref="C24:L25"/>
    </sheetView>
  </sheetViews>
  <sheetFormatPr defaultColWidth="9" defaultRowHeight="21.75" customHeight="1"/>
  <cols>
    <col min="1" max="1" width="3" style="2" customWidth="1"/>
    <col min="2" max="2" width="2.5" style="2" customWidth="1"/>
    <col min="3" max="3" width="2.75" style="2" customWidth="1"/>
    <col min="4" max="4" width="3.625" style="2" customWidth="1"/>
    <col min="5" max="5" width="6.5" style="2" customWidth="1"/>
    <col min="6" max="6" width="9.5" style="2" customWidth="1"/>
    <col min="7" max="7" width="2.5" style="2" customWidth="1"/>
    <col min="8" max="8" width="9.375" style="2" customWidth="1"/>
    <col min="9" max="9" width="3.5" style="2" customWidth="1"/>
    <col min="10" max="10" width="2.75" style="2" customWidth="1"/>
    <col min="11" max="11" width="9" style="2"/>
    <col min="12" max="12" width="28.875" style="2" customWidth="1"/>
    <col min="13" max="13" width="3.5" style="2" customWidth="1"/>
    <col min="14" max="14" width="5.5" style="2" customWidth="1"/>
    <col min="15" max="15" width="14.625" style="2" customWidth="1"/>
    <col min="16" max="16384" width="9" style="2"/>
  </cols>
  <sheetData>
    <row r="1" spans="1:15" ht="73.150000000000006" customHeight="1">
      <c r="A1" s="154"/>
      <c r="B1" s="155"/>
      <c r="C1" s="155"/>
      <c r="D1" s="155"/>
      <c r="E1" s="155"/>
      <c r="F1" s="155"/>
      <c r="G1" s="155"/>
      <c r="H1" s="155"/>
      <c r="I1" s="155"/>
      <c r="J1" s="155"/>
      <c r="K1" s="155"/>
      <c r="L1" s="155"/>
      <c r="M1" s="133"/>
    </row>
    <row r="2" spans="1:15" ht="56.25" customHeight="1">
      <c r="A2" s="153"/>
      <c r="B2" s="996" t="s">
        <v>120</v>
      </c>
      <c r="C2" s="996"/>
      <c r="D2" s="996"/>
      <c r="E2" s="996"/>
      <c r="F2" s="996"/>
      <c r="G2" s="996"/>
      <c r="H2" s="996"/>
      <c r="I2" s="996"/>
      <c r="J2" s="996"/>
      <c r="K2" s="996"/>
      <c r="L2" s="996"/>
      <c r="M2" s="162"/>
    </row>
    <row r="3" spans="1:15" ht="24" customHeight="1" thickBot="1">
      <c r="A3" s="153"/>
      <c r="B3" s="44"/>
      <c r="C3" s="44"/>
      <c r="D3" s="44"/>
      <c r="E3" s="44"/>
      <c r="F3" s="44"/>
      <c r="G3" s="44"/>
      <c r="H3" s="44"/>
      <c r="I3" s="44"/>
      <c r="J3" s="44"/>
      <c r="K3" s="44"/>
      <c r="L3" s="44"/>
      <c r="M3" s="45"/>
    </row>
    <row r="4" spans="1:15" s="9" customFormat="1" ht="23.25" customHeight="1" thickTop="1" thickBot="1">
      <c r="A4" s="163"/>
      <c r="B4" s="999"/>
      <c r="C4" s="999"/>
      <c r="D4" s="999"/>
      <c r="E4" s="999"/>
      <c r="F4" s="999"/>
      <c r="G4" s="999"/>
      <c r="H4" s="999"/>
      <c r="I4" s="999"/>
      <c r="J4" s="999"/>
      <c r="K4" s="999"/>
      <c r="L4" s="999"/>
      <c r="M4" s="145"/>
      <c r="O4" s="746" t="s">
        <v>325</v>
      </c>
    </row>
    <row r="5" spans="1:15" s="9" customFormat="1" ht="120" customHeight="1" thickTop="1">
      <c r="A5" s="163"/>
      <c r="B5" s="1001" t="s">
        <v>921</v>
      </c>
      <c r="C5" s="1001"/>
      <c r="D5" s="1001"/>
      <c r="E5" s="1001"/>
      <c r="F5" s="1001"/>
      <c r="G5" s="1001"/>
      <c r="H5" s="1001"/>
      <c r="I5" s="1001"/>
      <c r="J5" s="1001"/>
      <c r="K5" s="1001"/>
      <c r="L5" s="1001"/>
      <c r="M5" s="149"/>
    </row>
    <row r="6" spans="1:15" s="9" customFormat="1" ht="23.25" customHeight="1">
      <c r="A6" s="163"/>
      <c r="B6" s="999"/>
      <c r="C6" s="999"/>
      <c r="D6" s="999"/>
      <c r="E6" s="999"/>
      <c r="F6" s="999"/>
      <c r="G6" s="999"/>
      <c r="H6" s="999"/>
      <c r="I6" s="999"/>
      <c r="J6" s="999"/>
      <c r="K6" s="999"/>
      <c r="L6" s="999"/>
      <c r="M6" s="145"/>
    </row>
    <row r="7" spans="1:15" s="9" customFormat="1" ht="23.25" customHeight="1">
      <c r="A7" s="163"/>
      <c r="B7" s="50"/>
      <c r="C7" s="50"/>
      <c r="D7" s="50"/>
      <c r="E7" s="50"/>
      <c r="F7" s="50"/>
      <c r="G7" s="50"/>
      <c r="H7" s="50"/>
      <c r="I7" s="50"/>
      <c r="J7" s="50"/>
      <c r="K7" s="50"/>
      <c r="L7" s="50"/>
      <c r="M7" s="150"/>
    </row>
    <row r="8" spans="1:15" s="9" customFormat="1" ht="23.25" customHeight="1">
      <c r="A8" s="163"/>
      <c r="B8" s="1000"/>
      <c r="C8" s="1000"/>
      <c r="D8" s="1000"/>
      <c r="E8" s="1000"/>
      <c r="F8" s="1000"/>
      <c r="G8" s="1000"/>
      <c r="H8" s="1000"/>
      <c r="I8" s="1000"/>
      <c r="J8" s="1000"/>
      <c r="K8" s="1000"/>
      <c r="L8" s="1000"/>
      <c r="M8" s="145"/>
    </row>
    <row r="9" spans="1:15" s="9" customFormat="1" ht="23.25" customHeight="1">
      <c r="A9" s="163"/>
      <c r="B9" s="50"/>
      <c r="C9" s="50"/>
      <c r="D9" s="50"/>
      <c r="E9" s="50"/>
      <c r="F9" s="50"/>
      <c r="G9" s="50"/>
      <c r="H9" s="50"/>
      <c r="I9" s="50"/>
      <c r="J9" s="50"/>
      <c r="K9" s="50"/>
      <c r="L9" s="50"/>
      <c r="M9" s="150"/>
    </row>
    <row r="10" spans="1:15" s="9" customFormat="1" ht="23.25" customHeight="1">
      <c r="A10" s="163"/>
      <c r="B10" s="50"/>
      <c r="C10" s="50"/>
      <c r="D10" s="50"/>
      <c r="E10" s="50"/>
      <c r="F10" s="50"/>
      <c r="G10" s="50"/>
      <c r="H10" s="50"/>
      <c r="I10" s="50"/>
      <c r="J10" s="50"/>
      <c r="K10" s="50"/>
      <c r="L10" s="50"/>
      <c r="M10" s="150"/>
    </row>
    <row r="11" spans="1:15" s="9" customFormat="1" ht="23.25" customHeight="1">
      <c r="A11" s="163"/>
      <c r="B11" s="50"/>
      <c r="C11" s="50"/>
      <c r="D11" s="50"/>
      <c r="E11" s="50"/>
      <c r="F11" s="50"/>
      <c r="G11" s="50"/>
      <c r="H11" s="50"/>
      <c r="I11" s="50"/>
      <c r="J11" s="50"/>
      <c r="K11" s="50"/>
      <c r="L11" s="50"/>
      <c r="M11" s="150"/>
    </row>
    <row r="12" spans="1:15" s="9" customFormat="1" ht="23.25" customHeight="1">
      <c r="A12" s="163"/>
      <c r="B12" s="50"/>
      <c r="C12" s="50"/>
      <c r="D12" s="50"/>
      <c r="E12" s="50"/>
      <c r="F12" s="50"/>
      <c r="G12" s="50"/>
      <c r="H12" s="50"/>
      <c r="I12" s="50"/>
      <c r="J12" s="50"/>
      <c r="K12" s="50"/>
      <c r="L12" s="50"/>
      <c r="M12" s="150"/>
    </row>
    <row r="13" spans="1:15" ht="23.25" customHeight="1">
      <c r="A13" s="153"/>
      <c r="B13" s="997">
        <f>'2.데이터입력'!C28</f>
        <v>46073</v>
      </c>
      <c r="C13" s="997"/>
      <c r="D13" s="997"/>
      <c r="E13" s="997"/>
      <c r="F13" s="997"/>
      <c r="G13" s="997"/>
      <c r="H13" s="997"/>
      <c r="I13" s="997"/>
      <c r="J13" s="997"/>
      <c r="K13" s="997"/>
      <c r="L13" s="997"/>
      <c r="M13" s="164"/>
    </row>
    <row r="14" spans="1:15" ht="23.25" customHeight="1">
      <c r="A14" s="153"/>
      <c r="B14" s="271"/>
      <c r="C14" s="271"/>
      <c r="D14" s="271"/>
      <c r="E14" s="271"/>
      <c r="F14" s="271"/>
      <c r="G14" s="271"/>
      <c r="H14" s="271"/>
      <c r="I14" s="271"/>
      <c r="J14" s="271"/>
      <c r="K14" s="271"/>
      <c r="L14" s="271"/>
      <c r="M14" s="151"/>
    </row>
    <row r="15" spans="1:15" ht="23.25" customHeight="1">
      <c r="A15" s="153"/>
      <c r="B15" s="271"/>
      <c r="C15" s="271"/>
      <c r="D15" s="271"/>
      <c r="E15" s="271"/>
      <c r="F15" s="271"/>
      <c r="G15" s="271"/>
      <c r="H15" s="271"/>
      <c r="I15" s="271"/>
      <c r="J15" s="271"/>
      <c r="K15" s="271"/>
      <c r="L15" s="271"/>
      <c r="M15" s="151"/>
    </row>
    <row r="16" spans="1:15" ht="23.25" customHeight="1">
      <c r="A16" s="153"/>
      <c r="B16" s="272"/>
      <c r="C16" s="998"/>
      <c r="D16" s="998"/>
      <c r="E16" s="998"/>
      <c r="F16" s="998"/>
      <c r="G16" s="998"/>
      <c r="H16" s="998"/>
      <c r="I16" s="998"/>
      <c r="J16" s="998"/>
      <c r="K16" s="998"/>
      <c r="L16" s="998"/>
      <c r="M16" s="146"/>
    </row>
    <row r="17" spans="1:13" s="41" customFormat="1" ht="31.9" customHeight="1">
      <c r="A17" s="165"/>
      <c r="B17" s="273"/>
      <c r="C17" s="993" t="s">
        <v>162</v>
      </c>
      <c r="D17" s="993"/>
      <c r="E17" s="993"/>
      <c r="F17" s="993"/>
      <c r="G17" s="274" t="s">
        <v>154</v>
      </c>
      <c r="H17" s="1002" t="str">
        <f>'2.데이터입력'!C9</f>
        <v>○○○</v>
      </c>
      <c r="I17" s="1002"/>
      <c r="J17" s="1002"/>
      <c r="K17" s="1002"/>
      <c r="L17" s="1002"/>
      <c r="M17" s="166"/>
    </row>
    <row r="18" spans="1:13" s="41" customFormat="1" ht="31.9" customHeight="1">
      <c r="A18" s="165"/>
      <c r="B18" s="273"/>
      <c r="C18" s="993" t="s">
        <v>160</v>
      </c>
      <c r="D18" s="993"/>
      <c r="E18" s="993"/>
      <c r="F18" s="993"/>
      <c r="G18" s="274" t="s">
        <v>154</v>
      </c>
      <c r="H18" s="1003" t="str">
        <f>'2.데이터입력'!C19</f>
        <v>○○건설㈜</v>
      </c>
      <c r="I18" s="1003"/>
      <c r="J18" s="1003"/>
      <c r="K18" s="1003"/>
      <c r="L18" s="1003"/>
      <c r="M18" s="166"/>
    </row>
    <row r="19" spans="1:13" s="41" customFormat="1" ht="31.9" customHeight="1">
      <c r="A19" s="165"/>
      <c r="B19" s="273"/>
      <c r="C19" s="993" t="s">
        <v>163</v>
      </c>
      <c r="D19" s="993"/>
      <c r="E19" s="993"/>
      <c r="F19" s="993"/>
      <c r="G19" s="274" t="s">
        <v>154</v>
      </c>
      <c r="H19" s="994">
        <f>'2.데이터입력'!C22</f>
        <v>1234567890</v>
      </c>
      <c r="I19" s="994"/>
      <c r="J19" s="994"/>
      <c r="K19" s="994"/>
      <c r="L19" s="273"/>
      <c r="M19" s="152"/>
    </row>
    <row r="20" spans="1:13" s="41" customFormat="1" ht="31.9" customHeight="1">
      <c r="A20" s="165"/>
      <c r="B20" s="273"/>
      <c r="C20" s="993" t="s">
        <v>132</v>
      </c>
      <c r="D20" s="993"/>
      <c r="E20" s="993"/>
      <c r="F20" s="993"/>
      <c r="G20" s="274" t="s">
        <v>154</v>
      </c>
      <c r="H20" s="1002" t="str">
        <f>'2.데이터입력'!E20</f>
        <v>○○시 ○○구</v>
      </c>
      <c r="I20" s="1002"/>
      <c r="J20" s="1002"/>
      <c r="K20" s="1002"/>
      <c r="L20" s="1002"/>
      <c r="M20" s="166"/>
    </row>
    <row r="21" spans="1:13" s="41" customFormat="1" ht="31.9" customHeight="1">
      <c r="A21" s="165"/>
      <c r="B21" s="273"/>
      <c r="C21" s="993" t="s">
        <v>126</v>
      </c>
      <c r="D21" s="993"/>
      <c r="E21" s="993"/>
      <c r="F21" s="993"/>
      <c r="G21" s="274" t="s">
        <v>154</v>
      </c>
      <c r="H21" s="1003" t="str">
        <f>'2.데이터입력'!E19 &amp; "  (인)"</f>
        <v>○○○  (인)</v>
      </c>
      <c r="I21" s="1003"/>
      <c r="J21" s="1003"/>
      <c r="K21" s="1003"/>
      <c r="L21" s="1003"/>
      <c r="M21" s="166"/>
    </row>
    <row r="22" spans="1:13" ht="23.25" customHeight="1">
      <c r="A22" s="153"/>
      <c r="B22" s="272"/>
      <c r="C22" s="272"/>
      <c r="D22" s="272"/>
      <c r="E22" s="272"/>
      <c r="F22" s="272"/>
      <c r="G22" s="272"/>
      <c r="H22" s="272"/>
      <c r="I22" s="272"/>
      <c r="J22" s="272"/>
      <c r="K22" s="272"/>
      <c r="L22" s="272"/>
      <c r="M22" s="45"/>
    </row>
    <row r="23" spans="1:13" ht="23.25" customHeight="1">
      <c r="A23" s="153"/>
      <c r="B23" s="272"/>
      <c r="C23" s="272"/>
      <c r="D23" s="272"/>
      <c r="E23" s="272"/>
      <c r="F23" s="272"/>
      <c r="G23" s="272"/>
      <c r="H23" s="272"/>
      <c r="I23" s="272"/>
      <c r="J23" s="272"/>
      <c r="K23" s="272"/>
      <c r="L23" s="272"/>
      <c r="M23" s="45"/>
    </row>
    <row r="24" spans="1:13" ht="21.75" customHeight="1">
      <c r="A24" s="153"/>
      <c r="B24" s="272"/>
      <c r="C24"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D24" s="995"/>
      <c r="E24" s="995"/>
      <c r="F24" s="995"/>
      <c r="G24" s="995"/>
      <c r="H24" s="995"/>
      <c r="I24" s="995"/>
      <c r="J24" s="995"/>
      <c r="K24" s="995"/>
      <c r="L24" s="995"/>
      <c r="M24" s="538"/>
    </row>
    <row r="25" spans="1:13" s="11" customFormat="1" ht="22.5" customHeight="1">
      <c r="A25" s="10"/>
      <c r="B25" s="275"/>
      <c r="C25" s="995"/>
      <c r="D25" s="995"/>
      <c r="E25" s="995"/>
      <c r="F25" s="995"/>
      <c r="G25" s="995"/>
      <c r="H25" s="995"/>
      <c r="I25" s="995"/>
      <c r="J25" s="995"/>
      <c r="K25" s="995"/>
      <c r="L25" s="995"/>
      <c r="M25" s="538"/>
    </row>
    <row r="26" spans="1:13" ht="30.6" customHeight="1">
      <c r="A26" s="153"/>
      <c r="B26" s="44"/>
      <c r="C26" s="44"/>
      <c r="D26" s="44"/>
      <c r="E26" s="44"/>
      <c r="F26" s="44"/>
      <c r="G26" s="44"/>
      <c r="H26" s="44"/>
      <c r="I26" s="44"/>
      <c r="J26" s="44"/>
      <c r="K26" s="44"/>
      <c r="L26" s="44"/>
      <c r="M26" s="45"/>
    </row>
    <row r="27" spans="1:13" ht="21.75" customHeight="1">
      <c r="A27" s="3"/>
      <c r="B27" s="48"/>
      <c r="C27" s="48"/>
      <c r="D27" s="48"/>
      <c r="E27" s="48"/>
      <c r="F27" s="48"/>
      <c r="G27" s="48"/>
      <c r="H27" s="48"/>
      <c r="I27" s="48"/>
      <c r="J27" s="48"/>
      <c r="K27" s="48"/>
      <c r="L27" s="48"/>
      <c r="M27" s="49"/>
    </row>
    <row r="28" spans="1:13" ht="34.15" customHeight="1">
      <c r="B28" s="44"/>
      <c r="C28" s="44"/>
      <c r="D28" s="44"/>
      <c r="E28" s="44"/>
      <c r="F28" s="44"/>
      <c r="G28" s="44"/>
      <c r="H28" s="44"/>
      <c r="I28" s="44"/>
      <c r="J28" s="44"/>
      <c r="K28" s="44"/>
      <c r="L28" s="44"/>
      <c r="M28" s="44"/>
    </row>
  </sheetData>
  <sheetProtection algorithmName="SHA-512" hashValue="N4dgOanjZYIVdwvBY1itWV+4hPVyTtadmFgOHFMETVmeeWPAzvYe+g1rTNwg8J56QBXip+MKJFYfXD0DnAKmXw==" saltValue="wTS2Yj+UTZILFw2YlKuPCQ==" spinCount="100000" sheet="1" objects="1" scenarios="1"/>
  <mergeCells count="18">
    <mergeCell ref="H17:L17"/>
    <mergeCell ref="H18:L18"/>
    <mergeCell ref="H20:L20"/>
    <mergeCell ref="H21:L21"/>
    <mergeCell ref="C17:F17"/>
    <mergeCell ref="C18:F18"/>
    <mergeCell ref="B2:L2"/>
    <mergeCell ref="B13:L13"/>
    <mergeCell ref="C16:L16"/>
    <mergeCell ref="B4:L4"/>
    <mergeCell ref="B6:L6"/>
    <mergeCell ref="B8:L8"/>
    <mergeCell ref="B5:L5"/>
    <mergeCell ref="C19:F19"/>
    <mergeCell ref="C20:F20"/>
    <mergeCell ref="C21:F21"/>
    <mergeCell ref="H19:K19"/>
    <mergeCell ref="C24:L25"/>
  </mergeCells>
  <phoneticPr fontId="2" type="noConversion"/>
  <hyperlinks>
    <hyperlink ref="O4" location="'2.데이터입력'!A1" display="데이터입력시트로" xr:uid="{00000000-0004-0000-0400-000000000000}"/>
  </hyperlinks>
  <printOptions horizontalCentered="1" verticalCentered="1"/>
  <pageMargins left="0.70866141732283472" right="0.70866141732283472" top="0.74803149606299213" bottom="0.74803149606299213" header="0.31496062992125984" footer="0.31496062992125984"/>
  <pageSetup paperSize="9" scale="81" orientation="portrait" r:id="rId1"/>
  <headerFooter>
    <oddHeader>&amp;C
&amp;G</oddHead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6">
    <tabColor rgb="FF0070C0"/>
    <pageSetUpPr fitToPage="1"/>
  </sheetPr>
  <dimension ref="A1:L32"/>
  <sheetViews>
    <sheetView showGridLines="0" zoomScale="85" zoomScaleNormal="85" workbookViewId="0">
      <selection activeCell="G10" sqref="G10"/>
    </sheetView>
  </sheetViews>
  <sheetFormatPr defaultRowHeight="16.5"/>
  <cols>
    <col min="1" max="1" width="3.125" customWidth="1"/>
    <col min="2" max="2" width="9.75" customWidth="1"/>
    <col min="3" max="3" width="5.75" customWidth="1"/>
    <col min="4" max="4" width="18.5" customWidth="1"/>
    <col min="5" max="5" width="0.875" customWidth="1"/>
    <col min="6" max="6" width="14.125" customWidth="1"/>
    <col min="7" max="7" width="18.75" customWidth="1"/>
    <col min="8" max="8" width="10.625" customWidth="1"/>
    <col min="9" max="9" width="3.125" customWidth="1"/>
    <col min="10" max="10" width="2.625" customWidth="1"/>
    <col min="11" max="11" width="3.25" customWidth="1"/>
    <col min="12" max="12" width="14.5" customWidth="1"/>
  </cols>
  <sheetData>
    <row r="1" spans="1:12">
      <c r="A1" s="156"/>
      <c r="B1" s="157"/>
      <c r="C1" s="157"/>
      <c r="D1" s="157"/>
      <c r="E1" s="157"/>
      <c r="F1" s="157"/>
      <c r="G1" s="157"/>
      <c r="H1" s="157"/>
      <c r="I1" s="158"/>
      <c r="J1" s="111"/>
    </row>
    <row r="2" spans="1:12" ht="30.6" customHeight="1">
      <c r="A2" s="159"/>
      <c r="B2" s="113"/>
      <c r="C2" s="113"/>
      <c r="D2" s="113"/>
      <c r="E2" s="113"/>
      <c r="F2" s="113"/>
      <c r="G2" s="113"/>
      <c r="H2" s="113"/>
      <c r="I2" s="160"/>
      <c r="J2" s="111"/>
    </row>
    <row r="3" spans="1:12" ht="40.5">
      <c r="A3" s="1004" t="s">
        <v>322</v>
      </c>
      <c r="B3" s="1005"/>
      <c r="C3" s="1005"/>
      <c r="D3" s="1005"/>
      <c r="E3" s="1005"/>
      <c r="F3" s="1005"/>
      <c r="G3" s="1005"/>
      <c r="H3" s="1005"/>
      <c r="I3" s="1006"/>
      <c r="J3" s="112"/>
    </row>
    <row r="4" spans="1:12">
      <c r="A4" s="159"/>
      <c r="B4" s="276"/>
      <c r="C4" s="272"/>
      <c r="D4" s="272"/>
      <c r="E4" s="272"/>
      <c r="F4" s="272"/>
      <c r="G4" s="272"/>
      <c r="H4" s="272"/>
      <c r="I4" s="277"/>
      <c r="J4" s="111"/>
    </row>
    <row r="5" spans="1:12">
      <c r="A5" s="159"/>
      <c r="B5" s="276"/>
      <c r="C5" s="272"/>
      <c r="D5" s="272"/>
      <c r="E5" s="272"/>
      <c r="F5" s="272"/>
      <c r="G5" s="272"/>
      <c r="H5" s="272"/>
      <c r="I5" s="277"/>
      <c r="J5" s="111"/>
    </row>
    <row r="6" spans="1:12" ht="17.25" thickBot="1">
      <c r="A6" s="159"/>
      <c r="B6" s="276"/>
      <c r="C6" s="272"/>
      <c r="D6" s="272"/>
      <c r="E6" s="272"/>
      <c r="F6" s="272"/>
      <c r="G6" s="272"/>
      <c r="H6" s="272"/>
      <c r="I6" s="277"/>
      <c r="J6" s="111"/>
    </row>
    <row r="7" spans="1:12" ht="28.15" customHeight="1" thickTop="1" thickBot="1">
      <c r="A7" s="159"/>
      <c r="B7" s="278"/>
      <c r="C7" s="272"/>
      <c r="D7" s="1013" t="s">
        <v>388</v>
      </c>
      <c r="E7" s="1014"/>
      <c r="F7" s="279"/>
      <c r="G7" s="280" t="s">
        <v>323</v>
      </c>
      <c r="H7" s="272"/>
      <c r="I7" s="277"/>
      <c r="J7" s="111"/>
      <c r="L7" s="746" t="s">
        <v>325</v>
      </c>
    </row>
    <row r="8" spans="1:12" ht="99" customHeight="1" thickTop="1">
      <c r="A8" s="159"/>
      <c r="B8" s="281"/>
      <c r="C8" s="272"/>
      <c r="D8" s="1015"/>
      <c r="E8" s="1016"/>
      <c r="F8" s="281"/>
      <c r="G8" s="282"/>
      <c r="H8" s="272"/>
      <c r="I8" s="277"/>
      <c r="J8" s="111"/>
    </row>
    <row r="9" spans="1:12">
      <c r="A9" s="159"/>
      <c r="B9" s="276"/>
      <c r="C9" s="272"/>
      <c r="D9" s="272"/>
      <c r="E9" s="272"/>
      <c r="F9" s="272"/>
      <c r="G9" s="272"/>
      <c r="H9" s="272"/>
      <c r="I9" s="277"/>
      <c r="J9" s="111"/>
    </row>
    <row r="10" spans="1:12">
      <c r="A10" s="159"/>
      <c r="B10" s="276"/>
      <c r="C10" s="272"/>
      <c r="D10" s="272"/>
      <c r="E10" s="272"/>
      <c r="F10" s="272"/>
      <c r="G10" s="272"/>
      <c r="H10" s="272"/>
      <c r="I10" s="277"/>
      <c r="J10" s="111"/>
    </row>
    <row r="11" spans="1:12">
      <c r="A11" s="159"/>
      <c r="B11" s="276"/>
      <c r="C11" s="272"/>
      <c r="D11" s="272"/>
      <c r="E11" s="272"/>
      <c r="F11" s="272"/>
      <c r="G11" s="272"/>
      <c r="H11" s="272"/>
      <c r="I11" s="277"/>
      <c r="J11" s="111"/>
    </row>
    <row r="12" spans="1:12" ht="88.5" customHeight="1">
      <c r="A12" s="159"/>
      <c r="B12" s="1017" t="s">
        <v>527</v>
      </c>
      <c r="C12" s="1017"/>
      <c r="D12" s="1017"/>
      <c r="E12" s="1017"/>
      <c r="F12" s="1017"/>
      <c r="G12" s="1017"/>
      <c r="H12" s="1017"/>
      <c r="I12" s="277"/>
      <c r="J12" s="111"/>
    </row>
    <row r="13" spans="1:12">
      <c r="A13" s="159"/>
      <c r="B13" s="283"/>
      <c r="C13" s="272"/>
      <c r="D13" s="272"/>
      <c r="E13" s="272"/>
      <c r="F13" s="272"/>
      <c r="G13" s="272"/>
      <c r="H13" s="272"/>
      <c r="I13" s="277"/>
      <c r="J13" s="111"/>
    </row>
    <row r="14" spans="1:12">
      <c r="A14" s="159"/>
      <c r="B14" s="283"/>
      <c r="C14" s="272"/>
      <c r="D14" s="272"/>
      <c r="E14" s="272"/>
      <c r="F14" s="272"/>
      <c r="G14" s="272"/>
      <c r="H14" s="272"/>
      <c r="I14" s="277"/>
      <c r="J14" s="111"/>
    </row>
    <row r="15" spans="1:12">
      <c r="A15" s="159"/>
      <c r="B15" s="283"/>
      <c r="C15" s="272"/>
      <c r="D15" s="272"/>
      <c r="E15" s="272"/>
      <c r="F15" s="272"/>
      <c r="G15" s="272"/>
      <c r="H15" s="272"/>
      <c r="I15" s="277"/>
      <c r="J15" s="111"/>
    </row>
    <row r="16" spans="1:12">
      <c r="A16" s="159"/>
      <c r="B16" s="1018" t="str">
        <f>"□ 공   사   명 : " &amp; '2.데이터입력'!C9</f>
        <v>□ 공   사   명 : ○○○</v>
      </c>
      <c r="C16" s="1018"/>
      <c r="D16" s="1018"/>
      <c r="E16" s="1018"/>
      <c r="F16" s="1018"/>
      <c r="G16" s="1018"/>
      <c r="H16" s="1018"/>
      <c r="I16" s="277"/>
      <c r="J16" s="111"/>
    </row>
    <row r="17" spans="1:10" ht="18.75">
      <c r="A17" s="159"/>
      <c r="B17" s="283"/>
      <c r="C17" s="284"/>
      <c r="D17" s="284"/>
      <c r="E17" s="272"/>
      <c r="F17" s="285"/>
      <c r="G17" s="285"/>
      <c r="H17" s="272"/>
      <c r="I17" s="277"/>
      <c r="J17" s="111"/>
    </row>
    <row r="18" spans="1:10">
      <c r="A18" s="159"/>
      <c r="B18" s="286"/>
      <c r="C18" s="272"/>
      <c r="D18" s="272"/>
      <c r="E18" s="272"/>
      <c r="F18" s="272"/>
      <c r="G18" s="272"/>
      <c r="H18" s="272"/>
      <c r="I18" s="277"/>
      <c r="J18" s="111"/>
    </row>
    <row r="19" spans="1:10">
      <c r="A19" s="159"/>
      <c r="B19" s="283"/>
      <c r="C19" s="272"/>
      <c r="D19" s="1012">
        <f>'2.데이터입력'!C28</f>
        <v>46073</v>
      </c>
      <c r="E19" s="1012"/>
      <c r="F19" s="1012"/>
      <c r="G19" s="1012"/>
      <c r="H19" s="272"/>
      <c r="I19" s="277"/>
      <c r="J19" s="111"/>
    </row>
    <row r="20" spans="1:10">
      <c r="A20" s="159"/>
      <c r="B20" s="283"/>
      <c r="C20" s="272"/>
      <c r="D20" s="272"/>
      <c r="E20" s="272"/>
      <c r="F20" s="287"/>
      <c r="G20" s="287"/>
      <c r="H20" s="272"/>
      <c r="I20" s="277"/>
      <c r="J20" s="111"/>
    </row>
    <row r="21" spans="1:10">
      <c r="A21" s="159"/>
      <c r="B21" s="276"/>
      <c r="C21" s="272"/>
      <c r="D21" s="272"/>
      <c r="E21" s="272"/>
      <c r="F21" s="272"/>
      <c r="G21" s="272"/>
      <c r="H21" s="272"/>
      <c r="I21" s="277"/>
      <c r="J21" s="111"/>
    </row>
    <row r="22" spans="1:10" ht="40.15" customHeight="1">
      <c r="A22" s="159"/>
      <c r="B22" s="283"/>
      <c r="C22" s="272"/>
      <c r="D22" s="284" t="s">
        <v>385</v>
      </c>
      <c r="E22" s="288"/>
      <c r="F22" s="1007" t="str">
        <f>'2.데이터입력'!C19</f>
        <v>○○건설㈜</v>
      </c>
      <c r="G22" s="1007"/>
      <c r="H22" s="1007"/>
      <c r="I22" s="1008"/>
      <c r="J22" s="111"/>
    </row>
    <row r="23" spans="1:10" ht="40.15" customHeight="1">
      <c r="A23" s="159"/>
      <c r="B23" s="283"/>
      <c r="C23" s="272"/>
      <c r="D23" s="284" t="s">
        <v>386</v>
      </c>
      <c r="E23" s="288"/>
      <c r="F23" s="1007" t="str">
        <f>'2.데이터입력'!E19 &amp;"   (인)"</f>
        <v>○○○   (인)</v>
      </c>
      <c r="G23" s="1007"/>
      <c r="H23" s="1007"/>
      <c r="I23" s="1008"/>
      <c r="J23" s="111"/>
    </row>
    <row r="24" spans="1:10" ht="31.9" customHeight="1">
      <c r="A24" s="159"/>
      <c r="B24" s="283"/>
      <c r="C24" s="272"/>
      <c r="D24" s="284" t="s">
        <v>387</v>
      </c>
      <c r="E24" s="288"/>
      <c r="F24" s="1010" t="str">
        <f>'2.데이터입력'!E20</f>
        <v>○○시 ○○구</v>
      </c>
      <c r="G24" s="1010"/>
      <c r="H24" s="1010"/>
      <c r="I24" s="1011"/>
      <c r="J24" s="111"/>
    </row>
    <row r="25" spans="1:10">
      <c r="A25" s="159"/>
      <c r="B25" s="276"/>
      <c r="C25" s="272"/>
      <c r="D25" s="272"/>
      <c r="E25" s="272"/>
      <c r="F25" s="272"/>
      <c r="G25" s="272"/>
      <c r="H25" s="272"/>
      <c r="I25" s="277"/>
      <c r="J25" s="111"/>
    </row>
    <row r="26" spans="1:10">
      <c r="A26" s="159"/>
      <c r="B26" s="276"/>
      <c r="C26" s="272"/>
      <c r="D26" s="272"/>
      <c r="E26" s="272"/>
      <c r="F26" s="272"/>
      <c r="G26" s="272"/>
      <c r="H26" s="272"/>
      <c r="I26" s="277"/>
      <c r="J26" s="111"/>
    </row>
    <row r="27" spans="1:10">
      <c r="A27" s="159"/>
      <c r="B27" s="276"/>
      <c r="C27" s="272"/>
      <c r="D27" s="272"/>
      <c r="E27" s="272"/>
      <c r="F27" s="272"/>
      <c r="G27" s="272"/>
      <c r="H27" s="272"/>
      <c r="I27" s="277"/>
      <c r="J27" s="111"/>
    </row>
    <row r="28" spans="1:10" ht="22.5">
      <c r="A28" s="159"/>
      <c r="B28" s="1009"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C28" s="1009"/>
      <c r="D28" s="1009"/>
      <c r="E28" s="1009"/>
      <c r="F28" s="1009"/>
      <c r="G28" s="1009"/>
      <c r="H28" s="1009"/>
      <c r="I28" s="277"/>
      <c r="J28" s="111"/>
    </row>
    <row r="29" spans="1:10" ht="20.25">
      <c r="A29" s="159"/>
      <c r="B29" s="161"/>
      <c r="C29" s="113"/>
      <c r="D29" s="113"/>
      <c r="E29" s="113"/>
      <c r="F29" s="113"/>
      <c r="G29" s="113"/>
      <c r="H29" s="113"/>
      <c r="I29" s="160"/>
      <c r="J29" s="111"/>
    </row>
    <row r="30" spans="1:10">
      <c r="A30" s="134"/>
      <c r="B30" s="63"/>
      <c r="C30" s="63"/>
      <c r="D30" s="63"/>
      <c r="E30" s="63"/>
      <c r="F30" s="63"/>
      <c r="G30" s="63"/>
      <c r="H30" s="63"/>
      <c r="I30" s="135"/>
    </row>
    <row r="31" spans="1:10">
      <c r="A31" s="136"/>
      <c r="B31" s="137"/>
      <c r="C31" s="137"/>
      <c r="D31" s="137"/>
      <c r="E31" s="137"/>
      <c r="F31" s="137"/>
      <c r="G31" s="137"/>
      <c r="H31" s="137"/>
      <c r="I31" s="138"/>
    </row>
    <row r="32" spans="1:10" ht="31.15" customHeight="1"/>
  </sheetData>
  <sheetProtection algorithmName="SHA-512" hashValue="z/OaQRf6WvBosCJi+S7E4zpGVj360JrIA8Q/pIv1tRxbTqNb64I+bpIxQq9fB8LTKWYbU8qT81qjXks+VTqmPw==" saltValue="RSVk4o7JIYW6Vur5bf5LuA==" spinCount="100000" sheet="1" objects="1" scenarios="1"/>
  <mergeCells count="10">
    <mergeCell ref="A3:I3"/>
    <mergeCell ref="F22:I22"/>
    <mergeCell ref="F23:I23"/>
    <mergeCell ref="B28:H28"/>
    <mergeCell ref="F24:I24"/>
    <mergeCell ref="D19:G19"/>
    <mergeCell ref="D7:E7"/>
    <mergeCell ref="D8:E8"/>
    <mergeCell ref="B12:H12"/>
    <mergeCell ref="B16:H16"/>
  </mergeCells>
  <phoneticPr fontId="2" type="noConversion"/>
  <hyperlinks>
    <hyperlink ref="L7" location="'2.데이터입력'!A1" display="데이터입력시트로" xr:uid="{00000000-0004-0000-0500-000000000000}"/>
  </hyperlinks>
  <printOptions horizontalCentered="1" verticalCentered="1"/>
  <pageMargins left="0.70866141732283472" right="0.70866141732283472" top="0.74803149606299213" bottom="0.74803149606299213" header="0.31496062992125984" footer="0.31496062992125984"/>
  <pageSetup paperSize="9" scale="88" orientation="portrait" r:id="rId1"/>
  <headerFooter>
    <oddHeader>&amp;C
&amp;G</oddHead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7">
    <tabColor rgb="FF0070C0"/>
    <pageSetUpPr fitToPage="1"/>
  </sheetPr>
  <dimension ref="A2:S24"/>
  <sheetViews>
    <sheetView showGridLines="0" topLeftCell="A2" zoomScale="85" zoomScaleNormal="85" workbookViewId="0">
      <selection activeCell="H4" sqref="H4:V4"/>
    </sheetView>
  </sheetViews>
  <sheetFormatPr defaultColWidth="9" defaultRowHeight="21.75" customHeight="1"/>
  <cols>
    <col min="1" max="1" width="2" style="1" customWidth="1"/>
    <col min="2" max="2" width="16.75" style="1" customWidth="1"/>
    <col min="3" max="3" width="1.375" style="1" customWidth="1"/>
    <col min="4" max="4" width="1.125" style="1" customWidth="1"/>
    <col min="5" max="5" width="2.5" style="1" customWidth="1"/>
    <col min="6" max="6" width="10" style="1" customWidth="1"/>
    <col min="7" max="7" width="6.125" style="1" customWidth="1"/>
    <col min="8" max="12" width="3.125" style="1" customWidth="1"/>
    <col min="13" max="13" width="7.125" style="1" customWidth="1"/>
    <col min="14" max="14" width="12.25" style="1" customWidth="1"/>
    <col min="15" max="15" width="3.375" style="1" customWidth="1"/>
    <col min="16" max="16" width="5.25" style="1" customWidth="1"/>
    <col min="17" max="17" width="1.875" style="1" customWidth="1"/>
    <col min="18" max="18" width="9" style="1"/>
    <col min="19" max="19" width="14" style="1" customWidth="1"/>
    <col min="20" max="16384" width="9" style="1"/>
  </cols>
  <sheetData>
    <row r="2" spans="1:19" ht="75.599999999999994" customHeight="1" thickBot="1">
      <c r="A2" s="1020" t="s">
        <v>483</v>
      </c>
      <c r="B2" s="1021"/>
      <c r="C2" s="1021"/>
      <c r="D2" s="1021"/>
      <c r="E2" s="1021"/>
      <c r="F2" s="1021"/>
      <c r="G2" s="1021"/>
      <c r="H2" s="1021"/>
      <c r="I2" s="1021"/>
      <c r="J2" s="1021"/>
      <c r="K2" s="1021"/>
      <c r="L2" s="1021"/>
      <c r="M2" s="1021"/>
      <c r="N2" s="1021"/>
      <c r="O2" s="1021"/>
      <c r="P2" s="1021"/>
      <c r="Q2" s="1022"/>
    </row>
    <row r="3" spans="1:19" ht="40.15" customHeight="1" thickTop="1" thickBot="1">
      <c r="A3" s="1023" t="s">
        <v>486</v>
      </c>
      <c r="B3" s="1024"/>
      <c r="C3" s="289"/>
      <c r="D3" s="1027" t="str">
        <f>'2.데이터입력'!C9</f>
        <v>○○○</v>
      </c>
      <c r="E3" s="1028"/>
      <c r="F3" s="1028"/>
      <c r="G3" s="1028"/>
      <c r="H3" s="1028"/>
      <c r="I3" s="1028"/>
      <c r="J3" s="1028"/>
      <c r="K3" s="1028"/>
      <c r="L3" s="1028"/>
      <c r="M3" s="1028"/>
      <c r="N3" s="1028"/>
      <c r="O3" s="1028"/>
      <c r="P3" s="1028"/>
      <c r="Q3" s="290"/>
      <c r="S3" s="746" t="s">
        <v>325</v>
      </c>
    </row>
    <row r="4" spans="1:19" ht="40.15" customHeight="1" thickTop="1">
      <c r="A4" s="1023" t="s">
        <v>487</v>
      </c>
      <c r="B4" s="1024"/>
      <c r="C4" s="291"/>
      <c r="D4" s="292" t="s">
        <v>484</v>
      </c>
      <c r="E4" s="292"/>
      <c r="F4" s="515" t="str">
        <f>'2.데이터입력'!C35</f>
        <v>10</v>
      </c>
      <c r="G4" s="293" t="s">
        <v>485</v>
      </c>
      <c r="H4" s="1025" t="s">
        <v>488</v>
      </c>
      <c r="I4" s="1025"/>
      <c r="J4" s="1025"/>
      <c r="K4" s="1025"/>
      <c r="L4" s="1025"/>
      <c r="M4" s="1025"/>
      <c r="N4" s="1026">
        <f>'2.데이터입력'!C28</f>
        <v>46073</v>
      </c>
      <c r="O4" s="1026"/>
      <c r="P4" s="1026"/>
      <c r="Q4" s="1026"/>
    </row>
    <row r="5" spans="1:19" ht="40.15" customHeight="1">
      <c r="A5" s="1023" t="s">
        <v>148</v>
      </c>
      <c r="B5" s="1024"/>
      <c r="C5" s="289"/>
      <c r="D5" s="1019" t="str">
        <f>TEXT('2.데이터입력'!C27,"금 #,##0 원(금 "&amp;NUMBERSTRING('2.데이터입력'!C27,1)&amp;" 원정)")</f>
        <v>금 100,000,000 원(금 일억 원정)</v>
      </c>
      <c r="E5" s="1019"/>
      <c r="F5" s="1019"/>
      <c r="G5" s="1019"/>
      <c r="H5" s="1019"/>
      <c r="I5" s="1019"/>
      <c r="J5" s="1019"/>
      <c r="K5" s="1019"/>
      <c r="L5" s="1019"/>
      <c r="M5" s="1019"/>
      <c r="N5" s="1019"/>
      <c r="O5" s="1019"/>
      <c r="P5" s="1019"/>
      <c r="Q5" s="294"/>
    </row>
    <row r="6" spans="1:19" ht="40.15" customHeight="1">
      <c r="A6" s="1023" t="s">
        <v>489</v>
      </c>
      <c r="B6" s="1024"/>
      <c r="C6" s="295"/>
      <c r="D6" s="1019" t="str">
        <f>TEXT('2.데이터입력'!E27,"금 #,##0 원(금 "&amp;NUMBERSTRING('2.데이터입력'!E27,1)&amp;" 원정)")</f>
        <v>금 5,000,000 원(금 오백만 원정)</v>
      </c>
      <c r="E6" s="1019"/>
      <c r="F6" s="1019"/>
      <c r="G6" s="1019"/>
      <c r="H6" s="1019"/>
      <c r="I6" s="1019"/>
      <c r="J6" s="1019"/>
      <c r="K6" s="1019"/>
      <c r="L6" s="1019"/>
      <c r="M6" s="1019"/>
      <c r="N6" s="1019"/>
      <c r="O6" s="1019"/>
      <c r="P6" s="1019"/>
      <c r="Q6" s="294"/>
    </row>
    <row r="7" spans="1:19" ht="40.15" customHeight="1">
      <c r="A7" s="1023" t="s">
        <v>441</v>
      </c>
      <c r="B7" s="1024"/>
      <c r="C7" s="289"/>
      <c r="D7" s="1040" t="str">
        <f>'2.데이터입력'!E29</f>
        <v>지급각서</v>
      </c>
      <c r="E7" s="1040"/>
      <c r="F7" s="1040"/>
      <c r="G7" s="1040"/>
      <c r="H7" s="296"/>
      <c r="I7" s="1040"/>
      <c r="J7" s="1040"/>
      <c r="K7" s="1040"/>
      <c r="L7" s="1040"/>
      <c r="M7" s="1040"/>
      <c r="N7" s="1041"/>
      <c r="O7" s="1041"/>
      <c r="P7" s="1041"/>
      <c r="Q7" s="1042"/>
    </row>
    <row r="8" spans="1:19" ht="40.15" customHeight="1">
      <c r="A8" s="1023" t="s">
        <v>490</v>
      </c>
      <c r="B8" s="1024"/>
      <c r="C8" s="289"/>
      <c r="D8" s="1040">
        <f>'2.데이터입력'!C30</f>
        <v>46346</v>
      </c>
      <c r="E8" s="1040"/>
      <c r="F8" s="1040"/>
      <c r="G8" s="1040"/>
      <c r="H8" s="296" t="s">
        <v>23</v>
      </c>
      <c r="I8" s="1040">
        <f>'2.데이터입력'!C31</f>
        <v>46381</v>
      </c>
      <c r="J8" s="1040"/>
      <c r="K8" s="1040"/>
      <c r="L8" s="1040"/>
      <c r="M8" s="1040"/>
      <c r="N8" s="1041"/>
      <c r="O8" s="1041"/>
      <c r="P8" s="1041"/>
      <c r="Q8" s="1042"/>
    </row>
    <row r="9" spans="1:19" ht="36" customHeight="1">
      <c r="A9" s="1043"/>
      <c r="B9" s="1044"/>
      <c r="C9" s="297"/>
      <c r="D9" s="1045"/>
      <c r="E9" s="1045"/>
      <c r="F9" s="1045"/>
      <c r="G9" s="1045"/>
      <c r="H9" s="298"/>
      <c r="I9" s="1045"/>
      <c r="J9" s="1045"/>
      <c r="K9" s="1045"/>
      <c r="L9" s="1045"/>
      <c r="M9" s="1045"/>
      <c r="N9" s="1046"/>
      <c r="O9" s="1046"/>
      <c r="P9" s="1046"/>
      <c r="Q9" s="1047"/>
    </row>
    <row r="10" spans="1:19" ht="21" customHeight="1">
      <c r="A10" s="299"/>
      <c r="B10" s="1029"/>
      <c r="C10" s="1030"/>
      <c r="D10" s="1030"/>
      <c r="E10" s="1030"/>
      <c r="F10" s="1030"/>
      <c r="G10" s="1030"/>
      <c r="H10" s="1030"/>
      <c r="I10" s="1030"/>
      <c r="J10" s="1030"/>
      <c r="K10" s="1030"/>
      <c r="L10" s="1030"/>
      <c r="M10" s="1030"/>
      <c r="N10" s="1030"/>
      <c r="O10" s="1030"/>
      <c r="P10" s="1030"/>
      <c r="Q10" s="277"/>
    </row>
    <row r="11" spans="1:19" ht="31.9" customHeight="1">
      <c r="A11" s="299"/>
      <c r="B11" s="1039" t="s">
        <v>491</v>
      </c>
      <c r="C11" s="1039"/>
      <c r="D11" s="1039"/>
      <c r="E11" s="1039"/>
      <c r="F11" s="1039"/>
      <c r="G11" s="1039"/>
      <c r="H11" s="1039"/>
      <c r="I11" s="1039"/>
      <c r="J11" s="1039"/>
      <c r="K11" s="1039"/>
      <c r="L11" s="1039"/>
      <c r="M11" s="1039"/>
      <c r="N11" s="1039"/>
      <c r="O11" s="1039"/>
      <c r="P11" s="1039"/>
      <c r="Q11" s="277"/>
    </row>
    <row r="12" spans="1:19" ht="31.9" customHeight="1">
      <c r="A12" s="299"/>
      <c r="B12" s="1029"/>
      <c r="C12" s="1030"/>
      <c r="D12" s="1030"/>
      <c r="E12" s="1030"/>
      <c r="F12" s="1030"/>
      <c r="G12" s="1030"/>
      <c r="H12" s="1030"/>
      <c r="I12" s="1030"/>
      <c r="J12" s="1030"/>
      <c r="K12" s="1030"/>
      <c r="L12" s="1030"/>
      <c r="M12" s="1030"/>
      <c r="N12" s="1030"/>
      <c r="O12" s="1030"/>
      <c r="P12" s="1030"/>
      <c r="Q12" s="277"/>
    </row>
    <row r="13" spans="1:19" ht="28.5" customHeight="1">
      <c r="A13" s="299"/>
      <c r="B13" s="272"/>
      <c r="C13" s="272"/>
      <c r="D13" s="272"/>
      <c r="E13" s="272"/>
      <c r="F13" s="272"/>
      <c r="G13" s="272"/>
      <c r="H13" s="272"/>
      <c r="I13" s="272"/>
      <c r="J13" s="272"/>
      <c r="K13" s="272"/>
      <c r="L13" s="272"/>
      <c r="M13" s="272"/>
      <c r="N13" s="272"/>
      <c r="O13" s="272"/>
      <c r="P13" s="272"/>
      <c r="Q13" s="277"/>
    </row>
    <row r="14" spans="1:19" ht="31.9" customHeight="1">
      <c r="A14" s="1037">
        <f>'2.데이터입력'!C28</f>
        <v>46073</v>
      </c>
      <c r="B14" s="984"/>
      <c r="C14" s="984"/>
      <c r="D14" s="984"/>
      <c r="E14" s="984"/>
      <c r="F14" s="984"/>
      <c r="G14" s="984"/>
      <c r="H14" s="984"/>
      <c r="I14" s="984"/>
      <c r="J14" s="984"/>
      <c r="K14" s="984"/>
      <c r="L14" s="984"/>
      <c r="M14" s="984"/>
      <c r="N14" s="984"/>
      <c r="O14" s="984"/>
      <c r="P14" s="984"/>
      <c r="Q14" s="1038"/>
    </row>
    <row r="15" spans="1:19" ht="27.75" customHeight="1">
      <c r="A15" s="299"/>
      <c r="B15" s="272"/>
      <c r="C15" s="272"/>
      <c r="D15" s="272"/>
      <c r="E15" s="272"/>
      <c r="F15" s="272"/>
      <c r="G15" s="272"/>
      <c r="H15" s="272"/>
      <c r="I15" s="272"/>
      <c r="J15" s="272"/>
      <c r="K15" s="272"/>
      <c r="L15" s="272"/>
      <c r="M15" s="272"/>
      <c r="N15" s="272"/>
      <c r="O15" s="272"/>
      <c r="P15" s="272"/>
      <c r="Q15" s="277"/>
    </row>
    <row r="16" spans="1:19" ht="28.9" customHeight="1">
      <c r="A16" s="299"/>
      <c r="B16" s="272" t="s">
        <v>912</v>
      </c>
      <c r="C16" s="1031" t="str">
        <f>'2.데이터입력'!C19</f>
        <v>○○건설㈜</v>
      </c>
      <c r="D16" s="1031"/>
      <c r="E16" s="1031"/>
      <c r="F16" s="1031"/>
      <c r="G16" s="1031"/>
      <c r="H16" s="1031"/>
      <c r="I16" s="1031"/>
      <c r="J16" s="1031"/>
      <c r="K16" s="1031"/>
      <c r="L16" s="1031"/>
      <c r="M16" s="1031"/>
      <c r="N16" s="1031"/>
      <c r="O16" s="1031"/>
      <c r="P16" s="1031"/>
      <c r="Q16" s="1032"/>
    </row>
    <row r="17" spans="1:17" ht="28.9" customHeight="1">
      <c r="A17" s="299"/>
      <c r="B17" s="272" t="s">
        <v>492</v>
      </c>
      <c r="C17" s="1033">
        <f>'2.데이터입력'!C22</f>
        <v>1234567890</v>
      </c>
      <c r="D17" s="1033"/>
      <c r="E17" s="1033"/>
      <c r="F17" s="1033"/>
      <c r="G17" s="1033"/>
      <c r="H17" s="1033"/>
      <c r="I17" s="1033"/>
      <c r="J17" s="1033"/>
      <c r="K17" s="1033"/>
      <c r="L17" s="1033"/>
      <c r="M17" s="1033"/>
      <c r="N17" s="1033"/>
      <c r="O17" s="1033"/>
      <c r="P17" s="1033"/>
      <c r="Q17" s="1034"/>
    </row>
    <row r="18" spans="1:17" ht="28.9" customHeight="1">
      <c r="A18" s="299"/>
      <c r="B18" s="272" t="s">
        <v>914</v>
      </c>
      <c r="C18" s="1035" t="str">
        <f>'2.데이터입력'!E20</f>
        <v>○○시 ○○구</v>
      </c>
      <c r="D18" s="1035"/>
      <c r="E18" s="1035"/>
      <c r="F18" s="1035"/>
      <c r="G18" s="1035"/>
      <c r="H18" s="1035"/>
      <c r="I18" s="1035"/>
      <c r="J18" s="1035"/>
      <c r="K18" s="1035"/>
      <c r="L18" s="1035"/>
      <c r="M18" s="1035"/>
      <c r="N18" s="1035"/>
      <c r="O18" s="1035"/>
      <c r="P18" s="1035"/>
      <c r="Q18" s="1036"/>
    </row>
    <row r="19" spans="1:17" ht="28.9" customHeight="1">
      <c r="A19" s="299"/>
      <c r="B19" s="272" t="s">
        <v>913</v>
      </c>
      <c r="C19" s="1031" t="str">
        <f>'2.데이터입력'!E19 &amp; "  (인)"</f>
        <v>○○○  (인)</v>
      </c>
      <c r="D19" s="1031"/>
      <c r="E19" s="1031"/>
      <c r="F19" s="1031"/>
      <c r="G19" s="1031"/>
      <c r="H19" s="1031"/>
      <c r="I19" s="1031"/>
      <c r="J19" s="1031"/>
      <c r="K19" s="1031"/>
      <c r="L19" s="1031"/>
      <c r="M19" s="1031"/>
      <c r="N19" s="1031"/>
      <c r="O19" s="1031"/>
      <c r="P19" s="1031"/>
      <c r="Q19" s="1032"/>
    </row>
    <row r="20" spans="1:17" ht="29.45" customHeight="1">
      <c r="A20" s="299"/>
      <c r="B20" s="272"/>
      <c r="C20" s="272"/>
      <c r="D20" s="272"/>
      <c r="E20" s="272"/>
      <c r="F20" s="272"/>
      <c r="G20" s="272"/>
      <c r="H20" s="272"/>
      <c r="I20" s="272"/>
      <c r="J20" s="272"/>
      <c r="K20" s="272"/>
      <c r="L20" s="272"/>
      <c r="M20" s="272"/>
      <c r="N20" s="272"/>
      <c r="O20" s="272"/>
      <c r="P20" s="272"/>
      <c r="Q20" s="277"/>
    </row>
    <row r="21" spans="1:17" s="11" customFormat="1" ht="43.15" customHeight="1">
      <c r="A21" s="300"/>
      <c r="B21"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C21" s="995"/>
      <c r="D21" s="995"/>
      <c r="E21" s="995"/>
      <c r="F21" s="995"/>
      <c r="G21" s="995"/>
      <c r="H21" s="995"/>
      <c r="I21" s="995"/>
      <c r="J21" s="995"/>
      <c r="K21" s="995"/>
      <c r="L21" s="995"/>
      <c r="M21" s="995"/>
      <c r="N21" s="995"/>
      <c r="O21" s="995"/>
      <c r="P21" s="995"/>
      <c r="Q21" s="540"/>
    </row>
    <row r="22" spans="1:17" s="11" customFormat="1" ht="10.15" customHeight="1">
      <c r="A22" s="300"/>
      <c r="B22" s="301"/>
      <c r="C22" s="301"/>
      <c r="D22" s="301"/>
      <c r="E22" s="301"/>
      <c r="F22" s="301"/>
      <c r="G22" s="301"/>
      <c r="H22" s="301"/>
      <c r="I22" s="301"/>
      <c r="J22" s="301"/>
      <c r="K22" s="301"/>
      <c r="L22" s="301"/>
      <c r="M22" s="301"/>
      <c r="N22" s="301"/>
      <c r="O22" s="301"/>
      <c r="P22" s="301"/>
      <c r="Q22" s="302"/>
    </row>
    <row r="23" spans="1:17" s="2" customFormat="1" ht="23.25" customHeight="1">
      <c r="A23" s="303"/>
      <c r="B23" s="304"/>
      <c r="C23" s="304"/>
      <c r="D23" s="304"/>
      <c r="E23" s="304"/>
      <c r="F23" s="304"/>
      <c r="G23" s="304"/>
      <c r="H23" s="304"/>
      <c r="I23" s="304"/>
      <c r="J23" s="304"/>
      <c r="K23" s="304"/>
      <c r="L23" s="304"/>
      <c r="M23" s="304"/>
      <c r="N23" s="304"/>
      <c r="O23" s="304"/>
      <c r="P23" s="304"/>
      <c r="Q23" s="305"/>
    </row>
    <row r="24" spans="1:17" ht="33.6" customHeight="1">
      <c r="A24" s="306"/>
      <c r="B24" s="306"/>
      <c r="C24" s="306"/>
      <c r="D24" s="306"/>
      <c r="E24" s="306"/>
      <c r="F24" s="306"/>
      <c r="G24" s="306"/>
      <c r="H24" s="306"/>
      <c r="I24" s="306"/>
      <c r="J24" s="306"/>
      <c r="K24" s="306"/>
      <c r="L24" s="306"/>
      <c r="M24" s="306"/>
      <c r="N24" s="306"/>
      <c r="O24" s="306"/>
      <c r="P24" s="306"/>
      <c r="Q24" s="306"/>
    </row>
  </sheetData>
  <mergeCells count="31">
    <mergeCell ref="C19:Q19"/>
    <mergeCell ref="B21:P21"/>
    <mergeCell ref="B11:P11"/>
    <mergeCell ref="A7:B7"/>
    <mergeCell ref="A8:B8"/>
    <mergeCell ref="D8:G8"/>
    <mergeCell ref="I8:M8"/>
    <mergeCell ref="B10:P10"/>
    <mergeCell ref="D7:G7"/>
    <mergeCell ref="I7:M7"/>
    <mergeCell ref="N7:Q7"/>
    <mergeCell ref="N8:Q8"/>
    <mergeCell ref="A9:B9"/>
    <mergeCell ref="D9:G9"/>
    <mergeCell ref="I9:M9"/>
    <mergeCell ref="N9:Q9"/>
    <mergeCell ref="B12:P12"/>
    <mergeCell ref="C16:Q16"/>
    <mergeCell ref="C17:Q17"/>
    <mergeCell ref="C18:Q18"/>
    <mergeCell ref="A14:Q14"/>
    <mergeCell ref="D6:P6"/>
    <mergeCell ref="A2:Q2"/>
    <mergeCell ref="A3:B3"/>
    <mergeCell ref="A4:B4"/>
    <mergeCell ref="H4:M4"/>
    <mergeCell ref="N4:Q4"/>
    <mergeCell ref="A5:B5"/>
    <mergeCell ref="D5:P5"/>
    <mergeCell ref="A6:B6"/>
    <mergeCell ref="D3:P3"/>
  </mergeCells>
  <phoneticPr fontId="2" type="noConversion"/>
  <hyperlinks>
    <hyperlink ref="S3" location="'2.데이터입력'!A1" display="데이터입력시트로" xr:uid="{00000000-0004-0000-0600-000000000000}"/>
  </hyperlinks>
  <printOptions horizontalCentered="1" verticalCentered="1"/>
  <pageMargins left="0.70866141732283472" right="0.70866141732283472" top="0.74803149606299213" bottom="0.74803149606299213" header="0.31496062992125984" footer="0.31496062992125984"/>
  <pageSetup paperSize="9" scale="93" orientation="portrait" r:id="rId1"/>
  <headerFooter>
    <oddHeader>&amp;C
&amp;G</oddHead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8">
    <tabColor rgb="FF0070C0"/>
    <pageSetUpPr fitToPage="1"/>
  </sheetPr>
  <dimension ref="A1:Z22"/>
  <sheetViews>
    <sheetView showGridLines="0" zoomScale="85" zoomScaleNormal="85" workbookViewId="0">
      <selection activeCell="H4" sqref="H4:V4"/>
    </sheetView>
  </sheetViews>
  <sheetFormatPr defaultColWidth="9" defaultRowHeight="25.5" customHeight="1"/>
  <cols>
    <col min="1" max="1" width="2.125" style="6" customWidth="1"/>
    <col min="2" max="2" width="6.875" style="6" customWidth="1"/>
    <col min="3" max="3" width="7.875" style="6" customWidth="1"/>
    <col min="4" max="5" width="3.625" style="6" customWidth="1"/>
    <col min="6" max="6" width="2.25" style="6" customWidth="1"/>
    <col min="7" max="8" width="2.875" style="6" customWidth="1"/>
    <col min="9" max="9" width="3.75" style="6" customWidth="1"/>
    <col min="10" max="10" width="2.75" style="6" customWidth="1"/>
    <col min="11" max="11" width="1.75" style="6" customWidth="1"/>
    <col min="12" max="12" width="2.75" style="6" customWidth="1"/>
    <col min="13" max="13" width="2.5" style="6" customWidth="1"/>
    <col min="14" max="14" width="1.875" style="6" customWidth="1"/>
    <col min="15" max="15" width="2.375" style="6" customWidth="1"/>
    <col min="16" max="19" width="4" style="6" customWidth="1"/>
    <col min="20" max="20" width="3.25" style="6" customWidth="1"/>
    <col min="21" max="21" width="4.75" style="6" customWidth="1"/>
    <col min="22" max="22" width="2" style="6" customWidth="1"/>
    <col min="23" max="23" width="9" style="6" customWidth="1"/>
    <col min="24" max="24" width="2.25" style="6" customWidth="1"/>
    <col min="25" max="25" width="4.25" style="6" customWidth="1"/>
    <col min="26" max="26" width="14.25" style="6" customWidth="1"/>
    <col min="27" max="16384" width="9" style="6"/>
  </cols>
  <sheetData>
    <row r="1" spans="1:26" ht="60.6" customHeight="1">
      <c r="A1" s="307"/>
      <c r="B1" s="308"/>
      <c r="C1" s="308"/>
      <c r="D1" s="308"/>
      <c r="E1" s="308"/>
      <c r="F1" s="308"/>
      <c r="G1" s="308"/>
      <c r="H1" s="308"/>
      <c r="I1" s="308"/>
      <c r="J1" s="308"/>
      <c r="K1" s="308"/>
      <c r="L1" s="308"/>
      <c r="M1" s="308"/>
      <c r="N1" s="308"/>
      <c r="O1" s="308"/>
      <c r="P1" s="308"/>
      <c r="Q1" s="308"/>
      <c r="R1" s="308"/>
      <c r="S1" s="308"/>
      <c r="T1" s="308"/>
      <c r="U1" s="308"/>
      <c r="V1" s="308"/>
      <c r="W1" s="308"/>
      <c r="X1" s="309"/>
      <c r="Y1" s="268"/>
    </row>
    <row r="2" spans="1:26" ht="44.25" customHeight="1" thickBot="1">
      <c r="A2" s="310"/>
      <c r="B2" s="1050" t="s">
        <v>663</v>
      </c>
      <c r="C2" s="1050"/>
      <c r="D2" s="1050"/>
      <c r="E2" s="1050"/>
      <c r="F2" s="1050"/>
      <c r="G2" s="1050"/>
      <c r="H2" s="1050"/>
      <c r="I2" s="1050"/>
      <c r="J2" s="1050"/>
      <c r="K2" s="1050"/>
      <c r="L2" s="1050"/>
      <c r="M2" s="1050"/>
      <c r="N2" s="1050"/>
      <c r="O2" s="1050"/>
      <c r="P2" s="1050"/>
      <c r="Q2" s="1050"/>
      <c r="R2" s="1050"/>
      <c r="S2" s="1050"/>
      <c r="T2" s="1050"/>
      <c r="U2" s="1050"/>
      <c r="V2" s="1050"/>
      <c r="W2" s="1050"/>
      <c r="X2" s="311"/>
      <c r="Y2" s="268"/>
    </row>
    <row r="3" spans="1:26" ht="30" customHeight="1" thickTop="1" thickBot="1">
      <c r="A3" s="310"/>
      <c r="B3" s="312"/>
      <c r="C3" s="312"/>
      <c r="D3" s="312"/>
      <c r="E3" s="312"/>
      <c r="F3" s="312"/>
      <c r="G3" s="312"/>
      <c r="H3" s="312"/>
      <c r="I3" s="312"/>
      <c r="J3" s="312"/>
      <c r="K3" s="312"/>
      <c r="L3" s="312"/>
      <c r="M3" s="312"/>
      <c r="N3" s="312"/>
      <c r="O3" s="312"/>
      <c r="P3" s="312"/>
      <c r="Q3" s="312"/>
      <c r="R3" s="312"/>
      <c r="S3" s="312"/>
      <c r="T3" s="312"/>
      <c r="U3" s="312"/>
      <c r="V3" s="312"/>
      <c r="W3" s="312"/>
      <c r="X3" s="311"/>
      <c r="Y3" s="268"/>
      <c r="Z3" s="746" t="s">
        <v>325</v>
      </c>
    </row>
    <row r="4" spans="1:26" ht="32.450000000000003" customHeight="1" thickTop="1">
      <c r="A4" s="310"/>
      <c r="B4" s="1052"/>
      <c r="C4" s="1052"/>
      <c r="D4" s="1052"/>
      <c r="E4" s="1052"/>
      <c r="F4" s="1052"/>
      <c r="G4" s="1052"/>
      <c r="H4" s="1053"/>
      <c r="I4" s="1053"/>
      <c r="J4" s="1053"/>
      <c r="K4" s="267"/>
      <c r="L4" s="1054"/>
      <c r="M4" s="1054"/>
      <c r="N4" s="1054"/>
      <c r="O4" s="1054"/>
      <c r="P4" s="1054"/>
      <c r="Q4" s="1054"/>
      <c r="R4" s="1054"/>
      <c r="S4" s="1054"/>
      <c r="T4" s="1054"/>
      <c r="U4" s="1054"/>
      <c r="V4" s="1054"/>
      <c r="W4" s="313"/>
      <c r="X4" s="311"/>
      <c r="Y4" s="268"/>
    </row>
    <row r="5" spans="1:26" ht="114" customHeight="1">
      <c r="A5" s="310"/>
      <c r="B5" s="1051" t="str">
        <f>IF(RIGHT('2.데이터입력'!$C$10,2)="학교",'2.데이터입력'!$C$10 &amp; "장",IF(RIGHT('2.데이터입력'!$C$10,3)="교육청",'2.데이터입력'!$C$10 &amp; "교육감",IF(RIGHT('2.데이터입력'!$C$10,3)="지원청",'2.데이터입력'!$C$10 &amp; "교육장",'2.데이터입력'!$C$10 &amp; "장")))&amp;"과 체결한 "&amp;'2.데이터입력'!C9&amp;"계약에 대하여 " &amp; IF(LEFT('2.데이터입력'!C11,1)="공","지방자치단체를 당사자로 하는 계약에 관한 법률 시행령 제53조 제1항의 규정에","국가를 당사자로 하는 계약에 관한 법률 시행령 제50조 제6항의 규정에")&amp;"의거 계약보증금을 면제 받았으나, " &amp; IF(LEFT('2.데이터입력'!C11,1)="공","같은법 시행령 제54조","같은법 시행령 제51조") &amp; "의 계약보증금 세입조치 사유가 발생하였을 때는 지체 없이 이에 해당하는 금액을 현금으로 납부할 것을 확약합니다."</f>
        <v>○○○장과 체결한 ○○○계약에 대하여 지방자치단체를 당사자로 하는 계약에 관한 법률 시행령 제53조 제1항의 규정에의거 계약보증금을 면제 받았으나, 같은법 시행령 제54조의 계약보증금 세입조치 사유가 발생하였을 때는 지체 없이 이에 해당하는 금액을 현금으로 납부할 것을 확약합니다.</v>
      </c>
      <c r="C5" s="1051"/>
      <c r="D5" s="1051"/>
      <c r="E5" s="1051"/>
      <c r="F5" s="1051"/>
      <c r="G5" s="1051"/>
      <c r="H5" s="1051"/>
      <c r="I5" s="1051"/>
      <c r="J5" s="1051"/>
      <c r="K5" s="1051"/>
      <c r="L5" s="1051"/>
      <c r="M5" s="1051"/>
      <c r="N5" s="1051"/>
      <c r="O5" s="1051"/>
      <c r="P5" s="1051"/>
      <c r="Q5" s="1051"/>
      <c r="R5" s="1051"/>
      <c r="S5" s="1051"/>
      <c r="T5" s="1051"/>
      <c r="U5" s="1051"/>
      <c r="V5" s="1051"/>
      <c r="W5" s="1051"/>
      <c r="X5" s="311"/>
      <c r="Y5" s="268"/>
    </row>
    <row r="6" spans="1:26" s="8" customFormat="1" ht="34.5" customHeight="1">
      <c r="A6" s="314"/>
      <c r="B6" s="274"/>
      <c r="C6" s="274"/>
      <c r="D6" s="274"/>
      <c r="E6" s="274"/>
      <c r="F6" s="274"/>
      <c r="G6" s="1049"/>
      <c r="H6" s="1049"/>
      <c r="I6" s="1049"/>
      <c r="J6" s="1049"/>
      <c r="K6" s="1049"/>
      <c r="L6" s="1049"/>
      <c r="M6" s="1049"/>
      <c r="N6" s="1049"/>
      <c r="O6" s="1049"/>
      <c r="P6" s="1049"/>
      <c r="Q6" s="1049"/>
      <c r="R6" s="1049"/>
      <c r="S6" s="1049"/>
      <c r="T6" s="1049"/>
      <c r="U6" s="1049"/>
      <c r="V6" s="1049"/>
      <c r="W6" s="1049"/>
      <c r="X6" s="315"/>
      <c r="Y6" s="321"/>
    </row>
    <row r="7" spans="1:26" ht="33.6" customHeight="1">
      <c r="A7" s="310"/>
      <c r="B7" s="993" t="s">
        <v>167</v>
      </c>
      <c r="C7" s="993"/>
      <c r="D7" s="1055" t="str">
        <f>'2.데이터입력'!C9</f>
        <v>○○○</v>
      </c>
      <c r="E7" s="1056"/>
      <c r="F7" s="1056"/>
      <c r="G7" s="1056"/>
      <c r="H7" s="1056"/>
      <c r="I7" s="1056"/>
      <c r="J7" s="1056"/>
      <c r="K7" s="1056"/>
      <c r="L7" s="1056"/>
      <c r="M7" s="1056"/>
      <c r="N7" s="1056"/>
      <c r="O7" s="1056"/>
      <c r="P7" s="1056"/>
      <c r="Q7" s="1056"/>
      <c r="R7" s="1056"/>
      <c r="S7" s="1056"/>
      <c r="T7" s="1056"/>
      <c r="U7" s="1056"/>
      <c r="V7" s="1056"/>
      <c r="W7" s="1056"/>
      <c r="X7" s="311"/>
      <c r="Y7" s="268"/>
    </row>
    <row r="8" spans="1:26" ht="33.6" customHeight="1">
      <c r="A8" s="310"/>
      <c r="B8" s="993" t="s">
        <v>168</v>
      </c>
      <c r="C8" s="993"/>
      <c r="D8" s="1003" t="str">
        <f>TEXT('2.데이터입력'!C27,"금 #,##0 원(금 "&amp;NUMBERSTRING('2.데이터입력'!C27,1)&amp;" 원정)")</f>
        <v>금 100,000,000 원(금 일억 원정)</v>
      </c>
      <c r="E8" s="1003"/>
      <c r="F8" s="1003"/>
      <c r="G8" s="1003"/>
      <c r="H8" s="1003"/>
      <c r="I8" s="1003"/>
      <c r="J8" s="1003"/>
      <c r="K8" s="1003"/>
      <c r="L8" s="1003"/>
      <c r="M8" s="1003"/>
      <c r="N8" s="1003"/>
      <c r="O8" s="1003"/>
      <c r="P8" s="1003"/>
      <c r="Q8" s="1003"/>
      <c r="R8" s="1003"/>
      <c r="S8" s="1003"/>
      <c r="T8" s="1003"/>
      <c r="U8" s="1003"/>
      <c r="V8" s="1003"/>
      <c r="W8" s="1003"/>
      <c r="X8" s="311"/>
      <c r="Y8" s="268"/>
    </row>
    <row r="9" spans="1:26" ht="33.6" customHeight="1">
      <c r="A9" s="310"/>
      <c r="B9" s="993" t="s">
        <v>24</v>
      </c>
      <c r="C9" s="993"/>
      <c r="D9" s="1003" t="str">
        <f>TEXT('2.데이터입력'!E27,"금 #,##0 원(금 "&amp;NUMBERSTRING('2.데이터입력'!E27,1)&amp;" 원정)")</f>
        <v>금 5,000,000 원(금 오백만 원정)</v>
      </c>
      <c r="E9" s="1003"/>
      <c r="F9" s="1003"/>
      <c r="G9" s="1003"/>
      <c r="H9" s="1003"/>
      <c r="I9" s="1003"/>
      <c r="J9" s="1003"/>
      <c r="K9" s="1003"/>
      <c r="L9" s="1003"/>
      <c r="M9" s="1003"/>
      <c r="N9" s="1003"/>
      <c r="O9" s="1003"/>
      <c r="P9" s="1003"/>
      <c r="Q9" s="1003"/>
      <c r="R9" s="1003"/>
      <c r="S9" s="1003"/>
      <c r="T9" s="1003"/>
      <c r="U9" s="1003"/>
      <c r="V9" s="1003"/>
      <c r="W9" s="1003"/>
      <c r="X9" s="311"/>
      <c r="Y9" s="268"/>
    </row>
    <row r="10" spans="1:26" ht="52.9" customHeight="1">
      <c r="A10" s="310"/>
      <c r="B10" s="273"/>
      <c r="C10" s="273"/>
      <c r="D10" s="273"/>
      <c r="E10" s="273"/>
      <c r="F10" s="273"/>
      <c r="G10" s="273"/>
      <c r="H10" s="273"/>
      <c r="I10" s="273"/>
      <c r="J10" s="273"/>
      <c r="K10" s="273"/>
      <c r="L10" s="273"/>
      <c r="M10" s="273"/>
      <c r="N10" s="273"/>
      <c r="O10" s="273"/>
      <c r="P10" s="273"/>
      <c r="Q10" s="273"/>
      <c r="R10" s="273"/>
      <c r="S10" s="273"/>
      <c r="T10" s="273"/>
      <c r="U10" s="273"/>
      <c r="V10" s="273"/>
      <c r="W10" s="273"/>
      <c r="X10" s="311"/>
      <c r="Y10" s="268"/>
    </row>
    <row r="11" spans="1:26" ht="22.5" customHeight="1">
      <c r="A11" s="310"/>
      <c r="B11" s="1048">
        <f>'2.데이터입력'!C28</f>
        <v>46073</v>
      </c>
      <c r="C11" s="1048"/>
      <c r="D11" s="1048"/>
      <c r="E11" s="1048"/>
      <c r="F11" s="1048"/>
      <c r="G11" s="1048"/>
      <c r="H11" s="1048"/>
      <c r="I11" s="1048"/>
      <c r="J11" s="1048"/>
      <c r="K11" s="1048"/>
      <c r="L11" s="1048"/>
      <c r="M11" s="1048"/>
      <c r="N11" s="1048"/>
      <c r="O11" s="1048"/>
      <c r="P11" s="1048"/>
      <c r="Q11" s="1048"/>
      <c r="R11" s="1048"/>
      <c r="S11" s="1048"/>
      <c r="T11" s="1048"/>
      <c r="U11" s="1048"/>
      <c r="V11" s="1048"/>
      <c r="W11" s="1048"/>
      <c r="X11" s="311"/>
      <c r="Y11" s="268"/>
    </row>
    <row r="12" spans="1:26" ht="24.75" customHeight="1">
      <c r="A12" s="310"/>
      <c r="B12" s="273"/>
      <c r="C12" s="273"/>
      <c r="D12" s="273"/>
      <c r="E12" s="273"/>
      <c r="F12" s="273"/>
      <c r="G12" s="273"/>
      <c r="H12" s="273"/>
      <c r="I12" s="273"/>
      <c r="J12" s="273"/>
      <c r="K12" s="273"/>
      <c r="L12" s="273"/>
      <c r="M12" s="273"/>
      <c r="N12" s="273"/>
      <c r="O12" s="273"/>
      <c r="P12" s="273"/>
      <c r="Q12" s="273"/>
      <c r="R12" s="273"/>
      <c r="S12" s="273"/>
      <c r="T12" s="273"/>
      <c r="U12" s="273"/>
      <c r="V12" s="273"/>
      <c r="W12" s="273"/>
      <c r="X12" s="311"/>
      <c r="Y12" s="268"/>
    </row>
    <row r="13" spans="1:26" ht="33" customHeight="1">
      <c r="A13" s="310"/>
      <c r="B13" s="273"/>
      <c r="C13" s="273"/>
      <c r="D13" s="273"/>
      <c r="E13" s="993" t="s">
        <v>164</v>
      </c>
      <c r="F13" s="993"/>
      <c r="G13" s="993"/>
      <c r="H13" s="993"/>
      <c r="I13" s="993"/>
      <c r="J13" s="274" t="s">
        <v>154</v>
      </c>
      <c r="K13" s="1003" t="str">
        <f>'2.데이터입력'!C19</f>
        <v>○○건설㈜</v>
      </c>
      <c r="L13" s="1003"/>
      <c r="M13" s="1003"/>
      <c r="N13" s="1003"/>
      <c r="O13" s="1003"/>
      <c r="P13" s="1003"/>
      <c r="Q13" s="1003"/>
      <c r="R13" s="1003"/>
      <c r="S13" s="1003"/>
      <c r="T13" s="1003"/>
      <c r="U13" s="1003"/>
      <c r="V13" s="1003"/>
      <c r="W13" s="1003"/>
      <c r="X13" s="311"/>
      <c r="Y13" s="268"/>
    </row>
    <row r="14" spans="1:26" ht="33" customHeight="1">
      <c r="A14" s="310"/>
      <c r="B14" s="273"/>
      <c r="C14" s="273"/>
      <c r="D14" s="273"/>
      <c r="E14" s="1049" t="s">
        <v>165</v>
      </c>
      <c r="F14" s="1049"/>
      <c r="G14" s="1049"/>
      <c r="H14" s="1049"/>
      <c r="I14" s="1049"/>
      <c r="J14" s="274" t="s">
        <v>154</v>
      </c>
      <c r="K14" s="994">
        <f>'2.데이터입력'!C22</f>
        <v>1234567890</v>
      </c>
      <c r="L14" s="994"/>
      <c r="M14" s="994"/>
      <c r="N14" s="994"/>
      <c r="O14" s="994"/>
      <c r="P14" s="994"/>
      <c r="Q14" s="994"/>
      <c r="R14" s="994"/>
      <c r="S14" s="994"/>
      <c r="T14" s="994"/>
      <c r="U14" s="994"/>
      <c r="V14" s="994"/>
      <c r="W14" s="994"/>
      <c r="X14" s="311"/>
      <c r="Y14" s="268"/>
    </row>
    <row r="15" spans="1:26" ht="33" customHeight="1">
      <c r="A15" s="310"/>
      <c r="B15" s="273"/>
      <c r="C15" s="273"/>
      <c r="D15" s="273"/>
      <c r="E15" s="993" t="s">
        <v>132</v>
      </c>
      <c r="F15" s="993"/>
      <c r="G15" s="993"/>
      <c r="H15" s="993"/>
      <c r="I15" s="993"/>
      <c r="J15" s="274" t="s">
        <v>154</v>
      </c>
      <c r="K15" s="1002" t="str">
        <f>'2.데이터입력'!E20</f>
        <v>○○시 ○○구</v>
      </c>
      <c r="L15" s="1002"/>
      <c r="M15" s="1002"/>
      <c r="N15" s="1002"/>
      <c r="O15" s="1002"/>
      <c r="P15" s="1002"/>
      <c r="Q15" s="1002"/>
      <c r="R15" s="1002"/>
      <c r="S15" s="1002"/>
      <c r="T15" s="1002"/>
      <c r="U15" s="1002"/>
      <c r="V15" s="1002"/>
      <c r="W15" s="1002"/>
      <c r="X15" s="311"/>
      <c r="Y15" s="268"/>
    </row>
    <row r="16" spans="1:26" ht="33" customHeight="1">
      <c r="A16" s="310"/>
      <c r="B16" s="273"/>
      <c r="C16" s="273"/>
      <c r="D16" s="273"/>
      <c r="E16" s="993" t="s">
        <v>126</v>
      </c>
      <c r="F16" s="993"/>
      <c r="G16" s="993"/>
      <c r="H16" s="993"/>
      <c r="I16" s="993"/>
      <c r="J16" s="274" t="s">
        <v>154</v>
      </c>
      <c r="K16" s="1003" t="str">
        <f>'2.데이터입력'!E19 &amp; "  (인)"</f>
        <v>○○○  (인)</v>
      </c>
      <c r="L16" s="1003"/>
      <c r="M16" s="1003"/>
      <c r="N16" s="1003"/>
      <c r="O16" s="1003"/>
      <c r="P16" s="1003"/>
      <c r="Q16" s="1003"/>
      <c r="R16" s="1003"/>
      <c r="S16" s="1003"/>
      <c r="T16" s="1003"/>
      <c r="U16" s="1003"/>
      <c r="V16" s="1003"/>
      <c r="W16" s="1003"/>
      <c r="X16" s="311"/>
      <c r="Y16" s="268"/>
    </row>
    <row r="17" spans="1:25" ht="22.5" customHeight="1">
      <c r="A17" s="310"/>
      <c r="B17" s="268"/>
      <c r="C17" s="268"/>
      <c r="D17" s="268"/>
      <c r="E17" s="268"/>
      <c r="F17" s="268"/>
      <c r="G17" s="268"/>
      <c r="H17" s="268"/>
      <c r="I17" s="268"/>
      <c r="J17" s="268"/>
      <c r="K17" s="268"/>
      <c r="L17" s="268"/>
      <c r="M17" s="268"/>
      <c r="N17" s="268"/>
      <c r="O17" s="268"/>
      <c r="P17" s="268"/>
      <c r="Q17" s="268"/>
      <c r="R17" s="268"/>
      <c r="S17" s="268"/>
      <c r="T17" s="268"/>
      <c r="U17" s="268"/>
      <c r="V17" s="268"/>
      <c r="W17" s="268"/>
      <c r="X17" s="311"/>
      <c r="Y17" s="268"/>
    </row>
    <row r="18" spans="1:25" ht="22.5" customHeight="1">
      <c r="A18" s="310"/>
      <c r="B18" s="268"/>
      <c r="C18" s="268"/>
      <c r="D18" s="268"/>
      <c r="E18" s="268"/>
      <c r="F18" s="268"/>
      <c r="G18" s="268"/>
      <c r="H18" s="268"/>
      <c r="I18" s="268"/>
      <c r="J18" s="268"/>
      <c r="K18" s="268"/>
      <c r="L18" s="268"/>
      <c r="M18" s="268"/>
      <c r="N18" s="268"/>
      <c r="O18" s="268"/>
      <c r="P18" s="268"/>
      <c r="Q18" s="268"/>
      <c r="R18" s="268"/>
      <c r="S18" s="268"/>
      <c r="T18" s="268"/>
      <c r="U18" s="268"/>
      <c r="V18" s="268"/>
      <c r="W18" s="268"/>
      <c r="X18" s="311"/>
      <c r="Y18" s="268"/>
    </row>
    <row r="19" spans="1:25" s="11" customFormat="1" ht="22.5" customHeight="1">
      <c r="A19" s="300"/>
      <c r="B1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C1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D1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E1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F1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G1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H1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I1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J1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K1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L1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M1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N1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O1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P1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Q1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R1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S1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T1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U1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V1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W1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X19" s="316"/>
      <c r="Y19" s="355"/>
    </row>
    <row r="20" spans="1:25" ht="40.9" customHeight="1">
      <c r="A20" s="310"/>
      <c r="B20" s="268"/>
      <c r="C20" s="268"/>
      <c r="D20" s="268"/>
      <c r="E20" s="268"/>
      <c r="F20" s="268"/>
      <c r="G20" s="268"/>
      <c r="H20" s="268"/>
      <c r="I20" s="268"/>
      <c r="J20" s="268"/>
      <c r="K20" s="268"/>
      <c r="L20" s="268"/>
      <c r="M20" s="268"/>
      <c r="N20" s="268"/>
      <c r="O20" s="268"/>
      <c r="P20" s="268"/>
      <c r="Q20" s="268"/>
      <c r="R20" s="268"/>
      <c r="S20" s="268"/>
      <c r="T20" s="268"/>
      <c r="U20" s="268"/>
      <c r="V20" s="268"/>
      <c r="W20" s="268"/>
      <c r="X20" s="311"/>
      <c r="Y20" s="268"/>
    </row>
    <row r="21" spans="1:25" ht="25.5" customHeight="1">
      <c r="A21" s="317"/>
      <c r="B21" s="318"/>
      <c r="C21" s="318"/>
      <c r="D21" s="318"/>
      <c r="E21" s="318"/>
      <c r="F21" s="318"/>
      <c r="G21" s="318"/>
      <c r="H21" s="318"/>
      <c r="I21" s="318"/>
      <c r="J21" s="318"/>
      <c r="K21" s="318"/>
      <c r="L21" s="318"/>
      <c r="M21" s="318"/>
      <c r="N21" s="318"/>
      <c r="O21" s="318"/>
      <c r="P21" s="318"/>
      <c r="Q21" s="318"/>
      <c r="R21" s="318"/>
      <c r="S21" s="318"/>
      <c r="T21" s="318"/>
      <c r="U21" s="318"/>
      <c r="V21" s="318"/>
      <c r="W21" s="318"/>
      <c r="X21" s="319"/>
      <c r="Y21" s="268"/>
    </row>
    <row r="22" spans="1:25" ht="32.450000000000003" customHeight="1"/>
  </sheetData>
  <sheetProtection algorithmName="SHA-512" hashValue="9cLE6uJbs/W5Ty4BxWI0Tj3fKKzXHAkeMGsqs649dub8bsL/qQyo/lquMgREQBuV8ysGcvOq3gEnGDeRujwldw==" saltValue="Gsrccadi15CfOBLdF26t+w==" spinCount="100000" sheet="1" objects="1" scenarios="1"/>
  <mergeCells count="22">
    <mergeCell ref="B2:W2"/>
    <mergeCell ref="B8:C8"/>
    <mergeCell ref="B9:C9"/>
    <mergeCell ref="B7:C7"/>
    <mergeCell ref="G6:W6"/>
    <mergeCell ref="B5:W5"/>
    <mergeCell ref="B4:G4"/>
    <mergeCell ref="H4:J4"/>
    <mergeCell ref="L4:V4"/>
    <mergeCell ref="D7:W7"/>
    <mergeCell ref="K15:W15"/>
    <mergeCell ref="K16:W16"/>
    <mergeCell ref="B19:W19"/>
    <mergeCell ref="E13:I13"/>
    <mergeCell ref="E14:I14"/>
    <mergeCell ref="E15:I15"/>
    <mergeCell ref="E16:I16"/>
    <mergeCell ref="B11:W11"/>
    <mergeCell ref="D8:W8"/>
    <mergeCell ref="D9:W9"/>
    <mergeCell ref="K13:W13"/>
    <mergeCell ref="K14:W14"/>
  </mergeCells>
  <phoneticPr fontId="2" type="noConversion"/>
  <hyperlinks>
    <hyperlink ref="Z3" location="'2.데이터입력'!A1" display="데이터입력시트로" xr:uid="{00000000-0004-0000-0700-000000000000}"/>
  </hyperlinks>
  <printOptions horizontalCentered="1" verticalCentered="1"/>
  <pageMargins left="0.70866141732283472" right="0.70866141732283472" top="0.74803149606299213" bottom="0.74803149606299213" header="0.31496062992125984" footer="0.31496062992125984"/>
  <pageSetup paperSize="9" scale="89" orientation="portrait" r:id="rId1"/>
  <headerFooter>
    <oddHeader>&amp;C
&amp;G</oddHead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9">
    <tabColor rgb="FF0070C0"/>
  </sheetPr>
  <dimension ref="A1:O26"/>
  <sheetViews>
    <sheetView showGridLines="0" zoomScale="85" zoomScaleNormal="85" zoomScaleSheetLayoutView="85" workbookViewId="0">
      <selection activeCell="AC22" sqref="AC22"/>
    </sheetView>
  </sheetViews>
  <sheetFormatPr defaultColWidth="8.75" defaultRowHeight="19.149999999999999" customHeight="1"/>
  <cols>
    <col min="1" max="2" width="3.125" style="1" customWidth="1"/>
    <col min="3" max="3" width="2.5" style="1" customWidth="1"/>
    <col min="4" max="4" width="13.25" style="1" customWidth="1"/>
    <col min="5" max="5" width="11.375" style="1" customWidth="1"/>
    <col min="6" max="6" width="10.875" style="1" customWidth="1"/>
    <col min="7" max="7" width="4.25" style="1" customWidth="1"/>
    <col min="8" max="8" width="9.625" style="1" customWidth="1"/>
    <col min="9" max="9" width="2.875" style="1" customWidth="1"/>
    <col min="10" max="10" width="9.875" style="1" customWidth="1"/>
    <col min="11" max="11" width="13.375" style="1" customWidth="1"/>
    <col min="12" max="12" width="3.25" style="1" customWidth="1"/>
    <col min="13" max="13" width="2.5" style="1" customWidth="1"/>
    <col min="14" max="14" width="5" style="1" customWidth="1"/>
    <col min="15" max="15" width="14.25" style="1" customWidth="1"/>
    <col min="16" max="16384" width="8.75" style="1"/>
  </cols>
  <sheetData>
    <row r="1" spans="1:15" ht="54" customHeight="1">
      <c r="A1" s="322"/>
      <c r="B1" s="323"/>
      <c r="C1" s="323"/>
      <c r="D1" s="323"/>
      <c r="E1" s="323"/>
      <c r="F1" s="323"/>
      <c r="G1" s="323"/>
      <c r="H1" s="323"/>
      <c r="I1" s="323"/>
      <c r="J1" s="323"/>
      <c r="K1" s="323"/>
      <c r="L1" s="323"/>
      <c r="M1" s="324"/>
    </row>
    <row r="2" spans="1:15" ht="45" customHeight="1">
      <c r="A2" s="1057" t="s">
        <v>384</v>
      </c>
      <c r="B2" s="1058"/>
      <c r="C2" s="1058"/>
      <c r="D2" s="1058"/>
      <c r="E2" s="1058"/>
      <c r="F2" s="1058"/>
      <c r="G2" s="1058"/>
      <c r="H2" s="1058"/>
      <c r="I2" s="1058"/>
      <c r="J2" s="1058"/>
      <c r="K2" s="1058"/>
      <c r="L2" s="1058"/>
      <c r="M2" s="1059"/>
    </row>
    <row r="3" spans="1:15" ht="18.75" customHeight="1" thickBot="1">
      <c r="A3" s="524"/>
      <c r="B3" s="525"/>
      <c r="C3" s="525"/>
      <c r="D3" s="525"/>
      <c r="E3" s="525"/>
      <c r="F3" s="525"/>
      <c r="G3" s="525"/>
      <c r="H3" s="525"/>
      <c r="I3" s="525"/>
      <c r="J3" s="525"/>
      <c r="K3" s="525"/>
      <c r="L3" s="525"/>
      <c r="M3" s="277"/>
    </row>
    <row r="4" spans="1:15" ht="24" customHeight="1" thickTop="1" thickBot="1">
      <c r="A4" s="526"/>
      <c r="B4" s="516"/>
      <c r="C4" s="516"/>
      <c r="D4" s="1064"/>
      <c r="E4" s="1064"/>
      <c r="F4" s="1064"/>
      <c r="G4" s="1064"/>
      <c r="H4" s="1064"/>
      <c r="I4" s="1064"/>
      <c r="J4" s="1064"/>
      <c r="K4" s="1064"/>
      <c r="L4" s="1064"/>
      <c r="M4" s="325"/>
      <c r="O4" s="746" t="s">
        <v>325</v>
      </c>
    </row>
    <row r="5" spans="1:15" ht="112.5" customHeight="1" thickTop="1">
      <c r="A5" s="527"/>
      <c r="B5" s="1065" t="str">
        <f>"    "&amp;'2.데이터입력'!C9&amp;"에 참여한 당사 대리인과 임직원은 " &amp; IF(LEFT('2.데이터입력'!C11,1)="공","｢지방계약법｣ 제6조의 2에","｢국가계약법｣ 제5조의 2에")&amp;" 따라 입찰(견적), 낙찰, 계약체결, 계약이행 과정에서 아래 각 호의 청렴서약 사항을 준수할 것이며, 이를 위반할 때에는 낙찰을 취소하거나 계약을 해제․해지하는 등의 모든 불이익을 감수하고, 이에 민․형사상 어떠한 이의도 제기하지 않을 것임을 서약합니다."</f>
        <v xml:space="preserve">    ○○○에 참여한 당사 대리인과 임직원은 ｢지방계약법｣ 제6조의 2에 따라 입찰(견적), 낙찰, 계약체결, 계약이행 과정에서 아래 각 호의 청렴서약 사항을 준수할 것이며, 이를 위반할 때에는 낙찰을 취소하거나 계약을 해제․해지하는 등의 모든 불이익을 감수하고, 이에 민․형사상 어떠한 이의도 제기하지 않을 것임을 서약합니다.</v>
      </c>
      <c r="C5" s="1065"/>
      <c r="D5" s="1065"/>
      <c r="E5" s="1065"/>
      <c r="F5" s="1065"/>
      <c r="G5" s="1065"/>
      <c r="H5" s="1065"/>
      <c r="I5" s="1065"/>
      <c r="J5" s="1065"/>
      <c r="K5" s="1065"/>
      <c r="L5" s="1065"/>
      <c r="M5" s="343"/>
    </row>
    <row r="6" spans="1:15" ht="19.350000000000001" customHeight="1">
      <c r="A6" s="527"/>
      <c r="B6" s="393"/>
      <c r="C6" s="393"/>
      <c r="D6" s="392"/>
      <c r="E6" s="393"/>
      <c r="F6" s="393"/>
      <c r="G6" s="393"/>
      <c r="H6" s="393"/>
      <c r="I6" s="393"/>
      <c r="J6" s="393"/>
      <c r="K6" s="393"/>
      <c r="L6" s="393"/>
      <c r="M6" s="345"/>
    </row>
    <row r="7" spans="1:15" ht="77.25" customHeight="1">
      <c r="A7" s="527"/>
      <c r="B7" s="445" t="s">
        <v>528</v>
      </c>
      <c r="C7" s="1066" t="str">
        <f>" 관계 공무원에게 직접 또는 간접적인 사례(謝禮), 증여, 금품․향응(친인척 등에 대한 부정한 취업 제공 포함)을 제공하지 않을 것이며, 이를 위반하면 " &amp; IF(LEFT('2.데이터입력'!C11,1)="공","｢지방계약법｣ 제31조 제1항 제7호에","｢국가계약법｣ 제27조 제1항 제7호에")&amp;" 따른 부정당업자의 입찰참가자격 제한 처분을 받겠습니다."</f>
        <v xml:space="preserve"> 관계 공무원에게 직접 또는 간접적인 사례(謝禮), 증여, 금품․향응(친인척 등에 대한 부정한 취업 제공 포함)을 제공하지 않을 것이며, 이를 위반하면 ｢지방계약법｣ 제31조 제1항 제7호에 따른 부정당업자의 입찰참가자격 제한 처분을 받겠습니다.</v>
      </c>
      <c r="D7" s="1067"/>
      <c r="E7" s="1067"/>
      <c r="F7" s="1067"/>
      <c r="G7" s="1067"/>
      <c r="H7" s="1067"/>
      <c r="I7" s="1067"/>
      <c r="J7" s="1067"/>
      <c r="K7" s="1067"/>
      <c r="L7" s="1067"/>
      <c r="M7" s="343"/>
    </row>
    <row r="8" spans="1:15" ht="19.350000000000001" customHeight="1">
      <c r="A8" s="527"/>
      <c r="B8" s="393"/>
      <c r="C8" s="514"/>
      <c r="D8" s="514"/>
      <c r="E8" s="514"/>
      <c r="F8" s="514"/>
      <c r="G8" s="514"/>
      <c r="H8" s="514"/>
      <c r="I8" s="514"/>
      <c r="J8" s="514"/>
      <c r="K8" s="514"/>
      <c r="L8" s="514"/>
      <c r="M8" s="345"/>
    </row>
    <row r="9" spans="1:15" ht="62.25" customHeight="1">
      <c r="A9" s="527"/>
      <c r="B9" s="445" t="s">
        <v>543</v>
      </c>
      <c r="C9" s="1066" t="str">
        <f>" 특정인의 낙찰을 위한 담합 등 입찰(견적)의 자유경쟁을 방해하는 행위나 불공정한 행위 시에는 " &amp; IF(LEFT('2.데이터입력'!C11,1)="공","｢지방계약법｣ 제31조 제1항 제2호에","｢국가계약법｣ 제27조 제1항 제2호에")&amp;" 따른 부정당업자의 입찰참가자격 제한 처분을 받겠습니다. "</f>
        <v xml:space="preserve"> 특정인의 낙찰을 위한 담합 등 입찰(견적)의 자유경쟁을 방해하는 행위나 불공정한 행위 시에는 ｢지방계약법｣ 제31조 제1항 제2호에 따른 부정당업자의 입찰참가자격 제한 처분을 받겠습니다. </v>
      </c>
      <c r="D9" s="1067"/>
      <c r="E9" s="1067"/>
      <c r="F9" s="1067"/>
      <c r="G9" s="1067"/>
      <c r="H9" s="1067"/>
      <c r="I9" s="1067"/>
      <c r="J9" s="1067"/>
      <c r="K9" s="1067"/>
      <c r="L9" s="1067"/>
      <c r="M9" s="343"/>
    </row>
    <row r="10" spans="1:15" ht="19.350000000000001" customHeight="1">
      <c r="A10" s="527"/>
      <c r="B10" s="393"/>
      <c r="C10" s="514"/>
      <c r="D10" s="514"/>
      <c r="E10" s="514"/>
      <c r="F10" s="514"/>
      <c r="G10" s="514"/>
      <c r="H10" s="514"/>
      <c r="I10" s="514"/>
      <c r="J10" s="514"/>
      <c r="K10" s="514"/>
      <c r="L10" s="514"/>
      <c r="M10" s="345"/>
    </row>
    <row r="11" spans="1:15" ht="36" customHeight="1">
      <c r="A11" s="527"/>
      <c r="B11" s="445" t="s">
        <v>544</v>
      </c>
      <c r="C11" s="1068" t="str">
        <f>"공정한 직무수행을 방해하는 알선․청탁을 통하여 입찰(견적) 또는 계약과 관련된 특정 정보의 제공을 요구하거나 받는 행위를 하지 않겠습니다."</f>
        <v>공정한 직무수행을 방해하는 알선․청탁을 통하여 입찰(견적) 또는 계약과 관련된 특정 정보의 제공을 요구하거나 받는 행위를 하지 않겠습니다.</v>
      </c>
      <c r="D11" s="1068"/>
      <c r="E11" s="1068"/>
      <c r="F11" s="1068"/>
      <c r="G11" s="1068"/>
      <c r="H11" s="1068"/>
      <c r="I11" s="1068"/>
      <c r="J11" s="1068"/>
      <c r="K11" s="1068"/>
      <c r="L11" s="1068"/>
      <c r="M11" s="345"/>
    </row>
    <row r="12" spans="1:15" ht="19.350000000000001" customHeight="1">
      <c r="A12" s="527"/>
      <c r="B12" s="393"/>
      <c r="C12" s="514"/>
      <c r="D12" s="514"/>
      <c r="E12" s="514"/>
      <c r="F12" s="514"/>
      <c r="G12" s="514"/>
      <c r="H12" s="514"/>
      <c r="I12" s="514"/>
      <c r="J12" s="514"/>
      <c r="K12" s="514"/>
      <c r="L12" s="514"/>
      <c r="M12" s="345"/>
    </row>
    <row r="13" spans="1:15" s="447" customFormat="1" ht="77.25" customHeight="1">
      <c r="A13" s="528"/>
      <c r="B13" s="445" t="s">
        <v>545</v>
      </c>
      <c r="C13" s="1068" t="s">
        <v>652</v>
      </c>
      <c r="D13" s="1068"/>
      <c r="E13" s="1068"/>
      <c r="F13" s="1068"/>
      <c r="G13" s="1068"/>
      <c r="H13" s="1068"/>
      <c r="I13" s="1068"/>
      <c r="J13" s="1068"/>
      <c r="K13" s="1068"/>
      <c r="L13" s="1068"/>
      <c r="M13" s="446"/>
    </row>
    <row r="14" spans="1:15" ht="19.350000000000001" customHeight="1">
      <c r="A14" s="527"/>
      <c r="B14" s="393"/>
      <c r="C14" s="393"/>
      <c r="D14" s="392"/>
      <c r="E14" s="393"/>
      <c r="F14" s="393"/>
      <c r="G14" s="393"/>
      <c r="H14" s="393"/>
      <c r="I14" s="393"/>
      <c r="J14" s="393"/>
      <c r="K14" s="393"/>
      <c r="L14" s="393"/>
      <c r="M14" s="345"/>
    </row>
    <row r="15" spans="1:15" ht="19.149999999999999" customHeight="1">
      <c r="A15" s="1060">
        <f>'2.데이터입력'!C28</f>
        <v>46073</v>
      </c>
      <c r="B15" s="1048"/>
      <c r="C15" s="1048"/>
      <c r="D15" s="1048"/>
      <c r="E15" s="1048"/>
      <c r="F15" s="1048"/>
      <c r="G15" s="1048"/>
      <c r="H15" s="1048"/>
      <c r="I15" s="1048"/>
      <c r="J15" s="1048"/>
      <c r="K15" s="1048"/>
      <c r="L15" s="1048"/>
      <c r="M15" s="1061"/>
    </row>
    <row r="16" spans="1:15" ht="19.149999999999999" customHeight="1">
      <c r="A16" s="519"/>
      <c r="B16" s="518"/>
      <c r="C16" s="518"/>
      <c r="D16" s="518"/>
      <c r="E16" s="518"/>
      <c r="F16" s="518"/>
      <c r="G16" s="518"/>
      <c r="H16" s="518"/>
      <c r="I16" s="518"/>
      <c r="J16" s="518"/>
      <c r="K16" s="518"/>
      <c r="L16" s="518"/>
      <c r="M16" s="349"/>
    </row>
    <row r="17" spans="1:13" ht="19.149999999999999" customHeight="1">
      <c r="A17" s="529"/>
      <c r="B17" s="530"/>
      <c r="C17" s="530"/>
      <c r="D17" s="530"/>
      <c r="E17" s="530"/>
      <c r="F17" s="530"/>
      <c r="G17" s="530"/>
      <c r="H17" s="530"/>
      <c r="I17" s="530"/>
      <c r="J17" s="530"/>
      <c r="K17" s="530"/>
      <c r="L17" s="530"/>
      <c r="M17" s="333"/>
    </row>
    <row r="18" spans="1:13" ht="19.149999999999999" customHeight="1">
      <c r="A18" s="531"/>
      <c r="B18" s="532"/>
      <c r="C18" s="532"/>
      <c r="D18" s="356" t="s">
        <v>19</v>
      </c>
      <c r="E18" s="1063" t="str">
        <f>'2.데이터입력'!C19</f>
        <v>○○건설㈜</v>
      </c>
      <c r="F18" s="1035"/>
      <c r="G18" s="357"/>
      <c r="H18" s="533" t="s">
        <v>166</v>
      </c>
      <c r="I18" s="1062" t="str">
        <f>'2.데이터입력'!E19 &amp; "  (인)"</f>
        <v>○○○  (인)</v>
      </c>
      <c r="J18" s="1062"/>
      <c r="K18" s="1062"/>
      <c r="L18" s="532"/>
      <c r="M18" s="329"/>
    </row>
    <row r="19" spans="1:13" ht="19.149999999999999" customHeight="1">
      <c r="A19" s="531"/>
      <c r="B19" s="532"/>
      <c r="C19" s="532"/>
      <c r="D19" s="356"/>
      <c r="E19" s="357"/>
      <c r="F19" s="517"/>
      <c r="G19" s="357"/>
      <c r="H19" s="533"/>
      <c r="I19" s="534"/>
      <c r="J19" s="335"/>
      <c r="K19" s="335"/>
      <c r="L19" s="532"/>
      <c r="M19" s="329"/>
    </row>
    <row r="20" spans="1:13" ht="19.149999999999999" customHeight="1">
      <c r="A20" s="531"/>
      <c r="B20" s="532"/>
      <c r="C20" s="532"/>
      <c r="D20" s="535"/>
      <c r="E20" s="517"/>
      <c r="F20" s="517"/>
      <c r="G20" s="517"/>
      <c r="H20" s="536"/>
      <c r="I20" s="525"/>
      <c r="J20" s="532"/>
      <c r="K20" s="532"/>
      <c r="L20" s="532"/>
      <c r="M20" s="329"/>
    </row>
    <row r="21" spans="1:13" ht="17.45" customHeight="1">
      <c r="A21" s="531"/>
      <c r="B21" s="532"/>
      <c r="C21" s="532"/>
      <c r="D21" s="532"/>
      <c r="E21" s="532"/>
      <c r="F21" s="532"/>
      <c r="G21" s="532"/>
      <c r="H21" s="532"/>
      <c r="I21" s="532"/>
      <c r="J21" s="532"/>
      <c r="K21" s="532"/>
      <c r="L21" s="532"/>
      <c r="M21" s="329"/>
    </row>
    <row r="22" spans="1:13" ht="24" customHeight="1">
      <c r="A22" s="531"/>
      <c r="B22"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C22" s="995"/>
      <c r="D22" s="995"/>
      <c r="E22" s="995"/>
      <c r="F22" s="995"/>
      <c r="G22" s="995"/>
      <c r="H22" s="995"/>
      <c r="I22" s="995"/>
      <c r="J22" s="995"/>
      <c r="K22" s="995"/>
      <c r="L22" s="995"/>
      <c r="M22" s="302"/>
    </row>
    <row r="23" spans="1:13" ht="19.149999999999999" customHeight="1">
      <c r="A23" s="327"/>
      <c r="B23" s="328"/>
      <c r="C23" s="328"/>
      <c r="D23" s="301"/>
      <c r="E23" s="301"/>
      <c r="F23" s="301"/>
      <c r="G23" s="301"/>
      <c r="H23" s="301"/>
      <c r="I23" s="301"/>
      <c r="J23" s="301"/>
      <c r="K23" s="301"/>
      <c r="L23" s="301"/>
      <c r="M23" s="302"/>
    </row>
    <row r="24" spans="1:13" ht="19.149999999999999" customHeight="1">
      <c r="A24" s="327"/>
      <c r="B24" s="328"/>
      <c r="C24" s="328"/>
      <c r="D24" s="301"/>
      <c r="E24" s="301"/>
      <c r="F24" s="301"/>
      <c r="G24" s="301"/>
      <c r="H24" s="301"/>
      <c r="I24" s="301"/>
      <c r="J24" s="301"/>
      <c r="K24" s="301"/>
      <c r="L24" s="301"/>
      <c r="M24" s="302"/>
    </row>
    <row r="25" spans="1:13" ht="19.149999999999999" customHeight="1">
      <c r="A25" s="339"/>
      <c r="B25" s="340"/>
      <c r="C25" s="340"/>
      <c r="D25" s="340"/>
      <c r="E25" s="340"/>
      <c r="F25" s="340"/>
      <c r="G25" s="340"/>
      <c r="H25" s="340"/>
      <c r="I25" s="340"/>
      <c r="J25" s="340"/>
      <c r="K25" s="340"/>
      <c r="L25" s="340"/>
      <c r="M25" s="341"/>
    </row>
    <row r="26" spans="1:13" ht="30" customHeight="1"/>
  </sheetData>
  <sheetProtection algorithmName="SHA-512" hashValue="Mpo7XBJOH6ampjbfDrq5QF6zm5lgSW7NsGrw1KHgV+MsjL6QXfBzE21xKhve33JJWyY4A2UHteAa1x5wCEldaQ==" saltValue="wfkw7PLZHUo3JhhAztU6mg==" spinCount="100000" sheet="1" objects="1" scenarios="1"/>
  <mergeCells count="11">
    <mergeCell ref="A2:M2"/>
    <mergeCell ref="A15:M15"/>
    <mergeCell ref="I18:K18"/>
    <mergeCell ref="B22:L22"/>
    <mergeCell ref="E18:F18"/>
    <mergeCell ref="D4:L4"/>
    <mergeCell ref="B5:L5"/>
    <mergeCell ref="C7:L7"/>
    <mergeCell ref="C9:L9"/>
    <mergeCell ref="C11:L11"/>
    <mergeCell ref="C13:L13"/>
  </mergeCells>
  <phoneticPr fontId="2" type="noConversion"/>
  <hyperlinks>
    <hyperlink ref="O4" location="'2.데이터입력'!A1" display="데이터입력시트로" xr:uid="{00000000-0004-0000-0800-000000000000}"/>
  </hyperlink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Header>&amp;C
&amp;G</oddHead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70C0"/>
    <pageSetUpPr fitToPage="1"/>
  </sheetPr>
  <dimension ref="A1:O67"/>
  <sheetViews>
    <sheetView showGridLines="0" zoomScale="85" zoomScaleNormal="85" zoomScaleSheetLayoutView="70" workbookViewId="0">
      <selection activeCell="J51" sqref="J51"/>
    </sheetView>
  </sheetViews>
  <sheetFormatPr defaultColWidth="9" defaultRowHeight="30.75" customHeight="1"/>
  <cols>
    <col min="1" max="1" width="2.25" style="1" customWidth="1"/>
    <col min="2" max="2" width="3" style="1" customWidth="1"/>
    <col min="3" max="3" width="9" style="1" customWidth="1"/>
    <col min="4" max="4" width="7.375" style="1" customWidth="1"/>
    <col min="5" max="5" width="11.875" style="1" customWidth="1"/>
    <col min="6" max="6" width="8.375" style="1" customWidth="1"/>
    <col min="7" max="7" width="14" style="1" customWidth="1"/>
    <col min="8" max="8" width="17.75" style="1" customWidth="1"/>
    <col min="9" max="9" width="28" style="1" customWidth="1"/>
    <col min="10" max="10" width="19.5" style="843" customWidth="1"/>
    <col min="11" max="11" width="2.625" style="1" customWidth="1"/>
    <col min="12" max="12" width="9" style="1" customWidth="1"/>
    <col min="13" max="13" width="5" style="1" customWidth="1"/>
    <col min="14" max="16384" width="9" style="1"/>
  </cols>
  <sheetData>
    <row r="1" spans="1:15" ht="33" customHeight="1">
      <c r="A1" s="272"/>
    </row>
    <row r="2" spans="1:15" ht="42.75" customHeight="1" thickBot="1">
      <c r="A2" s="272"/>
      <c r="C2" s="1102" t="s">
        <v>1237</v>
      </c>
      <c r="D2" s="1102"/>
      <c r="E2" s="1102"/>
      <c r="F2" s="1102"/>
      <c r="G2" s="1102"/>
      <c r="H2" s="1102"/>
      <c r="I2" s="1102"/>
      <c r="J2" s="1102"/>
    </row>
    <row r="3" spans="1:15" ht="30" customHeight="1" thickBot="1">
      <c r="A3" s="272"/>
      <c r="C3" s="1108" t="s">
        <v>1293</v>
      </c>
      <c r="D3" s="2718"/>
      <c r="E3" s="2725" t="str">
        <f>'2.데이터입력'!C9</f>
        <v>○○○</v>
      </c>
      <c r="F3" s="2725"/>
      <c r="G3" s="2725"/>
      <c r="H3" s="2725"/>
      <c r="I3" s="2725"/>
      <c r="J3" s="864" t="s">
        <v>1299</v>
      </c>
    </row>
    <row r="4" spans="1:15" ht="30" customHeight="1" thickTop="1" thickBot="1">
      <c r="A4" s="272"/>
      <c r="C4" s="1109" t="s">
        <v>1294</v>
      </c>
      <c r="D4" s="1075"/>
      <c r="E4" s="2724" t="str">
        <f>'2.데이터입력'!C10</f>
        <v>○○○</v>
      </c>
      <c r="F4" s="2724"/>
      <c r="G4" s="2724"/>
      <c r="H4" s="2724"/>
      <c r="I4" s="2724"/>
      <c r="J4" s="865" t="s">
        <v>1298</v>
      </c>
      <c r="O4" s="746" t="s">
        <v>325</v>
      </c>
    </row>
    <row r="5" spans="1:15" ht="30" customHeight="1" thickTop="1">
      <c r="A5" s="272"/>
      <c r="C5" s="1109" t="s">
        <v>1295</v>
      </c>
      <c r="D5" s="1076"/>
      <c r="E5" s="2719" t="str">
        <f>'2.데이터입력'!C19</f>
        <v>○○건설㈜</v>
      </c>
      <c r="F5" s="2720"/>
      <c r="G5" s="2721"/>
      <c r="H5" s="2722" t="s">
        <v>973</v>
      </c>
      <c r="I5" s="2723" t="str">
        <f>'2.데이터입력'!E19</f>
        <v>○○○</v>
      </c>
      <c r="J5" s="1103"/>
    </row>
    <row r="6" spans="1:15" ht="30" customHeight="1">
      <c r="A6" s="272"/>
      <c r="C6" s="1109" t="s">
        <v>1296</v>
      </c>
      <c r="D6" s="1076"/>
      <c r="E6" s="1074">
        <f>'2.데이터입력'!C22</f>
        <v>1234567890</v>
      </c>
      <c r="F6" s="1075"/>
      <c r="G6" s="1076"/>
      <c r="H6" s="839" t="s">
        <v>1297</v>
      </c>
      <c r="I6" s="838" t="str">
        <f>'2.데이터입력'!C20</f>
        <v>02-1234-5678</v>
      </c>
      <c r="J6" s="1104"/>
    </row>
    <row r="7" spans="1:15" ht="38.25" customHeight="1" thickBot="1">
      <c r="A7" s="272"/>
      <c r="C7" s="1110" t="s">
        <v>974</v>
      </c>
      <c r="D7" s="1111"/>
      <c r="E7" s="2715" t="str">
        <f>'2.데이터입력'!E20</f>
        <v>○○시 ○○구</v>
      </c>
      <c r="F7" s="2716"/>
      <c r="G7" s="2716"/>
      <c r="H7" s="2716"/>
      <c r="I7" s="2717"/>
      <c r="J7" s="1105"/>
    </row>
    <row r="8" spans="1:15" ht="12" customHeight="1" thickBot="1">
      <c r="A8" s="272"/>
      <c r="C8" s="862"/>
      <c r="D8" s="862"/>
      <c r="E8" s="863"/>
      <c r="F8" s="863"/>
      <c r="G8" s="863"/>
      <c r="H8" s="861"/>
      <c r="I8" s="861"/>
      <c r="J8" s="861"/>
    </row>
    <row r="9" spans="1:15" s="6" customFormat="1" ht="24.95" customHeight="1" thickBot="1">
      <c r="A9" s="268"/>
      <c r="C9" s="844" t="s">
        <v>1238</v>
      </c>
      <c r="D9" s="1118" t="s">
        <v>971</v>
      </c>
      <c r="E9" s="1119"/>
      <c r="F9" s="1118" t="s">
        <v>1239</v>
      </c>
      <c r="G9" s="1137"/>
      <c r="H9" s="1137"/>
      <c r="I9" s="1119"/>
      <c r="J9" s="845" t="s">
        <v>1240</v>
      </c>
      <c r="N9" s="1"/>
    </row>
    <row r="10" spans="1:15" s="6" customFormat="1" ht="44.25" customHeight="1" thickTop="1">
      <c r="A10" s="268"/>
      <c r="C10" s="846">
        <v>1</v>
      </c>
      <c r="D10" s="1120" t="s">
        <v>1241</v>
      </c>
      <c r="E10" s="1121"/>
      <c r="F10" s="1138" t="s">
        <v>1242</v>
      </c>
      <c r="G10" s="1139"/>
      <c r="H10" s="1139"/>
      <c r="I10" s="1140"/>
      <c r="J10" s="847" t="s">
        <v>1243</v>
      </c>
    </row>
    <row r="11" spans="1:15" s="6" customFormat="1" ht="42" customHeight="1">
      <c r="A11" s="268"/>
      <c r="C11" s="1085">
        <v>2</v>
      </c>
      <c r="D11" s="1077" t="s">
        <v>1244</v>
      </c>
      <c r="E11" s="1083"/>
      <c r="F11" s="1096" t="s">
        <v>1245</v>
      </c>
      <c r="G11" s="1097"/>
      <c r="H11" s="1097"/>
      <c r="I11" s="1098"/>
      <c r="J11" s="848" t="s">
        <v>1243</v>
      </c>
    </row>
    <row r="12" spans="1:15" s="6" customFormat="1" ht="31.5" customHeight="1">
      <c r="A12" s="268"/>
      <c r="C12" s="1087"/>
      <c r="D12" s="1081"/>
      <c r="E12" s="1084"/>
      <c r="F12" s="1141" t="s">
        <v>1246</v>
      </c>
      <c r="G12" s="1142"/>
      <c r="H12" s="1142"/>
      <c r="I12" s="1143"/>
      <c r="J12" s="849" t="s">
        <v>1247</v>
      </c>
    </row>
    <row r="13" spans="1:15" s="6" customFormat="1" ht="24.95" customHeight="1">
      <c r="A13" s="268"/>
      <c r="C13" s="1085">
        <v>3</v>
      </c>
      <c r="D13" s="1077" t="s">
        <v>1248</v>
      </c>
      <c r="E13" s="1078"/>
      <c r="F13" s="1136" t="s">
        <v>1249</v>
      </c>
      <c r="G13" s="1097" t="s">
        <v>1250</v>
      </c>
      <c r="H13" s="1097"/>
      <c r="I13" s="1098"/>
      <c r="J13" s="848" t="s">
        <v>1243</v>
      </c>
    </row>
    <row r="14" spans="1:15" s="7" customFormat="1" ht="24.95" customHeight="1">
      <c r="A14" s="268"/>
      <c r="C14" s="1086"/>
      <c r="D14" s="1079"/>
      <c r="E14" s="1080"/>
      <c r="F14" s="1136"/>
      <c r="G14" s="1131"/>
      <c r="H14" s="1131"/>
      <c r="I14" s="1132"/>
      <c r="J14" s="849" t="s">
        <v>1247</v>
      </c>
    </row>
    <row r="15" spans="1:15" s="7" customFormat="1" ht="24.95" customHeight="1">
      <c r="A15" s="268"/>
      <c r="C15" s="1086"/>
      <c r="D15" s="1079"/>
      <c r="E15" s="1080"/>
      <c r="F15" s="1136" t="s">
        <v>1251</v>
      </c>
      <c r="G15" s="1097" t="s">
        <v>1252</v>
      </c>
      <c r="H15" s="1097"/>
      <c r="I15" s="1098"/>
      <c r="J15" s="848" t="s">
        <v>1243</v>
      </c>
    </row>
    <row r="16" spans="1:15" s="6" customFormat="1" ht="24.95" customHeight="1">
      <c r="A16" s="268"/>
      <c r="C16" s="1086"/>
      <c r="D16" s="1079"/>
      <c r="E16" s="1080"/>
      <c r="F16" s="1136"/>
      <c r="G16" s="1131"/>
      <c r="H16" s="1131"/>
      <c r="I16" s="1132"/>
      <c r="J16" s="849" t="s">
        <v>1247</v>
      </c>
    </row>
    <row r="17" spans="1:10" s="6" customFormat="1" ht="24.95" customHeight="1">
      <c r="A17" s="268"/>
      <c r="C17" s="1086"/>
      <c r="D17" s="1079"/>
      <c r="E17" s="1080"/>
      <c r="F17" s="1136" t="s">
        <v>1253</v>
      </c>
      <c r="G17" s="1097" t="s">
        <v>1254</v>
      </c>
      <c r="H17" s="1097"/>
      <c r="I17" s="1098"/>
      <c r="J17" s="848" t="s">
        <v>1243</v>
      </c>
    </row>
    <row r="18" spans="1:10" s="6" customFormat="1" ht="24.95" customHeight="1">
      <c r="A18" s="268"/>
      <c r="C18" s="1086"/>
      <c r="D18" s="1079"/>
      <c r="E18" s="1080"/>
      <c r="F18" s="1136"/>
      <c r="G18" s="1131"/>
      <c r="H18" s="1131"/>
      <c r="I18" s="1132"/>
      <c r="J18" s="849" t="s">
        <v>1247</v>
      </c>
    </row>
    <row r="19" spans="1:10" s="6" customFormat="1" ht="24.95" customHeight="1">
      <c r="A19" s="268"/>
      <c r="C19" s="1086"/>
      <c r="D19" s="1079"/>
      <c r="E19" s="1080"/>
      <c r="F19" s="1136" t="s">
        <v>1255</v>
      </c>
      <c r="G19" s="1078" t="s">
        <v>1256</v>
      </c>
      <c r="H19" s="1078"/>
      <c r="I19" s="1083"/>
      <c r="J19" s="848" t="s">
        <v>1243</v>
      </c>
    </row>
    <row r="20" spans="1:10" s="6" customFormat="1" ht="24.95" customHeight="1">
      <c r="A20" s="268"/>
      <c r="C20" s="1086"/>
      <c r="D20" s="1079"/>
      <c r="E20" s="1080"/>
      <c r="F20" s="1136"/>
      <c r="G20" s="1082"/>
      <c r="H20" s="1082"/>
      <c r="I20" s="1084"/>
      <c r="J20" s="849" t="s">
        <v>1247</v>
      </c>
    </row>
    <row r="21" spans="1:10" s="6" customFormat="1" ht="24.95" customHeight="1">
      <c r="A21" s="268"/>
      <c r="C21" s="1086"/>
      <c r="D21" s="1079"/>
      <c r="E21" s="1080"/>
      <c r="F21" s="1136" t="s">
        <v>1257</v>
      </c>
      <c r="G21" s="1078" t="s">
        <v>1258</v>
      </c>
      <c r="H21" s="1078"/>
      <c r="I21" s="1083"/>
      <c r="J21" s="848" t="s">
        <v>1243</v>
      </c>
    </row>
    <row r="22" spans="1:10" s="6" customFormat="1" ht="24.95" customHeight="1">
      <c r="A22" s="268"/>
      <c r="C22" s="1086"/>
      <c r="D22" s="1079"/>
      <c r="E22" s="1080"/>
      <c r="F22" s="1136"/>
      <c r="G22" s="1082"/>
      <c r="H22" s="1082"/>
      <c r="I22" s="1084"/>
      <c r="J22" s="849" t="s">
        <v>1247</v>
      </c>
    </row>
    <row r="23" spans="1:10" s="6" customFormat="1" ht="24.95" customHeight="1">
      <c r="A23" s="268"/>
      <c r="C23" s="1086"/>
      <c r="D23" s="1079"/>
      <c r="E23" s="1080"/>
      <c r="F23" s="1136" t="s">
        <v>1259</v>
      </c>
      <c r="G23" s="1097" t="s">
        <v>1260</v>
      </c>
      <c r="H23" s="1097"/>
      <c r="I23" s="1098"/>
      <c r="J23" s="848" t="s">
        <v>1243</v>
      </c>
    </row>
    <row r="24" spans="1:10" s="6" customFormat="1" ht="24.95" customHeight="1">
      <c r="A24" s="268"/>
      <c r="C24" s="1086"/>
      <c r="D24" s="1079"/>
      <c r="E24" s="1080"/>
      <c r="F24" s="1136"/>
      <c r="G24" s="1131"/>
      <c r="H24" s="1131"/>
      <c r="I24" s="1132"/>
      <c r="J24" s="849" t="s">
        <v>1247</v>
      </c>
    </row>
    <row r="25" spans="1:10" s="6" customFormat="1" ht="24.95" customHeight="1">
      <c r="A25" s="268"/>
      <c r="C25" s="1086"/>
      <c r="D25" s="1079"/>
      <c r="E25" s="1080"/>
      <c r="F25" s="1136" t="s">
        <v>1261</v>
      </c>
      <c r="G25" s="1078" t="s">
        <v>1262</v>
      </c>
      <c r="H25" s="1078"/>
      <c r="I25" s="1083"/>
      <c r="J25" s="848" t="s">
        <v>1243</v>
      </c>
    </row>
    <row r="26" spans="1:10" s="6" customFormat="1" ht="24.95" customHeight="1">
      <c r="A26" s="268"/>
      <c r="C26" s="1086"/>
      <c r="D26" s="1079"/>
      <c r="E26" s="1080"/>
      <c r="F26" s="1136"/>
      <c r="G26" s="1082"/>
      <c r="H26" s="1082"/>
      <c r="I26" s="1084"/>
      <c r="J26" s="849" t="s">
        <v>1247</v>
      </c>
    </row>
    <row r="27" spans="1:10" s="6" customFormat="1" ht="24.95" customHeight="1">
      <c r="A27" s="268"/>
      <c r="C27" s="1086"/>
      <c r="D27" s="1079"/>
      <c r="E27" s="1080"/>
      <c r="F27" s="1136" t="s">
        <v>1263</v>
      </c>
      <c r="G27" s="1097" t="s">
        <v>1264</v>
      </c>
      <c r="H27" s="1097"/>
      <c r="I27" s="1098"/>
      <c r="J27" s="848" t="s">
        <v>1243</v>
      </c>
    </row>
    <row r="28" spans="1:10" s="6" customFormat="1" ht="91.5" customHeight="1">
      <c r="A28" s="268"/>
      <c r="C28" s="1086"/>
      <c r="D28" s="1079"/>
      <c r="E28" s="1080"/>
      <c r="F28" s="1136"/>
      <c r="G28" s="1131"/>
      <c r="H28" s="1131"/>
      <c r="I28" s="1132"/>
      <c r="J28" s="849" t="s">
        <v>1247</v>
      </c>
    </row>
    <row r="29" spans="1:10" s="6" customFormat="1" ht="58.5" customHeight="1">
      <c r="A29" s="268"/>
      <c r="C29" s="1087"/>
      <c r="D29" s="1081"/>
      <c r="E29" s="1082"/>
      <c r="F29" s="1130" t="s">
        <v>1265</v>
      </c>
      <c r="G29" s="1089"/>
      <c r="H29" s="1089"/>
      <c r="I29" s="1089"/>
      <c r="J29" s="1133"/>
    </row>
    <row r="30" spans="1:10" s="6" customFormat="1" ht="24.95" customHeight="1">
      <c r="A30" s="268"/>
      <c r="C30" s="1085">
        <v>4</v>
      </c>
      <c r="D30" s="1077" t="s">
        <v>1266</v>
      </c>
      <c r="E30" s="1083"/>
      <c r="F30" s="1096" t="s">
        <v>1267</v>
      </c>
      <c r="G30" s="1097"/>
      <c r="H30" s="1097"/>
      <c r="I30" s="1098"/>
      <c r="J30" s="850" t="s">
        <v>1243</v>
      </c>
    </row>
    <row r="31" spans="1:10" s="6" customFormat="1" ht="50.25" customHeight="1">
      <c r="A31" s="268"/>
      <c r="C31" s="1087"/>
      <c r="D31" s="1081"/>
      <c r="E31" s="1084"/>
      <c r="F31" s="1130"/>
      <c r="G31" s="1131"/>
      <c r="H31" s="1131"/>
      <c r="I31" s="1132"/>
      <c r="J31" s="851" t="s">
        <v>1268</v>
      </c>
    </row>
    <row r="32" spans="1:10" s="6" customFormat="1" ht="24.95" hidden="1" customHeight="1">
      <c r="A32" s="268"/>
      <c r="C32" s="1085">
        <v>5</v>
      </c>
      <c r="D32" s="1077" t="s">
        <v>1269</v>
      </c>
      <c r="E32" s="1083"/>
      <c r="F32" s="1096" t="s">
        <v>1270</v>
      </c>
      <c r="G32" s="1097"/>
      <c r="H32" s="1097"/>
      <c r="I32" s="1098"/>
      <c r="J32" s="1134" t="s">
        <v>1243</v>
      </c>
    </row>
    <row r="33" spans="1:10" s="6" customFormat="1" ht="96.75" customHeight="1">
      <c r="A33" s="268"/>
      <c r="C33" s="1087"/>
      <c r="D33" s="1081"/>
      <c r="E33" s="1084"/>
      <c r="F33" s="1130"/>
      <c r="G33" s="1131"/>
      <c r="H33" s="1131"/>
      <c r="I33" s="1132"/>
      <c r="J33" s="1135"/>
    </row>
    <row r="34" spans="1:10" s="6" customFormat="1" ht="87.75" customHeight="1">
      <c r="A34" s="268"/>
      <c r="C34" s="852">
        <v>6</v>
      </c>
      <c r="D34" s="1128" t="s">
        <v>1271</v>
      </c>
      <c r="E34" s="1129"/>
      <c r="F34" s="1088" t="s">
        <v>1272</v>
      </c>
      <c r="G34" s="1089"/>
      <c r="H34" s="1089"/>
      <c r="I34" s="1090"/>
      <c r="J34" s="853" t="s">
        <v>1243</v>
      </c>
    </row>
    <row r="35" spans="1:10" s="6" customFormat="1" ht="24.95" customHeight="1">
      <c r="A35" s="268"/>
      <c r="C35" s="1085">
        <v>7</v>
      </c>
      <c r="D35" s="1077" t="s">
        <v>1273</v>
      </c>
      <c r="E35" s="1083"/>
      <c r="F35" s="1096" t="s">
        <v>1274</v>
      </c>
      <c r="G35" s="1097"/>
      <c r="H35" s="1097"/>
      <c r="I35" s="1098"/>
      <c r="J35" s="850" t="s">
        <v>1243</v>
      </c>
    </row>
    <row r="36" spans="1:10" s="11" customFormat="1" ht="39" customHeight="1">
      <c r="A36" s="355"/>
      <c r="C36" s="1087"/>
      <c r="D36" s="1081"/>
      <c r="E36" s="1084"/>
      <c r="F36" s="1130"/>
      <c r="G36" s="1131"/>
      <c r="H36" s="1131"/>
      <c r="I36" s="1132"/>
      <c r="J36" s="851" t="s">
        <v>1268</v>
      </c>
    </row>
    <row r="37" spans="1:10" s="11" customFormat="1" ht="24.95" customHeight="1">
      <c r="A37" s="355"/>
      <c r="C37" s="1085">
        <v>8</v>
      </c>
      <c r="D37" s="1077" t="s">
        <v>1275</v>
      </c>
      <c r="E37" s="1083"/>
      <c r="F37" s="1096" t="s">
        <v>1276</v>
      </c>
      <c r="G37" s="1097"/>
      <c r="H37" s="1097"/>
      <c r="I37" s="1098"/>
      <c r="J37" s="848" t="s">
        <v>1243</v>
      </c>
    </row>
    <row r="38" spans="1:10" s="11" customFormat="1" ht="49.5" customHeight="1">
      <c r="C38" s="1087"/>
      <c r="D38" s="1081"/>
      <c r="E38" s="1084"/>
      <c r="F38" s="1130"/>
      <c r="G38" s="1131"/>
      <c r="H38" s="1131"/>
      <c r="I38" s="1132"/>
      <c r="J38" s="849" t="s">
        <v>1247</v>
      </c>
    </row>
    <row r="39" spans="1:10" ht="24.95" customHeight="1">
      <c r="C39" s="1085">
        <v>9</v>
      </c>
      <c r="D39" s="1077" t="s">
        <v>1277</v>
      </c>
      <c r="E39" s="1083"/>
      <c r="F39" s="1096" t="s">
        <v>1278</v>
      </c>
      <c r="G39" s="1097"/>
      <c r="H39" s="1097"/>
      <c r="I39" s="1098"/>
      <c r="J39" s="848" t="s">
        <v>1243</v>
      </c>
    </row>
    <row r="40" spans="1:10" ht="24.95" customHeight="1">
      <c r="C40" s="1086"/>
      <c r="D40" s="1079"/>
      <c r="E40" s="1095"/>
      <c r="F40" s="1099"/>
      <c r="G40" s="1100"/>
      <c r="H40" s="1100"/>
      <c r="I40" s="1101"/>
      <c r="J40" s="854" t="s">
        <v>1247</v>
      </c>
    </row>
    <row r="41" spans="1:10" ht="24.95" customHeight="1">
      <c r="C41" s="1086"/>
      <c r="D41" s="1079"/>
      <c r="E41" s="1095"/>
      <c r="F41" s="1122" t="s">
        <v>1279</v>
      </c>
      <c r="G41" s="1123"/>
      <c r="H41" s="1123"/>
      <c r="I41" s="1124"/>
      <c r="J41" s="855"/>
    </row>
    <row r="42" spans="1:10" ht="24.95" customHeight="1">
      <c r="C42" s="1086"/>
      <c r="D42" s="1079"/>
      <c r="E42" s="1095"/>
      <c r="F42" s="1122" t="s">
        <v>1280</v>
      </c>
      <c r="G42" s="1123"/>
      <c r="H42" s="1123"/>
      <c r="I42" s="1124"/>
      <c r="J42" s="855"/>
    </row>
    <row r="43" spans="1:10" ht="24.95" customHeight="1">
      <c r="C43" s="1086"/>
      <c r="D43" s="1079"/>
      <c r="E43" s="1095"/>
      <c r="F43" s="1122" t="s">
        <v>1281</v>
      </c>
      <c r="G43" s="1123"/>
      <c r="H43" s="1123"/>
      <c r="I43" s="1124"/>
      <c r="J43" s="855"/>
    </row>
    <row r="44" spans="1:10" ht="24.95" customHeight="1">
      <c r="C44" s="1087"/>
      <c r="D44" s="1081"/>
      <c r="E44" s="1084"/>
      <c r="F44" s="1125" t="s">
        <v>1282</v>
      </c>
      <c r="G44" s="1126"/>
      <c r="H44" s="1126"/>
      <c r="I44" s="1127"/>
      <c r="J44" s="856"/>
    </row>
    <row r="45" spans="1:10" ht="24.95" customHeight="1">
      <c r="C45" s="1085">
        <v>10</v>
      </c>
      <c r="D45" s="1077" t="s">
        <v>1283</v>
      </c>
      <c r="E45" s="1083"/>
      <c r="F45" s="1088" t="s">
        <v>1284</v>
      </c>
      <c r="G45" s="1089"/>
      <c r="H45" s="1089"/>
      <c r="I45" s="1090"/>
      <c r="J45" s="848" t="s">
        <v>1243</v>
      </c>
    </row>
    <row r="46" spans="1:10" ht="24.95" customHeight="1">
      <c r="C46" s="1086"/>
      <c r="D46" s="1079"/>
      <c r="E46" s="1095"/>
      <c r="F46" s="1091" t="s">
        <v>1285</v>
      </c>
      <c r="G46" s="1092"/>
      <c r="H46" s="840" t="s">
        <v>1286</v>
      </c>
      <c r="I46" s="840" t="s">
        <v>1287</v>
      </c>
      <c r="J46" s="854"/>
    </row>
    <row r="47" spans="1:10" ht="48" customHeight="1">
      <c r="C47" s="1087"/>
      <c r="D47" s="1081"/>
      <c r="E47" s="1084"/>
      <c r="F47" s="1093" t="s">
        <v>1288</v>
      </c>
      <c r="G47" s="1094"/>
      <c r="H47" s="841" t="s">
        <v>1289</v>
      </c>
      <c r="I47" s="842" t="s">
        <v>1290</v>
      </c>
      <c r="J47" s="849"/>
    </row>
    <row r="48" spans="1:10" ht="24.95" customHeight="1">
      <c r="C48" s="857">
        <v>11</v>
      </c>
      <c r="D48" s="1077" t="s">
        <v>1291</v>
      </c>
      <c r="E48" s="1083"/>
      <c r="F48" s="1112" t="s">
        <v>1292</v>
      </c>
      <c r="G48" s="1113"/>
      <c r="H48" s="1113"/>
      <c r="I48" s="1114"/>
      <c r="J48" s="858"/>
    </row>
    <row r="49" spans="3:15" ht="21" customHeight="1" thickBot="1">
      <c r="C49" s="859"/>
      <c r="D49" s="1106"/>
      <c r="E49" s="1107"/>
      <c r="F49" s="1115" t="s">
        <v>1292</v>
      </c>
      <c r="G49" s="1116"/>
      <c r="H49" s="1116"/>
      <c r="I49" s="1117"/>
      <c r="J49" s="860"/>
    </row>
    <row r="50" spans="3:15" ht="48" customHeight="1">
      <c r="C50" s="1073">
        <f>'2.데이터입력'!C28</f>
        <v>46073</v>
      </c>
      <c r="D50" s="1073"/>
      <c r="E50" s="1073"/>
      <c r="F50" s="1073"/>
      <c r="G50" s="1073"/>
      <c r="H50" s="1073"/>
      <c r="I50" s="1073"/>
      <c r="J50" s="1073"/>
      <c r="K50" s="867"/>
      <c r="L50" s="867"/>
      <c r="M50" s="867"/>
      <c r="N50" s="867"/>
      <c r="O50" s="867"/>
    </row>
    <row r="51" spans="3:15" ht="19.5" customHeight="1">
      <c r="G51" s="1" t="s">
        <v>445</v>
      </c>
      <c r="H51" s="866" t="str">
        <f>'2.데이터입력'!C19</f>
        <v>○○건설㈜</v>
      </c>
      <c r="I51" s="15" t="s">
        <v>446</v>
      </c>
      <c r="J51" s="866" t="str">
        <f>'2.데이터입력'!E19 &amp; "  (인)"</f>
        <v>○○○  (인)</v>
      </c>
    </row>
    <row r="52" spans="3:15" ht="30.75" customHeight="1">
      <c r="C52" s="1072"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D52" s="1072"/>
      <c r="E52" s="1072"/>
    </row>
    <row r="55" spans="3:15" ht="52.5" customHeight="1">
      <c r="C55" s="1144" t="s">
        <v>1310</v>
      </c>
      <c r="D55" s="1145"/>
      <c r="E55" s="1145"/>
      <c r="F55" s="1145"/>
      <c r="G55" s="1145"/>
      <c r="H55" s="1145"/>
      <c r="I55" s="1145"/>
      <c r="J55" s="1145"/>
      <c r="K55" s="133"/>
    </row>
    <row r="56" spans="3:15" ht="30.75" customHeight="1">
      <c r="C56" s="872" t="s">
        <v>530</v>
      </c>
      <c r="D56" s="1070" t="s">
        <v>1300</v>
      </c>
      <c r="E56" s="1070"/>
      <c r="F56" s="1070"/>
      <c r="G56" s="1070"/>
      <c r="H56" s="1070"/>
      <c r="I56" s="1070"/>
      <c r="J56" s="1070"/>
      <c r="K56" s="874"/>
      <c r="L56" s="868"/>
      <c r="M56" s="868"/>
    </row>
    <row r="57" spans="3:15" ht="30.75" customHeight="1">
      <c r="C57" s="872" t="s">
        <v>531</v>
      </c>
      <c r="D57" s="1071" t="s">
        <v>1301</v>
      </c>
      <c r="E57" s="1071"/>
      <c r="F57" s="1071"/>
      <c r="G57" s="1071"/>
      <c r="H57" s="1071"/>
      <c r="I57" s="1071"/>
      <c r="J57" s="1071"/>
      <c r="K57" s="874"/>
      <c r="L57" s="868"/>
      <c r="M57" s="869"/>
    </row>
    <row r="58" spans="3:15" ht="56.25" customHeight="1">
      <c r="C58" s="872" t="s">
        <v>532</v>
      </c>
      <c r="D58" s="1071" t="s">
        <v>1302</v>
      </c>
      <c r="E58" s="1071"/>
      <c r="F58" s="1071"/>
      <c r="G58" s="1071"/>
      <c r="H58" s="1071"/>
      <c r="I58" s="1071"/>
      <c r="J58" s="1071"/>
      <c r="K58" s="875"/>
      <c r="L58" s="870"/>
      <c r="M58" s="870"/>
    </row>
    <row r="59" spans="3:15" ht="73.5" customHeight="1">
      <c r="C59" s="872" t="s">
        <v>533</v>
      </c>
      <c r="D59" s="1071" t="s">
        <v>1305</v>
      </c>
      <c r="E59" s="1071"/>
      <c r="F59" s="1071"/>
      <c r="G59" s="1071"/>
      <c r="H59" s="1071"/>
      <c r="I59" s="1071"/>
      <c r="J59" s="1071"/>
      <c r="K59" s="876"/>
      <c r="L59" s="871"/>
      <c r="M59" s="871"/>
    </row>
    <row r="60" spans="3:15" ht="30.75" customHeight="1">
      <c r="C60" s="872"/>
      <c r="D60" s="1071" t="s">
        <v>1300</v>
      </c>
      <c r="E60" s="1071"/>
      <c r="F60" s="1071"/>
      <c r="G60" s="1071"/>
      <c r="H60" s="1071"/>
      <c r="I60" s="1071"/>
      <c r="J60" s="1071"/>
      <c r="K60" s="876"/>
      <c r="L60" s="871"/>
      <c r="M60" s="871"/>
      <c r="N60" s="2"/>
    </row>
    <row r="61" spans="3:15" ht="54" customHeight="1">
      <c r="C61" s="872" t="s">
        <v>534</v>
      </c>
      <c r="D61" s="1071" t="s">
        <v>1303</v>
      </c>
      <c r="E61" s="1071"/>
      <c r="F61" s="1071"/>
      <c r="G61" s="1071"/>
      <c r="H61" s="1071"/>
      <c r="I61" s="1071"/>
      <c r="J61" s="1071"/>
      <c r="K61" s="876"/>
      <c r="L61" s="871"/>
      <c r="M61" s="871"/>
    </row>
    <row r="62" spans="3:15" ht="60" customHeight="1">
      <c r="C62" s="872" t="s">
        <v>535</v>
      </c>
      <c r="D62" s="1071" t="s">
        <v>1304</v>
      </c>
      <c r="E62" s="1071"/>
      <c r="F62" s="1071"/>
      <c r="G62" s="1071"/>
      <c r="H62" s="1071"/>
      <c r="I62" s="1071"/>
      <c r="J62" s="1071"/>
      <c r="K62" s="876"/>
      <c r="L62" s="871"/>
      <c r="M62" s="871"/>
    </row>
    <row r="63" spans="3:15" ht="99" customHeight="1">
      <c r="C63" s="872" t="s">
        <v>536</v>
      </c>
      <c r="D63" s="1071" t="s">
        <v>1306</v>
      </c>
      <c r="E63" s="1071"/>
      <c r="F63" s="1071"/>
      <c r="G63" s="1071"/>
      <c r="H63" s="1071"/>
      <c r="I63" s="1071"/>
      <c r="J63" s="1071"/>
      <c r="K63" s="876"/>
      <c r="L63" s="871"/>
      <c r="M63" s="871"/>
    </row>
    <row r="64" spans="3:15" ht="30.75" customHeight="1">
      <c r="C64" s="872" t="s">
        <v>540</v>
      </c>
      <c r="D64" s="1071" t="s">
        <v>1307</v>
      </c>
      <c r="E64" s="1071"/>
      <c r="F64" s="1071"/>
      <c r="G64" s="1071"/>
      <c r="H64" s="1071"/>
      <c r="I64" s="1071"/>
      <c r="J64" s="1071"/>
      <c r="K64" s="876"/>
      <c r="L64" s="871"/>
      <c r="M64" s="871"/>
    </row>
    <row r="65" spans="3:13" ht="30.75" customHeight="1">
      <c r="C65" s="872" t="s">
        <v>541</v>
      </c>
      <c r="D65" s="1071" t="s">
        <v>1308</v>
      </c>
      <c r="E65" s="1071"/>
      <c r="F65" s="1071"/>
      <c r="G65" s="1071"/>
      <c r="H65" s="1071"/>
      <c r="I65" s="1071"/>
      <c r="J65" s="1071"/>
      <c r="K65" s="876"/>
      <c r="L65" s="871"/>
      <c r="M65" s="871"/>
    </row>
    <row r="66" spans="3:13" ht="70.5" customHeight="1">
      <c r="C66" s="873" t="s">
        <v>542</v>
      </c>
      <c r="D66" s="1146" t="s">
        <v>1309</v>
      </c>
      <c r="E66" s="1146"/>
      <c r="F66" s="1146"/>
      <c r="G66" s="1146"/>
      <c r="H66" s="1146"/>
      <c r="I66" s="1146"/>
      <c r="J66" s="1146"/>
      <c r="K66" s="877"/>
      <c r="L66" s="871"/>
      <c r="M66" s="871"/>
    </row>
    <row r="67" spans="3:13" ht="30.75" customHeight="1">
      <c r="D67" s="1069"/>
      <c r="E67" s="1069"/>
      <c r="F67" s="1069"/>
      <c r="G67" s="1069"/>
      <c r="H67" s="1069"/>
      <c r="I67" s="1069"/>
      <c r="J67" s="1069"/>
      <c r="K67" s="1069"/>
      <c r="L67" s="1069"/>
      <c r="M67" s="1069"/>
    </row>
  </sheetData>
  <mergeCells count="84">
    <mergeCell ref="F19:F20"/>
    <mergeCell ref="G19:I20"/>
    <mergeCell ref="F21:F22"/>
    <mergeCell ref="C55:J55"/>
    <mergeCell ref="D64:J64"/>
    <mergeCell ref="D63:J63"/>
    <mergeCell ref="D58:J58"/>
    <mergeCell ref="D59:J59"/>
    <mergeCell ref="D60:J60"/>
    <mergeCell ref="D61:J61"/>
    <mergeCell ref="D62:J62"/>
    <mergeCell ref="F48:I48"/>
    <mergeCell ref="F49:I49"/>
    <mergeCell ref="D9:E9"/>
    <mergeCell ref="D10:E10"/>
    <mergeCell ref="D11:E12"/>
    <mergeCell ref="F41:I41"/>
    <mergeCell ref="F42:I42"/>
    <mergeCell ref="F43:I43"/>
    <mergeCell ref="F44:I44"/>
    <mergeCell ref="D39:E44"/>
    <mergeCell ref="F34:I34"/>
    <mergeCell ref="D34:E34"/>
    <mergeCell ref="F35:I36"/>
    <mergeCell ref="F37:I38"/>
    <mergeCell ref="D35:E36"/>
    <mergeCell ref="D48:E49"/>
    <mergeCell ref="C3:D3"/>
    <mergeCell ref="C4:D4"/>
    <mergeCell ref="C5:D5"/>
    <mergeCell ref="C6:D6"/>
    <mergeCell ref="C7:D7"/>
    <mergeCell ref="C35:C36"/>
    <mergeCell ref="C37:C38"/>
    <mergeCell ref="D37:E38"/>
    <mergeCell ref="C30:C31"/>
    <mergeCell ref="C32:C33"/>
    <mergeCell ref="C11:C12"/>
    <mergeCell ref="C13:C29"/>
    <mergeCell ref="E7:I7"/>
    <mergeCell ref="C39:C44"/>
    <mergeCell ref="F39:I40"/>
    <mergeCell ref="E3:I3"/>
    <mergeCell ref="E4:I4"/>
    <mergeCell ref="C2:J2"/>
    <mergeCell ref="J5:J7"/>
    <mergeCell ref="F29:J29"/>
    <mergeCell ref="F30:I31"/>
    <mergeCell ref="F32:I33"/>
    <mergeCell ref="J32:J33"/>
    <mergeCell ref="G21:I22"/>
    <mergeCell ref="F23:F24"/>
    <mergeCell ref="G23:I24"/>
    <mergeCell ref="F25:F26"/>
    <mergeCell ref="F27:F28"/>
    <mergeCell ref="G27:I28"/>
    <mergeCell ref="C45:C47"/>
    <mergeCell ref="F45:I45"/>
    <mergeCell ref="F46:G46"/>
    <mergeCell ref="F47:G47"/>
    <mergeCell ref="D45:E47"/>
    <mergeCell ref="E5:G5"/>
    <mergeCell ref="E6:G6"/>
    <mergeCell ref="D13:E29"/>
    <mergeCell ref="D30:E31"/>
    <mergeCell ref="D32:E33"/>
    <mergeCell ref="F9:I9"/>
    <mergeCell ref="F10:I10"/>
    <mergeCell ref="F11:I11"/>
    <mergeCell ref="G25:I26"/>
    <mergeCell ref="F12:I12"/>
    <mergeCell ref="F13:F14"/>
    <mergeCell ref="G13:I14"/>
    <mergeCell ref="F15:F16"/>
    <mergeCell ref="G15:I16"/>
    <mergeCell ref="F17:F18"/>
    <mergeCell ref="G17:I18"/>
    <mergeCell ref="D67:M67"/>
    <mergeCell ref="D56:J56"/>
    <mergeCell ref="D57:J57"/>
    <mergeCell ref="C52:E52"/>
    <mergeCell ref="C50:J50"/>
    <mergeCell ref="D65:J65"/>
    <mergeCell ref="D66:J66"/>
  </mergeCells>
  <phoneticPr fontId="2" type="noConversion"/>
  <hyperlinks>
    <hyperlink ref="O4" location="'2.데이터입력'!A1" display="데이터입력시트로" xr:uid="{F30B0B68-C16E-444D-AAD5-63FC9ADF1BCD}"/>
  </hyperlinks>
  <printOptions horizontalCentered="1" verticalCentered="1"/>
  <pageMargins left="0.70866141732283472" right="0.70866141732283472" top="0.74803149606299213" bottom="0.74803149606299213" header="0.31496062992125984" footer="0.31496062992125984"/>
  <pageSetup paperSize="9" scale="69" fitToHeight="0" orientation="portrait" r:id="rId1"/>
  <headerFooter>
    <oddHeader>&amp;C
&amp;G</oddHead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70C0"/>
  </sheetPr>
  <dimension ref="A1:O32"/>
  <sheetViews>
    <sheetView showGridLines="0" zoomScale="85" zoomScaleNormal="85" zoomScaleSheetLayoutView="85" workbookViewId="0">
      <selection activeCell="AC22" sqref="AC22"/>
    </sheetView>
  </sheetViews>
  <sheetFormatPr defaultColWidth="8.75" defaultRowHeight="19.149999999999999" customHeight="1"/>
  <cols>
    <col min="1" max="2" width="3.125" style="1" customWidth="1"/>
    <col min="3" max="3" width="2.5" style="1" customWidth="1"/>
    <col min="4" max="4" width="13.25" style="1" customWidth="1"/>
    <col min="5" max="5" width="11.375" style="1" customWidth="1"/>
    <col min="6" max="6" width="10.875" style="1" customWidth="1"/>
    <col min="7" max="7" width="4.25" style="1" customWidth="1"/>
    <col min="8" max="8" width="9.625" style="1" customWidth="1"/>
    <col min="9" max="9" width="2.875" style="1" customWidth="1"/>
    <col min="10" max="10" width="9.875" style="1" customWidth="1"/>
    <col min="11" max="11" width="13.375" style="1" customWidth="1"/>
    <col min="12" max="12" width="3.25" style="1" customWidth="1"/>
    <col min="13" max="13" width="2.5" style="1" customWidth="1"/>
    <col min="14" max="14" width="5.75" style="1" customWidth="1"/>
    <col min="15" max="15" width="14.25" style="1" customWidth="1"/>
    <col min="16" max="16384" width="8.75" style="1"/>
  </cols>
  <sheetData>
    <row r="1" spans="1:15" ht="54" customHeight="1">
      <c r="A1" s="322"/>
      <c r="B1" s="323"/>
      <c r="C1" s="323"/>
      <c r="D1" s="323"/>
      <c r="E1" s="323"/>
      <c r="F1" s="323"/>
      <c r="G1" s="323"/>
      <c r="H1" s="323"/>
      <c r="I1" s="323"/>
      <c r="J1" s="323"/>
      <c r="K1" s="323"/>
      <c r="L1" s="323"/>
      <c r="M1" s="324"/>
    </row>
    <row r="2" spans="1:15" ht="45" customHeight="1">
      <c r="A2" s="1149" t="s">
        <v>855</v>
      </c>
      <c r="B2" s="1150"/>
      <c r="C2" s="1150"/>
      <c r="D2" s="1150"/>
      <c r="E2" s="1150"/>
      <c r="F2" s="1150"/>
      <c r="G2" s="1150"/>
      <c r="H2" s="1150"/>
      <c r="I2" s="1150"/>
      <c r="J2" s="1150"/>
      <c r="K2" s="1150"/>
      <c r="L2" s="1150"/>
      <c r="M2" s="1151"/>
    </row>
    <row r="3" spans="1:15" ht="18.75" customHeight="1" thickBot="1">
      <c r="A3" s="1149"/>
      <c r="B3" s="1150"/>
      <c r="C3" s="1150"/>
      <c r="D3" s="1150"/>
      <c r="E3" s="1150"/>
      <c r="F3" s="1150"/>
      <c r="G3" s="1150"/>
      <c r="H3" s="1150"/>
      <c r="I3" s="1150"/>
      <c r="J3" s="1150"/>
      <c r="K3" s="1150"/>
      <c r="L3" s="1150"/>
      <c r="M3" s="1151"/>
    </row>
    <row r="4" spans="1:15" ht="24" customHeight="1" thickTop="1" thickBot="1">
      <c r="A4" s="526"/>
      <c r="B4" s="516"/>
      <c r="C4" s="516"/>
      <c r="D4" s="1064"/>
      <c r="E4" s="1064"/>
      <c r="F4" s="1064"/>
      <c r="G4" s="1064"/>
      <c r="H4" s="1064"/>
      <c r="I4" s="1064"/>
      <c r="J4" s="1064"/>
      <c r="K4" s="1064"/>
      <c r="L4" s="1064"/>
      <c r="M4" s="325"/>
      <c r="O4" s="746" t="s">
        <v>325</v>
      </c>
    </row>
    <row r="5" spans="1:15" ht="84" customHeight="1" thickTop="1">
      <c r="A5" s="527"/>
      <c r="B5" s="1147" t="str">
        <f>"  당사는" &amp; IF(LEFT('2.데이터입력'!C11,1)="공","「지방계약법」 제31조의5에","「국가계약법」 제27조의5에")&amp;"  따른 조세포탈 등을 한 자가 아님을 서약합니다. 만일 다음 각 호의 사유에 해당되어 유죄판결이 확정된 날부터 2년이 지나지 않는 사실이 발견된 때에는 계약을 해제ㆍ해지하는 등의 불이익을 감수하겠으며, " &amp; IF(LEFT('2.데이터입력'!C11,1)="공","「지방계약법 시행령」 제93조에","「국가계약법 시행령」 제12조에")&amp;" 따라 부정당업자의 입찰참가자격제한 처분을 받겠습니다."</f>
        <v xml:space="preserve">  당사는「지방계약법」 제31조의5에  따른 조세포탈 등을 한 자가 아님을 서약합니다. 만일 다음 각 호의 사유에 해당되어 유죄판결이 확정된 날부터 2년이 지나지 않는 사실이 발견된 때에는 계약을 해제ㆍ해지하는 등의 불이익을 감수하겠으며, 「지방계약법 시행령」 제93조에 따라 부정당업자의 입찰참가자격제한 처분을 받겠습니다.</v>
      </c>
      <c r="C5" s="1147"/>
      <c r="D5" s="1147"/>
      <c r="E5" s="1147"/>
      <c r="F5" s="1147"/>
      <c r="G5" s="1147"/>
      <c r="H5" s="1147"/>
      <c r="I5" s="1147"/>
      <c r="J5" s="1147"/>
      <c r="K5" s="1147"/>
      <c r="L5" s="1147"/>
      <c r="M5" s="343"/>
    </row>
    <row r="6" spans="1:15" ht="17.25" customHeight="1">
      <c r="A6" s="527"/>
      <c r="B6" s="393"/>
      <c r="C6" s="393"/>
      <c r="D6" s="392"/>
      <c r="E6" s="393"/>
      <c r="F6" s="393"/>
      <c r="G6" s="393"/>
      <c r="H6" s="393"/>
      <c r="I6" s="393"/>
      <c r="J6" s="393"/>
      <c r="K6" s="393"/>
      <c r="L6" s="393"/>
      <c r="M6" s="345"/>
    </row>
    <row r="7" spans="1:15" ht="39.950000000000003" customHeight="1">
      <c r="A7" s="527"/>
      <c r="B7" s="445" t="s">
        <v>41</v>
      </c>
      <c r="C7" s="1147" t="s">
        <v>598</v>
      </c>
      <c r="D7" s="1148"/>
      <c r="E7" s="1148"/>
      <c r="F7" s="1148"/>
      <c r="G7" s="1148"/>
      <c r="H7" s="1148"/>
      <c r="I7" s="1148"/>
      <c r="J7" s="1148"/>
      <c r="K7" s="1148"/>
      <c r="L7" s="1148"/>
      <c r="M7" s="343"/>
    </row>
    <row r="8" spans="1:15" ht="9.9499999999999993" customHeight="1">
      <c r="A8" s="527"/>
      <c r="B8" s="393"/>
      <c r="C8" s="393"/>
      <c r="D8" s="393"/>
      <c r="E8" s="393"/>
      <c r="F8" s="393"/>
      <c r="G8" s="393"/>
      <c r="H8" s="393"/>
      <c r="I8" s="393"/>
      <c r="J8" s="393"/>
      <c r="K8" s="393"/>
      <c r="L8" s="393"/>
      <c r="M8" s="345"/>
    </row>
    <row r="9" spans="1:15" ht="60" customHeight="1">
      <c r="A9" s="527"/>
      <c r="B9" s="445" t="s">
        <v>537</v>
      </c>
      <c r="C9" s="1147" t="s">
        <v>856</v>
      </c>
      <c r="D9" s="1148"/>
      <c r="E9" s="1148"/>
      <c r="F9" s="1148"/>
      <c r="G9" s="1148"/>
      <c r="H9" s="1148"/>
      <c r="I9" s="1148"/>
      <c r="J9" s="1148"/>
      <c r="K9" s="1148"/>
      <c r="L9" s="1148"/>
      <c r="M9" s="343"/>
    </row>
    <row r="10" spans="1:15" ht="9.9499999999999993" customHeight="1">
      <c r="A10" s="527"/>
      <c r="B10" s="393"/>
      <c r="C10" s="393"/>
      <c r="D10" s="393"/>
      <c r="E10" s="393"/>
      <c r="F10" s="393"/>
      <c r="G10" s="393"/>
      <c r="H10" s="393"/>
      <c r="I10" s="393"/>
      <c r="J10" s="393"/>
      <c r="K10" s="393"/>
      <c r="L10" s="393"/>
      <c r="M10" s="345"/>
    </row>
    <row r="11" spans="1:15" ht="39.950000000000003" customHeight="1">
      <c r="A11" s="527"/>
      <c r="B11" s="445" t="s">
        <v>529</v>
      </c>
      <c r="C11" s="1152" t="s">
        <v>857</v>
      </c>
      <c r="D11" s="1152"/>
      <c r="E11" s="1152"/>
      <c r="F11" s="1152"/>
      <c r="G11" s="1152"/>
      <c r="H11" s="1152"/>
      <c r="I11" s="1152"/>
      <c r="J11" s="1152"/>
      <c r="K11" s="1152"/>
      <c r="L11" s="1152"/>
      <c r="M11" s="345"/>
    </row>
    <row r="12" spans="1:15" ht="18" customHeight="1">
      <c r="A12" s="527"/>
      <c r="B12" s="393"/>
      <c r="C12" s="393"/>
      <c r="D12" s="393"/>
      <c r="E12" s="393"/>
      <c r="F12" s="393"/>
      <c r="G12" s="393"/>
      <c r="H12" s="393"/>
      <c r="I12" s="393"/>
      <c r="J12" s="393"/>
      <c r="K12" s="393"/>
      <c r="L12" s="393"/>
      <c r="M12" s="345"/>
    </row>
    <row r="13" spans="1:15" s="447" customFormat="1" ht="39.950000000000003" customHeight="1">
      <c r="A13" s="528"/>
      <c r="B13" s="445" t="s">
        <v>538</v>
      </c>
      <c r="C13" s="1152" t="s">
        <v>597</v>
      </c>
      <c r="D13" s="1152"/>
      <c r="E13" s="1152"/>
      <c r="F13" s="1152"/>
      <c r="G13" s="1152"/>
      <c r="H13" s="1152"/>
      <c r="I13" s="1152"/>
      <c r="J13" s="1152"/>
      <c r="K13" s="1152"/>
      <c r="L13" s="1152"/>
      <c r="M13" s="446"/>
    </row>
    <row r="14" spans="1:15" ht="18" customHeight="1">
      <c r="A14" s="527"/>
      <c r="B14" s="393"/>
      <c r="C14" s="393"/>
      <c r="D14" s="393"/>
      <c r="E14" s="393"/>
      <c r="F14" s="393"/>
      <c r="G14" s="393"/>
      <c r="H14" s="393"/>
      <c r="I14" s="393"/>
      <c r="J14" s="393"/>
      <c r="K14" s="393"/>
      <c r="L14" s="393"/>
      <c r="M14" s="345"/>
    </row>
    <row r="15" spans="1:15" s="447" customFormat="1" ht="39.950000000000003" customHeight="1">
      <c r="A15" s="528"/>
      <c r="B15" s="445" t="s">
        <v>539</v>
      </c>
      <c r="C15" s="1152" t="s">
        <v>596</v>
      </c>
      <c r="D15" s="1152"/>
      <c r="E15" s="1152"/>
      <c r="F15" s="1152"/>
      <c r="G15" s="1152"/>
      <c r="H15" s="1152"/>
      <c r="I15" s="1152"/>
      <c r="J15" s="1152"/>
      <c r="K15" s="1152"/>
      <c r="L15" s="1152"/>
      <c r="M15" s="446"/>
    </row>
    <row r="16" spans="1:15" ht="19.149999999999999" customHeight="1">
      <c r="A16" s="527"/>
      <c r="B16" s="393"/>
      <c r="C16" s="393"/>
      <c r="D16" s="393"/>
      <c r="E16" s="393"/>
      <c r="F16" s="393"/>
      <c r="G16" s="393"/>
      <c r="H16" s="393"/>
      <c r="I16" s="393"/>
      <c r="J16" s="393"/>
      <c r="K16" s="393"/>
      <c r="L16" s="393"/>
      <c r="M16" s="345"/>
    </row>
    <row r="17" spans="1:13" ht="19.149999999999999" customHeight="1">
      <c r="A17" s="342"/>
      <c r="B17" s="344"/>
      <c r="C17" s="344"/>
      <c r="D17" s="344"/>
      <c r="E17" s="344"/>
      <c r="F17" s="344"/>
      <c r="G17" s="344"/>
      <c r="H17" s="344"/>
      <c r="I17" s="344"/>
      <c r="J17" s="344"/>
      <c r="K17" s="344"/>
      <c r="L17" s="344"/>
      <c r="M17" s="345"/>
    </row>
    <row r="18" spans="1:13" ht="19.149999999999999" customHeight="1">
      <c r="A18" s="342"/>
      <c r="B18" s="344"/>
      <c r="C18" s="344"/>
      <c r="D18" s="344"/>
      <c r="E18" s="344"/>
      <c r="F18" s="344"/>
      <c r="G18" s="344"/>
      <c r="H18" s="344"/>
      <c r="I18" s="344"/>
      <c r="J18" s="344"/>
      <c r="K18" s="344"/>
      <c r="L18" s="344"/>
      <c r="M18" s="345"/>
    </row>
    <row r="19" spans="1:13" ht="19.149999999999999" customHeight="1">
      <c r="A19" s="342"/>
      <c r="B19" s="344"/>
      <c r="C19" s="344"/>
      <c r="D19" s="344"/>
      <c r="E19" s="344"/>
      <c r="F19" s="344"/>
      <c r="G19" s="344"/>
      <c r="H19" s="344"/>
      <c r="I19" s="344"/>
      <c r="J19" s="344"/>
      <c r="K19" s="344"/>
      <c r="L19" s="344"/>
      <c r="M19" s="345"/>
    </row>
    <row r="20" spans="1:13" ht="11.25" customHeight="1">
      <c r="A20" s="346"/>
      <c r="B20" s="347"/>
      <c r="C20" s="347"/>
      <c r="D20" s="347"/>
      <c r="E20" s="347"/>
      <c r="F20" s="347"/>
      <c r="G20" s="347"/>
      <c r="H20" s="347"/>
      <c r="I20" s="347"/>
      <c r="J20" s="347"/>
      <c r="K20" s="347"/>
      <c r="L20" s="347"/>
      <c r="M20" s="348"/>
    </row>
    <row r="21" spans="1:13" ht="19.149999999999999" customHeight="1">
      <c r="A21" s="1060">
        <f>'2.데이터입력'!C28</f>
        <v>46073</v>
      </c>
      <c r="B21" s="1048"/>
      <c r="C21" s="1048"/>
      <c r="D21" s="1048"/>
      <c r="E21" s="1048"/>
      <c r="F21" s="1048"/>
      <c r="G21" s="1048"/>
      <c r="H21" s="1048"/>
      <c r="I21" s="1048"/>
      <c r="J21" s="1048"/>
      <c r="K21" s="1048"/>
      <c r="L21" s="1048"/>
      <c r="M21" s="1061"/>
    </row>
    <row r="22" spans="1:13" ht="19.149999999999999" customHeight="1">
      <c r="A22" s="350"/>
      <c r="B22" s="351"/>
      <c r="C22" s="351"/>
      <c r="D22" s="351"/>
      <c r="E22" s="351"/>
      <c r="F22" s="351"/>
      <c r="G22" s="351"/>
      <c r="H22" s="351"/>
      <c r="I22" s="351"/>
      <c r="J22" s="351"/>
      <c r="K22" s="351"/>
      <c r="L22" s="351"/>
      <c r="M22" s="349"/>
    </row>
    <row r="23" spans="1:13" ht="19.149999999999999" customHeight="1">
      <c r="A23" s="332"/>
      <c r="B23" s="490"/>
      <c r="C23" s="490"/>
      <c r="D23" s="490"/>
      <c r="E23" s="490"/>
      <c r="F23" s="490"/>
      <c r="G23" s="490"/>
      <c r="H23" s="490"/>
      <c r="I23" s="490"/>
      <c r="J23" s="490"/>
      <c r="K23" s="490"/>
      <c r="L23" s="490"/>
      <c r="M23" s="333"/>
    </row>
    <row r="24" spans="1:13" ht="19.149999999999999" customHeight="1">
      <c r="A24" s="327"/>
      <c r="B24" s="328"/>
      <c r="C24" s="328"/>
      <c r="D24" s="334" t="s">
        <v>19</v>
      </c>
      <c r="E24" s="1063" t="str">
        <f>'2.데이터입력'!C19</f>
        <v>○○건설㈜</v>
      </c>
      <c r="F24" s="1035"/>
      <c r="G24" s="285"/>
      <c r="H24" s="491" t="s">
        <v>166</v>
      </c>
      <c r="I24" s="321"/>
      <c r="J24" s="335" t="str">
        <f>'2.데이터입력'!E19 &amp; "  (인)"</f>
        <v>○○○  (인)</v>
      </c>
      <c r="K24" s="336"/>
      <c r="L24" s="328"/>
      <c r="M24" s="329"/>
    </row>
    <row r="25" spans="1:13" ht="19.149999999999999" customHeight="1">
      <c r="A25" s="327"/>
      <c r="B25" s="328"/>
      <c r="C25" s="328"/>
      <c r="D25" s="334"/>
      <c r="E25" s="285"/>
      <c r="F25" s="330"/>
      <c r="G25" s="285"/>
      <c r="H25" s="491"/>
      <c r="I25" s="321"/>
      <c r="J25" s="336"/>
      <c r="K25" s="336"/>
      <c r="L25" s="328"/>
      <c r="M25" s="329"/>
    </row>
    <row r="26" spans="1:13" ht="19.149999999999999" customHeight="1">
      <c r="A26" s="327"/>
      <c r="B26" s="328"/>
      <c r="C26" s="328"/>
      <c r="D26" s="337"/>
      <c r="E26" s="330"/>
      <c r="F26" s="330"/>
      <c r="G26" s="330"/>
      <c r="H26" s="338"/>
      <c r="I26" s="272"/>
      <c r="J26" s="328"/>
      <c r="K26" s="328"/>
      <c r="L26" s="328"/>
      <c r="M26" s="329"/>
    </row>
    <row r="27" spans="1:13" ht="17.45" customHeight="1">
      <c r="A27" s="327"/>
      <c r="B27" s="328"/>
      <c r="C27" s="328"/>
      <c r="D27" s="328"/>
      <c r="E27" s="328"/>
      <c r="F27" s="328"/>
      <c r="G27" s="328"/>
      <c r="H27" s="328"/>
      <c r="I27" s="328"/>
      <c r="J27" s="328"/>
      <c r="K27" s="328"/>
      <c r="L27" s="328"/>
      <c r="M27" s="329"/>
    </row>
    <row r="28" spans="1:13" ht="24" customHeight="1">
      <c r="A28" s="327"/>
      <c r="B28" s="328"/>
      <c r="C28"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D28" s="995"/>
      <c r="E28" s="995"/>
      <c r="F28" s="995"/>
      <c r="G28" s="995"/>
      <c r="H28" s="995"/>
      <c r="I28" s="995"/>
      <c r="J28" s="995"/>
      <c r="K28" s="995"/>
      <c r="L28" s="539"/>
      <c r="M28" s="302"/>
    </row>
    <row r="29" spans="1:13" ht="19.149999999999999" customHeight="1">
      <c r="A29" s="327"/>
      <c r="B29" s="328"/>
      <c r="C29" s="328"/>
      <c r="D29" s="301"/>
      <c r="E29" s="301"/>
      <c r="F29" s="301"/>
      <c r="G29" s="301"/>
      <c r="H29" s="301"/>
      <c r="I29" s="301"/>
      <c r="J29" s="301"/>
      <c r="K29" s="301"/>
      <c r="L29" s="301"/>
      <c r="M29" s="302"/>
    </row>
    <row r="30" spans="1:13" ht="19.149999999999999" customHeight="1">
      <c r="A30" s="327"/>
      <c r="B30" s="328"/>
      <c r="C30" s="328"/>
      <c r="D30" s="301"/>
      <c r="E30" s="301"/>
      <c r="F30" s="301"/>
      <c r="G30" s="301"/>
      <c r="H30" s="301"/>
      <c r="I30" s="301"/>
      <c r="J30" s="301"/>
      <c r="K30" s="301"/>
      <c r="L30" s="301"/>
      <c r="M30" s="302"/>
    </row>
    <row r="31" spans="1:13" ht="19.149999999999999" customHeight="1">
      <c r="A31" s="339"/>
      <c r="B31" s="340"/>
      <c r="C31" s="340"/>
      <c r="D31" s="340"/>
      <c r="E31" s="340"/>
      <c r="F31" s="340"/>
      <c r="G31" s="340"/>
      <c r="H31" s="340"/>
      <c r="I31" s="340"/>
      <c r="J31" s="340"/>
      <c r="K31" s="340"/>
      <c r="L31" s="340"/>
      <c r="M31" s="341"/>
    </row>
    <row r="32" spans="1:13" ht="30" customHeight="1"/>
  </sheetData>
  <sheetProtection algorithmName="SHA-512" hashValue="y+QYmCP5vp2na4/9DD0snbuOLNDXYXI2kT5AlFo+AE+pUxgDOMR1tCMY9JZ6NjbnSHrmK3joXdWlUw0CItbquA==" saltValue="mvPprzUewnWm6OyQyvRXmA==" spinCount="100000" sheet="1" objects="1" scenarios="1"/>
  <mergeCells count="11">
    <mergeCell ref="C28:K28"/>
    <mergeCell ref="C15:L15"/>
    <mergeCell ref="C11:L11"/>
    <mergeCell ref="C13:L13"/>
    <mergeCell ref="E24:F24"/>
    <mergeCell ref="A21:M21"/>
    <mergeCell ref="C9:L9"/>
    <mergeCell ref="D4:L4"/>
    <mergeCell ref="B5:L5"/>
    <mergeCell ref="C7:L7"/>
    <mergeCell ref="A2:M3"/>
  </mergeCells>
  <phoneticPr fontId="2" type="noConversion"/>
  <hyperlinks>
    <hyperlink ref="O4" location="'2.데이터입력'!A1" display="데이터입력시트로" xr:uid="{00000000-0004-0000-0A00-000000000000}"/>
  </hyperlink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Header>&amp;C
&amp;G</oddHead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0070C0"/>
    <pageSetUpPr fitToPage="1"/>
  </sheetPr>
  <dimension ref="A1:L34"/>
  <sheetViews>
    <sheetView showGridLines="0" zoomScale="85" zoomScaleNormal="85" zoomScaleSheetLayoutView="85" workbookViewId="0">
      <selection activeCell="B11" sqref="B11:G11"/>
    </sheetView>
  </sheetViews>
  <sheetFormatPr defaultRowHeight="16.5"/>
  <cols>
    <col min="1" max="1" width="14.875" customWidth="1"/>
    <col min="2" max="7" width="10.375" customWidth="1"/>
    <col min="12" max="12" width="14" bestFit="1" customWidth="1"/>
  </cols>
  <sheetData>
    <row r="1" spans="1:12" ht="54" customHeight="1">
      <c r="A1" s="1176" t="s">
        <v>764</v>
      </c>
      <c r="B1" s="1176"/>
      <c r="C1" s="1176"/>
      <c r="D1" s="1176"/>
      <c r="E1" s="1176"/>
      <c r="F1" s="1176"/>
      <c r="G1" s="1176"/>
      <c r="H1" s="1176"/>
      <c r="I1" s="1176"/>
      <c r="J1" s="1176"/>
    </row>
    <row r="2" spans="1:12" ht="24.75" customHeight="1">
      <c r="A2" s="1177" t="s">
        <v>765</v>
      </c>
      <c r="B2" s="1177"/>
      <c r="C2" s="1177"/>
      <c r="D2" s="1177"/>
      <c r="E2" s="1177"/>
      <c r="F2" s="1177"/>
      <c r="G2" s="1177"/>
      <c r="H2" s="1177"/>
      <c r="I2" s="1177"/>
      <c r="J2" s="1177"/>
    </row>
    <row r="3" spans="1:12">
      <c r="A3" s="548"/>
      <c r="B3" s="548"/>
      <c r="C3" s="548"/>
      <c r="D3" s="548"/>
      <c r="E3" s="548"/>
      <c r="F3" s="548"/>
      <c r="G3" s="548"/>
      <c r="H3" s="548"/>
      <c r="I3" s="635"/>
      <c r="J3" s="548"/>
    </row>
    <row r="4" spans="1:12">
      <c r="A4" s="549" t="s">
        <v>666</v>
      </c>
      <c r="B4" s="615" t="str">
        <f>'2.데이터입력'!C10</f>
        <v>○○○</v>
      </c>
      <c r="C4" s="615"/>
      <c r="D4" s="549"/>
      <c r="E4" s="549"/>
      <c r="F4" s="549"/>
      <c r="G4" s="549"/>
      <c r="H4" s="549"/>
      <c r="I4" s="549"/>
      <c r="J4" s="549"/>
    </row>
    <row r="5" spans="1:12">
      <c r="A5" s="549" t="s">
        <v>674</v>
      </c>
      <c r="B5" s="1179" t="str">
        <f>'2.데이터입력'!C12</f>
        <v>행정실장 ○○○</v>
      </c>
      <c r="C5" s="1179"/>
      <c r="D5" s="549" t="s">
        <v>676</v>
      </c>
      <c r="E5" s="549"/>
      <c r="F5" s="549"/>
      <c r="G5" s="549"/>
      <c r="H5" s="549"/>
      <c r="I5" s="549"/>
      <c r="J5" s="549"/>
    </row>
    <row r="6" spans="1:12">
      <c r="A6" s="549" t="s">
        <v>672</v>
      </c>
      <c r="B6" s="1180">
        <f>'2.데이터입력'!C28</f>
        <v>46073</v>
      </c>
      <c r="C6" s="1180"/>
      <c r="D6" s="549"/>
      <c r="E6" s="549"/>
      <c r="F6" s="549"/>
      <c r="G6" s="549"/>
      <c r="H6" s="549"/>
      <c r="I6" s="549"/>
      <c r="J6" s="549"/>
    </row>
    <row r="7" spans="1:12">
      <c r="A7" s="1174" t="s">
        <v>667</v>
      </c>
      <c r="B7" s="1174" t="s">
        <v>670</v>
      </c>
      <c r="C7" s="1174"/>
      <c r="D7" s="1174"/>
      <c r="E7" s="1174"/>
      <c r="F7" s="1174"/>
      <c r="G7" s="1174"/>
      <c r="H7" s="1174" t="s">
        <v>668</v>
      </c>
      <c r="I7" s="1174"/>
      <c r="J7" s="1174"/>
    </row>
    <row r="8" spans="1:12" ht="17.25" thickBot="1">
      <c r="A8" s="1175"/>
      <c r="B8" s="1175"/>
      <c r="C8" s="1175"/>
      <c r="D8" s="1175"/>
      <c r="E8" s="1175"/>
      <c r="F8" s="1175"/>
      <c r="G8" s="1175"/>
      <c r="H8" s="550" t="s">
        <v>669</v>
      </c>
      <c r="I8" s="634" t="s">
        <v>846</v>
      </c>
      <c r="J8" s="550" t="s">
        <v>847</v>
      </c>
    </row>
    <row r="9" spans="1:12" ht="46.5" customHeight="1" thickTop="1" thickBot="1">
      <c r="A9" s="551">
        <v>1</v>
      </c>
      <c r="B9" s="1178" t="s">
        <v>766</v>
      </c>
      <c r="C9" s="1178"/>
      <c r="D9" s="1178"/>
      <c r="E9" s="1178"/>
      <c r="F9" s="1178"/>
      <c r="G9" s="1178"/>
      <c r="H9" s="618"/>
      <c r="I9" s="636"/>
      <c r="J9" s="618"/>
      <c r="L9" s="746" t="s">
        <v>325</v>
      </c>
    </row>
    <row r="10" spans="1:12" ht="62.25" customHeight="1" thickTop="1">
      <c r="A10" s="552">
        <v>2</v>
      </c>
      <c r="B10" s="1173" t="s">
        <v>767</v>
      </c>
      <c r="C10" s="1173"/>
      <c r="D10" s="1173"/>
      <c r="E10" s="1173"/>
      <c r="F10" s="1173"/>
      <c r="G10" s="1173"/>
      <c r="H10" s="617"/>
      <c r="I10" s="637"/>
      <c r="J10" s="617"/>
    </row>
    <row r="11" spans="1:12" ht="60.75" customHeight="1">
      <c r="A11" s="552">
        <v>3</v>
      </c>
      <c r="B11" s="1173" t="s">
        <v>841</v>
      </c>
      <c r="C11" s="1173"/>
      <c r="D11" s="1173"/>
      <c r="E11" s="1173"/>
      <c r="F11" s="1173"/>
      <c r="G11" s="1173"/>
      <c r="H11" s="617"/>
      <c r="I11" s="637"/>
      <c r="J11" s="617"/>
      <c r="L11" s="689" t="s">
        <v>840</v>
      </c>
    </row>
    <row r="12" spans="1:12" ht="36" customHeight="1">
      <c r="A12" s="552">
        <v>4</v>
      </c>
      <c r="B12" s="1173" t="s">
        <v>770</v>
      </c>
      <c r="C12" s="1173"/>
      <c r="D12" s="1173"/>
      <c r="E12" s="1173"/>
      <c r="F12" s="1173"/>
      <c r="G12" s="1173"/>
      <c r="H12" s="617"/>
      <c r="I12" s="637"/>
      <c r="J12" s="617"/>
    </row>
    <row r="13" spans="1:12" ht="47.25" customHeight="1">
      <c r="A13" s="552">
        <v>5</v>
      </c>
      <c r="B13" s="1173" t="s">
        <v>771</v>
      </c>
      <c r="C13" s="1173"/>
      <c r="D13" s="1173"/>
      <c r="E13" s="1173"/>
      <c r="F13" s="1173"/>
      <c r="G13" s="1173"/>
      <c r="H13" s="617"/>
      <c r="I13" s="637"/>
      <c r="J13" s="617"/>
    </row>
    <row r="14" spans="1:12" ht="42" customHeight="1">
      <c r="A14" s="1153">
        <v>6</v>
      </c>
      <c r="B14" s="1163" t="s">
        <v>832</v>
      </c>
      <c r="C14" s="1164"/>
      <c r="D14" s="1164"/>
      <c r="E14" s="1164"/>
      <c r="F14" s="1164"/>
      <c r="G14" s="1165"/>
      <c r="H14" s="1156"/>
      <c r="I14" s="1156"/>
      <c r="J14" s="1156"/>
    </row>
    <row r="15" spans="1:12" ht="21" customHeight="1">
      <c r="A15" s="1154"/>
      <c r="B15" s="1159" t="s">
        <v>833</v>
      </c>
      <c r="C15" s="1160"/>
      <c r="D15" s="1160"/>
      <c r="E15" s="1160"/>
      <c r="F15" s="1161" t="s">
        <v>834</v>
      </c>
      <c r="G15" s="1162"/>
      <c r="H15" s="1157"/>
      <c r="I15" s="1157"/>
      <c r="J15" s="1157"/>
    </row>
    <row r="16" spans="1:12" ht="21" customHeight="1">
      <c r="A16" s="1154"/>
      <c r="B16" s="1163" t="s">
        <v>835</v>
      </c>
      <c r="C16" s="1164"/>
      <c r="D16" s="1164"/>
      <c r="E16" s="1165"/>
      <c r="F16" s="1166"/>
      <c r="G16" s="1167"/>
      <c r="H16" s="1157"/>
      <c r="I16" s="1157"/>
      <c r="J16" s="1157"/>
    </row>
    <row r="17" spans="1:12" ht="21" customHeight="1">
      <c r="A17" s="1154"/>
      <c r="B17" s="1163" t="s">
        <v>836</v>
      </c>
      <c r="C17" s="1164"/>
      <c r="D17" s="1164"/>
      <c r="E17" s="1165"/>
      <c r="F17" s="1168"/>
      <c r="G17" s="1169"/>
      <c r="H17" s="1157"/>
      <c r="I17" s="1157"/>
      <c r="J17" s="1157"/>
    </row>
    <row r="18" spans="1:12" ht="21" customHeight="1">
      <c r="A18" s="1154"/>
      <c r="B18" s="1163" t="s">
        <v>837</v>
      </c>
      <c r="C18" s="1164"/>
      <c r="D18" s="1164"/>
      <c r="E18" s="1165"/>
      <c r="F18" s="1170"/>
      <c r="G18" s="1171"/>
      <c r="H18" s="1157"/>
      <c r="I18" s="1157"/>
      <c r="J18" s="1157"/>
    </row>
    <row r="19" spans="1:12" ht="21" customHeight="1">
      <c r="A19" s="1154"/>
      <c r="B19" s="1163" t="s">
        <v>838</v>
      </c>
      <c r="C19" s="1164"/>
      <c r="D19" s="1164"/>
      <c r="E19" s="1165"/>
      <c r="F19" s="1170"/>
      <c r="G19" s="1171"/>
      <c r="H19" s="1157"/>
      <c r="I19" s="1157"/>
      <c r="J19" s="1157"/>
    </row>
    <row r="20" spans="1:12" ht="27" customHeight="1">
      <c r="A20" s="1155"/>
      <c r="B20" s="1172" t="s">
        <v>839</v>
      </c>
      <c r="C20" s="1173"/>
      <c r="D20" s="1173"/>
      <c r="E20" s="1173"/>
      <c r="F20" s="1173"/>
      <c r="G20" s="1173"/>
      <c r="H20" s="1158"/>
      <c r="I20" s="1158"/>
      <c r="J20" s="1158"/>
    </row>
    <row r="21" spans="1:12" ht="81" customHeight="1">
      <c r="A21" s="552">
        <v>7</v>
      </c>
      <c r="B21" s="1163" t="s">
        <v>842</v>
      </c>
      <c r="C21" s="1164"/>
      <c r="D21" s="1164"/>
      <c r="E21" s="1164"/>
      <c r="F21" s="1164"/>
      <c r="G21" s="1165"/>
      <c r="H21" s="631"/>
      <c r="I21" s="637"/>
      <c r="J21" s="631"/>
      <c r="L21" s="689" t="s">
        <v>843</v>
      </c>
    </row>
    <row r="22" spans="1:12" ht="51.75" customHeight="1">
      <c r="A22" s="552">
        <v>8</v>
      </c>
      <c r="B22" s="1163" t="s">
        <v>768</v>
      </c>
      <c r="C22" s="1164"/>
      <c r="D22" s="1164"/>
      <c r="E22" s="1164"/>
      <c r="F22" s="1164"/>
      <c r="G22" s="1165"/>
      <c r="H22" s="631"/>
      <c r="I22" s="637"/>
      <c r="J22" s="631"/>
    </row>
    <row r="23" spans="1:12" ht="38.25" customHeight="1">
      <c r="A23" s="552">
        <v>9</v>
      </c>
      <c r="B23" s="1163" t="s">
        <v>769</v>
      </c>
      <c r="C23" s="1164"/>
      <c r="D23" s="1164"/>
      <c r="E23" s="1164"/>
      <c r="F23" s="1164"/>
      <c r="G23" s="1165"/>
      <c r="H23" s="631"/>
      <c r="I23" s="637"/>
      <c r="J23" s="631"/>
    </row>
    <row r="24" spans="1:12" ht="38.25" customHeight="1">
      <c r="A24" s="552">
        <v>10</v>
      </c>
      <c r="B24" s="1163" t="s">
        <v>772</v>
      </c>
      <c r="C24" s="1164"/>
      <c r="D24" s="1164"/>
      <c r="E24" s="1164"/>
      <c r="F24" s="1164"/>
      <c r="G24" s="1165"/>
      <c r="H24" s="631"/>
      <c r="I24" s="637"/>
      <c r="J24" s="631"/>
    </row>
    <row r="25" spans="1:12">
      <c r="A25" s="549" t="s">
        <v>675</v>
      </c>
      <c r="B25" s="549"/>
      <c r="C25" s="549"/>
      <c r="D25" s="549"/>
      <c r="E25" s="549"/>
      <c r="F25" s="549"/>
      <c r="G25" s="549"/>
      <c r="H25" s="549"/>
      <c r="I25" s="549"/>
      <c r="J25" s="549"/>
    </row>
    <row r="26" spans="1:12">
      <c r="A26" s="549"/>
      <c r="B26" s="549"/>
      <c r="C26" s="549"/>
      <c r="D26" s="549"/>
      <c r="E26" s="549"/>
      <c r="F26" s="549"/>
      <c r="G26" s="549"/>
      <c r="H26" s="549"/>
      <c r="I26" s="549"/>
      <c r="J26" s="549"/>
    </row>
    <row r="27" spans="1:12">
      <c r="A27" s="549"/>
      <c r="B27" s="549"/>
      <c r="C27" s="1182" t="s">
        <v>854</v>
      </c>
      <c r="D27" s="1183"/>
      <c r="E27" s="1183"/>
      <c r="F27" s="1184"/>
      <c r="G27" s="549"/>
      <c r="H27" s="549"/>
      <c r="I27" s="549"/>
      <c r="J27" s="549"/>
    </row>
    <row r="28" spans="1:12">
      <c r="A28" s="559"/>
      <c r="B28" s="555"/>
      <c r="C28" s="1185"/>
      <c r="D28" s="1186"/>
      <c r="E28" s="1186"/>
      <c r="F28" s="1187"/>
      <c r="G28" s="553"/>
      <c r="H28" s="554"/>
      <c r="I28" s="554"/>
      <c r="J28" s="560"/>
    </row>
    <row r="29" spans="1:12">
      <c r="A29" s="1188" t="s">
        <v>773</v>
      </c>
      <c r="B29" s="1189"/>
      <c r="C29" s="1189"/>
      <c r="D29" s="1189"/>
      <c r="E29" s="1189"/>
      <c r="F29" s="1189"/>
      <c r="G29" s="1189"/>
      <c r="H29" s="1189"/>
      <c r="I29" s="1189"/>
      <c r="J29" s="1190"/>
    </row>
    <row r="30" spans="1:12">
      <c r="A30" s="1188"/>
      <c r="B30" s="1189"/>
      <c r="C30" s="1189"/>
      <c r="D30" s="1189"/>
      <c r="E30" s="1189"/>
      <c r="F30" s="1189"/>
      <c r="G30" s="1189"/>
      <c r="H30" s="1189"/>
      <c r="I30" s="1189"/>
      <c r="J30" s="1190"/>
    </row>
    <row r="31" spans="1:12">
      <c r="A31" s="1188"/>
      <c r="B31" s="1189"/>
      <c r="C31" s="1189"/>
      <c r="D31" s="1189"/>
      <c r="E31" s="1189"/>
      <c r="F31" s="1189"/>
      <c r="G31" s="1189"/>
      <c r="H31" s="1189"/>
      <c r="I31" s="1189"/>
      <c r="J31" s="1190"/>
    </row>
    <row r="32" spans="1:12">
      <c r="A32" s="1188"/>
      <c r="B32" s="1189"/>
      <c r="C32" s="1189"/>
      <c r="D32" s="1189"/>
      <c r="E32" s="1189"/>
      <c r="F32" s="1189"/>
      <c r="G32" s="1189"/>
      <c r="H32" s="1189"/>
      <c r="I32" s="1189"/>
      <c r="J32" s="1190"/>
    </row>
    <row r="33" spans="1:10">
      <c r="A33" s="556"/>
      <c r="B33" s="209"/>
      <c r="C33" s="209"/>
      <c r="D33" s="209"/>
      <c r="E33" s="1031" t="s">
        <v>678</v>
      </c>
      <c r="F33" s="1031"/>
      <c r="G33" s="1035" t="str">
        <f>'2.데이터입력'!C19</f>
        <v>○○건설㈜</v>
      </c>
      <c r="H33" s="1035"/>
      <c r="I33" s="1035"/>
      <c r="J33" s="1192"/>
    </row>
    <row r="34" spans="1:10">
      <c r="A34" s="557"/>
      <c r="B34" s="558"/>
      <c r="C34" s="558"/>
      <c r="D34" s="558"/>
      <c r="E34" s="1191" t="s">
        <v>677</v>
      </c>
      <c r="F34" s="1191"/>
      <c r="G34" s="1181" t="str">
        <f>'2.데이터입력'!C23</f>
        <v>○○○</v>
      </c>
      <c r="H34" s="1181"/>
      <c r="I34" s="632"/>
      <c r="J34" s="561" t="s">
        <v>679</v>
      </c>
    </row>
  </sheetData>
  <sheetProtection algorithmName="SHA-512" hashValue="r1eTXQXjT1Qakg/VFoDD057yMm7Ji+SknyxqhmlO4YpBmTa6R9JaqzkkygeQH7zvJrk7LHmUq6007BChb8RhbQ==" saltValue="bdXm5sKnhDfy7rv6qI1jLw==" spinCount="100000" sheet="1" objects="1" scenarios="1"/>
  <mergeCells count="38">
    <mergeCell ref="G34:H34"/>
    <mergeCell ref="C27:F28"/>
    <mergeCell ref="A29:J32"/>
    <mergeCell ref="E33:F33"/>
    <mergeCell ref="E34:F34"/>
    <mergeCell ref="G33:J33"/>
    <mergeCell ref="B24:G24"/>
    <mergeCell ref="H7:J7"/>
    <mergeCell ref="B5:C5"/>
    <mergeCell ref="B6:C6"/>
    <mergeCell ref="B10:G10"/>
    <mergeCell ref="B11:G11"/>
    <mergeCell ref="B12:G12"/>
    <mergeCell ref="B13:G13"/>
    <mergeCell ref="B21:G21"/>
    <mergeCell ref="B22:G22"/>
    <mergeCell ref="B23:G23"/>
    <mergeCell ref="I14:I20"/>
    <mergeCell ref="A7:A8"/>
    <mergeCell ref="B7:G8"/>
    <mergeCell ref="A1:J1"/>
    <mergeCell ref="A2:J2"/>
    <mergeCell ref="B9:G9"/>
    <mergeCell ref="A14:A20"/>
    <mergeCell ref="H14:H20"/>
    <mergeCell ref="J14:J20"/>
    <mergeCell ref="B15:E15"/>
    <mergeCell ref="F15:G15"/>
    <mergeCell ref="B16:E16"/>
    <mergeCell ref="F16:G16"/>
    <mergeCell ref="B17:E17"/>
    <mergeCell ref="F17:G17"/>
    <mergeCell ref="B18:E18"/>
    <mergeCell ref="F18:G18"/>
    <mergeCell ref="B19:E19"/>
    <mergeCell ref="F19:G19"/>
    <mergeCell ref="B20:G20"/>
    <mergeCell ref="B14:G14"/>
  </mergeCells>
  <phoneticPr fontId="2" type="noConversion"/>
  <dataValidations count="2">
    <dataValidation type="list" allowBlank="1" showInputMessage="1" showErrorMessage="1" sqref="F16:G19" xr:uid="{00000000-0002-0000-0B00-000000000000}">
      <formula1>"○,×"</formula1>
    </dataValidation>
    <dataValidation type="list" allowBlank="1" showInputMessage="1" showErrorMessage="1" sqref="H9:H24 J9:J24 I9:I14 I21:I24" xr:uid="{00000000-0002-0000-0B00-000001000000}">
      <formula1>"○"</formula1>
    </dataValidation>
  </dataValidations>
  <hyperlinks>
    <hyperlink ref="L11" location="참고1!A1" display="*참고1(특별안전보건교육 안내) 참조" xr:uid="{00000000-0004-0000-0B00-000000000000}"/>
    <hyperlink ref="L21" location="참고2!A1" display="*참고2(사전조사 및 작업계획서 작성 안내) 참조" xr:uid="{00000000-0004-0000-0B00-000001000000}"/>
    <hyperlink ref="L9" location="'2.데이터입력'!A1" display="데이터입력시트로" xr:uid="{00000000-0004-0000-0B00-000002000000}"/>
  </hyperlinks>
  <printOptions horizontalCentered="1"/>
  <pageMargins left="0.70866141732283472" right="0.70866141732283472" top="0.74803149606299213" bottom="0.74803149606299213" header="0.31496062992125984" footer="0.31496062992125984"/>
  <pageSetup paperSize="9" scale="70"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tabColor rgb="FF0070C0"/>
    <pageSetUpPr fitToPage="1"/>
  </sheetPr>
  <dimension ref="A1:L70"/>
  <sheetViews>
    <sheetView showGridLines="0" tabSelected="1" zoomScale="70" zoomScaleNormal="70" zoomScaleSheetLayoutView="85" workbookViewId="0">
      <selection activeCell="A2" sqref="A2:J2"/>
    </sheetView>
  </sheetViews>
  <sheetFormatPr defaultRowHeight="16.5"/>
  <cols>
    <col min="1" max="1" width="14.75" customWidth="1"/>
    <col min="2" max="10" width="10.375" customWidth="1"/>
    <col min="12" max="12" width="14" bestFit="1" customWidth="1"/>
  </cols>
  <sheetData>
    <row r="1" spans="1:12" ht="54" customHeight="1">
      <c r="A1" s="1176" t="s">
        <v>680</v>
      </c>
      <c r="B1" s="1176"/>
      <c r="C1" s="1176"/>
      <c r="D1" s="1176"/>
      <c r="E1" s="1176"/>
      <c r="F1" s="1176"/>
      <c r="G1" s="1176"/>
      <c r="H1" s="1176"/>
      <c r="I1" s="1176"/>
      <c r="J1" s="1176"/>
    </row>
    <row r="2" spans="1:12" ht="24.75" customHeight="1">
      <c r="A2" s="1177" t="s">
        <v>681</v>
      </c>
      <c r="B2" s="1177"/>
      <c r="C2" s="1177"/>
      <c r="D2" s="1177"/>
      <c r="E2" s="1177"/>
      <c r="F2" s="1177"/>
      <c r="G2" s="1177"/>
      <c r="H2" s="1177"/>
      <c r="I2" s="1177"/>
      <c r="J2" s="1177"/>
    </row>
    <row r="3" spans="1:12">
      <c r="A3" s="548"/>
      <c r="B3" s="548"/>
      <c r="C3" s="548"/>
      <c r="D3" s="548"/>
      <c r="E3" s="548"/>
      <c r="F3" s="548"/>
      <c r="G3" s="548"/>
      <c r="H3" s="548"/>
      <c r="I3" s="635"/>
      <c r="J3" s="548"/>
    </row>
    <row r="4" spans="1:12">
      <c r="A4" s="549" t="s">
        <v>683</v>
      </c>
      <c r="B4" s="615" t="str">
        <f>'2.데이터입력'!C19</f>
        <v>○○건설㈜</v>
      </c>
      <c r="C4" s="615"/>
      <c r="D4" s="549"/>
      <c r="E4" s="549"/>
      <c r="F4" s="549"/>
      <c r="G4" s="549"/>
      <c r="H4" s="549"/>
      <c r="I4" s="549"/>
      <c r="J4" s="549"/>
    </row>
    <row r="5" spans="1:12">
      <c r="A5" s="549" t="s">
        <v>673</v>
      </c>
      <c r="B5" s="1179" t="str">
        <f>'2.데이터입력'!C23</f>
        <v>○○○</v>
      </c>
      <c r="C5" s="1179"/>
      <c r="D5" s="549" t="s">
        <v>679</v>
      </c>
      <c r="E5" s="549"/>
      <c r="F5" s="549"/>
      <c r="G5" s="549"/>
      <c r="H5" s="549"/>
      <c r="I5" s="549"/>
      <c r="J5" s="549"/>
    </row>
    <row r="6" spans="1:12">
      <c r="A6" s="549" t="s">
        <v>671</v>
      </c>
      <c r="B6" s="1180">
        <f>'2.데이터입력'!C28</f>
        <v>46073</v>
      </c>
      <c r="C6" s="1180"/>
      <c r="D6" s="549"/>
      <c r="E6" s="549"/>
      <c r="F6" s="549"/>
      <c r="G6" s="549"/>
      <c r="H6" s="549"/>
      <c r="I6" s="549"/>
      <c r="J6" s="549"/>
    </row>
    <row r="7" spans="1:12">
      <c r="A7" s="1174" t="s">
        <v>667</v>
      </c>
      <c r="B7" s="1174" t="s">
        <v>670</v>
      </c>
      <c r="C7" s="1174"/>
      <c r="D7" s="1174"/>
      <c r="E7" s="1174"/>
      <c r="F7" s="1174"/>
      <c r="G7" s="1174"/>
      <c r="H7" s="1174" t="s">
        <v>668</v>
      </c>
      <c r="I7" s="1174"/>
      <c r="J7" s="1174"/>
    </row>
    <row r="8" spans="1:12" ht="17.25" thickBot="1">
      <c r="A8" s="1175"/>
      <c r="B8" s="1175"/>
      <c r="C8" s="1175"/>
      <c r="D8" s="1175"/>
      <c r="E8" s="1175"/>
      <c r="F8" s="1175"/>
      <c r="G8" s="1175"/>
      <c r="H8" s="550" t="s">
        <v>669</v>
      </c>
      <c r="I8" s="634" t="s">
        <v>848</v>
      </c>
      <c r="J8" s="550" t="s">
        <v>847</v>
      </c>
    </row>
    <row r="9" spans="1:12" ht="51.75" customHeight="1" thickTop="1" thickBot="1">
      <c r="A9" s="551">
        <v>1</v>
      </c>
      <c r="B9" s="1178" t="s">
        <v>774</v>
      </c>
      <c r="C9" s="1178"/>
      <c r="D9" s="1178"/>
      <c r="E9" s="1178"/>
      <c r="F9" s="1178"/>
      <c r="G9" s="1178"/>
      <c r="H9" s="618"/>
      <c r="I9" s="636"/>
      <c r="J9" s="618"/>
      <c r="L9" s="746" t="s">
        <v>325</v>
      </c>
    </row>
    <row r="10" spans="1:12" ht="51.75" customHeight="1" thickTop="1">
      <c r="A10" s="552">
        <v>2</v>
      </c>
      <c r="B10" s="1173" t="s">
        <v>682</v>
      </c>
      <c r="C10" s="1173"/>
      <c r="D10" s="1173"/>
      <c r="E10" s="1173"/>
      <c r="F10" s="1173"/>
      <c r="G10" s="1173"/>
      <c r="H10" s="617"/>
      <c r="I10" s="637"/>
      <c r="J10" s="617"/>
    </row>
    <row r="11" spans="1:12" ht="94.5" customHeight="1">
      <c r="A11" s="552">
        <v>3</v>
      </c>
      <c r="B11" s="1173" t="s">
        <v>775</v>
      </c>
      <c r="C11" s="1173"/>
      <c r="D11" s="1173"/>
      <c r="E11" s="1173"/>
      <c r="F11" s="1173"/>
      <c r="G11" s="1173"/>
      <c r="H11" s="617"/>
      <c r="I11" s="637"/>
      <c r="J11" s="617"/>
    </row>
    <row r="12" spans="1:12" ht="51.75" customHeight="1">
      <c r="A12" s="552">
        <v>4</v>
      </c>
      <c r="B12" s="1173" t="s">
        <v>776</v>
      </c>
      <c r="C12" s="1173"/>
      <c r="D12" s="1173"/>
      <c r="E12" s="1173"/>
      <c r="F12" s="1173"/>
      <c r="G12" s="1173"/>
      <c r="H12" s="617"/>
      <c r="I12" s="637"/>
      <c r="J12" s="617"/>
    </row>
    <row r="13" spans="1:12" ht="51.75" customHeight="1">
      <c r="A13" s="552">
        <v>5</v>
      </c>
      <c r="B13" s="1173" t="s">
        <v>777</v>
      </c>
      <c r="C13" s="1173"/>
      <c r="D13" s="1173"/>
      <c r="E13" s="1173"/>
      <c r="F13" s="1173"/>
      <c r="G13" s="1173"/>
      <c r="H13" s="617"/>
      <c r="I13" s="637"/>
      <c r="J13" s="617"/>
    </row>
    <row r="14" spans="1:12" ht="51.75" customHeight="1">
      <c r="A14" s="552">
        <v>6</v>
      </c>
      <c r="B14" s="1163" t="s">
        <v>778</v>
      </c>
      <c r="C14" s="1164"/>
      <c r="D14" s="1164"/>
      <c r="E14" s="1164"/>
      <c r="F14" s="1164"/>
      <c r="G14" s="1165"/>
      <c r="H14" s="623"/>
      <c r="I14" s="637"/>
      <c r="J14" s="623"/>
    </row>
    <row r="15" spans="1:12" ht="51.75" customHeight="1">
      <c r="A15" s="552">
        <v>7</v>
      </c>
      <c r="B15" s="1173" t="s">
        <v>779</v>
      </c>
      <c r="C15" s="1173"/>
      <c r="D15" s="1173"/>
      <c r="E15" s="1173"/>
      <c r="F15" s="1173"/>
      <c r="G15" s="1173"/>
      <c r="H15" s="837"/>
      <c r="I15" s="837"/>
      <c r="J15" s="837"/>
    </row>
    <row r="16" spans="1:12" ht="63.75" customHeight="1">
      <c r="A16" s="552">
        <v>8</v>
      </c>
      <c r="B16" s="1173" t="s">
        <v>1311</v>
      </c>
      <c r="C16" s="1173"/>
      <c r="D16" s="1173"/>
      <c r="E16" s="1173"/>
      <c r="F16" s="1173"/>
      <c r="G16" s="1173"/>
      <c r="H16" s="617"/>
      <c r="I16" s="637"/>
      <c r="J16" s="617"/>
    </row>
    <row r="17" spans="1:10">
      <c r="A17" s="1193" t="s">
        <v>831</v>
      </c>
      <c r="B17" s="1193"/>
      <c r="C17" s="1193"/>
      <c r="D17" s="1193"/>
      <c r="E17" s="1193"/>
      <c r="F17" s="1193"/>
      <c r="G17" s="1193"/>
      <c r="H17" s="549"/>
      <c r="I17" s="549"/>
      <c r="J17" s="549"/>
    </row>
    <row r="18" spans="1:10">
      <c r="A18" s="549"/>
      <c r="B18" s="549"/>
      <c r="C18" s="549"/>
      <c r="D18" s="549"/>
      <c r="E18" s="549"/>
      <c r="F18" s="549"/>
      <c r="G18" s="549"/>
      <c r="H18" s="549"/>
      <c r="I18" s="549"/>
      <c r="J18" s="549"/>
    </row>
    <row r="19" spans="1:10">
      <c r="A19" s="549"/>
      <c r="B19" s="549"/>
      <c r="C19" s="1182" t="s">
        <v>684</v>
      </c>
      <c r="D19" s="1183"/>
      <c r="E19" s="1183"/>
      <c r="F19" s="1184"/>
      <c r="G19" s="549"/>
      <c r="H19" s="549"/>
      <c r="I19" s="549"/>
      <c r="J19" s="549"/>
    </row>
    <row r="20" spans="1:10">
      <c r="A20" s="559"/>
      <c r="B20" s="555"/>
      <c r="C20" s="1185"/>
      <c r="D20" s="1186"/>
      <c r="E20" s="1186"/>
      <c r="F20" s="1187"/>
      <c r="G20" s="553"/>
      <c r="H20" s="554"/>
      <c r="I20" s="554"/>
      <c r="J20" s="560"/>
    </row>
    <row r="21" spans="1:10">
      <c r="A21" s="1188"/>
      <c r="B21" s="1189"/>
      <c r="C21" s="1189"/>
      <c r="D21" s="1189"/>
      <c r="E21" s="1189"/>
      <c r="F21" s="1189"/>
      <c r="G21" s="1189"/>
      <c r="H21" s="1189"/>
      <c r="I21" s="1189"/>
      <c r="J21" s="1190"/>
    </row>
    <row r="22" spans="1:10" ht="16.5" customHeight="1">
      <c r="A22" s="1188" t="s">
        <v>780</v>
      </c>
      <c r="B22" s="1189"/>
      <c r="C22" s="1189"/>
      <c r="D22" s="1189"/>
      <c r="E22" s="1189"/>
      <c r="F22" s="1189"/>
      <c r="G22" s="1189"/>
      <c r="H22" s="1189"/>
      <c r="I22" s="1189"/>
      <c r="J22" s="1190"/>
    </row>
    <row r="23" spans="1:10">
      <c r="A23" s="1188" t="s">
        <v>781</v>
      </c>
      <c r="B23" s="1189"/>
      <c r="C23" s="1189"/>
      <c r="D23" s="1189"/>
      <c r="E23" s="1189"/>
      <c r="F23" s="1189"/>
      <c r="G23" s="1189"/>
      <c r="H23" s="1189"/>
      <c r="I23" s="1189"/>
      <c r="J23" s="1190"/>
    </row>
    <row r="24" spans="1:10">
      <c r="A24" s="1188" t="s">
        <v>782</v>
      </c>
      <c r="B24" s="1189"/>
      <c r="C24" s="1189"/>
      <c r="D24" s="1189"/>
      <c r="E24" s="1189"/>
      <c r="F24" s="1189"/>
      <c r="G24" s="1189"/>
      <c r="H24" s="1189"/>
      <c r="I24" s="1189"/>
      <c r="J24" s="1190"/>
    </row>
    <row r="25" spans="1:10">
      <c r="A25" s="1188" t="s">
        <v>783</v>
      </c>
      <c r="B25" s="1189"/>
      <c r="C25" s="1189"/>
      <c r="D25" s="1189"/>
      <c r="E25" s="1189"/>
      <c r="F25" s="1189"/>
      <c r="G25" s="1189"/>
      <c r="H25" s="1189"/>
      <c r="I25" s="1189"/>
      <c r="J25" s="1190"/>
    </row>
    <row r="26" spans="1:10">
      <c r="A26" s="1194" t="s">
        <v>784</v>
      </c>
      <c r="B26" s="1189"/>
      <c r="C26" s="1189"/>
      <c r="D26" s="1189"/>
      <c r="E26" s="1189"/>
      <c r="F26" s="1189"/>
      <c r="G26" s="1189"/>
      <c r="H26" s="1189"/>
      <c r="I26" s="1189"/>
      <c r="J26" s="1190"/>
    </row>
    <row r="27" spans="1:10">
      <c r="A27" s="1188" t="s">
        <v>785</v>
      </c>
      <c r="B27" s="1189"/>
      <c r="C27" s="1189"/>
      <c r="D27" s="1189"/>
      <c r="E27" s="1189"/>
      <c r="F27" s="1189"/>
      <c r="G27" s="1189"/>
      <c r="H27" s="1189"/>
      <c r="I27" s="633"/>
      <c r="J27" s="620"/>
    </row>
    <row r="28" spans="1:10" ht="16.5" customHeight="1">
      <c r="A28" s="1188" t="s">
        <v>786</v>
      </c>
      <c r="B28" s="1189"/>
      <c r="C28" s="1189"/>
      <c r="D28" s="1189"/>
      <c r="E28" s="1189"/>
      <c r="F28" s="1189"/>
      <c r="G28" s="1189"/>
      <c r="H28" s="1189"/>
      <c r="I28" s="1189"/>
      <c r="J28" s="1190"/>
    </row>
    <row r="29" spans="1:10">
      <c r="A29" s="1188" t="s">
        <v>787</v>
      </c>
      <c r="B29" s="1189"/>
      <c r="C29" s="1189"/>
      <c r="D29" s="1189"/>
      <c r="E29" s="1189"/>
      <c r="F29" s="1189"/>
      <c r="G29" s="1189"/>
      <c r="H29" s="1189"/>
      <c r="I29" s="1189"/>
      <c r="J29" s="1190"/>
    </row>
    <row r="30" spans="1:10" ht="16.5" customHeight="1">
      <c r="A30" s="562"/>
      <c r="B30" s="563"/>
      <c r="C30" s="563"/>
      <c r="D30" s="563"/>
      <c r="E30" s="1191"/>
      <c r="F30" s="1191"/>
      <c r="G30" s="1181"/>
      <c r="H30" s="1181"/>
      <c r="I30" s="632"/>
      <c r="J30" s="564"/>
    </row>
    <row r="35" spans="1:10">
      <c r="A35" s="1195"/>
      <c r="B35" s="1195"/>
      <c r="C35" s="1196" t="s">
        <v>1312</v>
      </c>
      <c r="D35" s="1196"/>
      <c r="E35" s="1196"/>
      <c r="F35" s="1196"/>
      <c r="G35" s="1196"/>
      <c r="H35" s="1196"/>
      <c r="I35" s="1195"/>
      <c r="J35" s="1195"/>
    </row>
    <row r="36" spans="1:10">
      <c r="A36" s="1197"/>
      <c r="B36" s="1198"/>
      <c r="C36" s="1196"/>
      <c r="D36" s="1196"/>
      <c r="E36" s="1196"/>
      <c r="F36" s="1196"/>
      <c r="G36" s="1196"/>
      <c r="H36" s="1196"/>
      <c r="I36" s="1198"/>
      <c r="J36" s="1199"/>
    </row>
    <row r="37" spans="1:10">
      <c r="A37" s="1200" t="s">
        <v>1313</v>
      </c>
      <c r="B37" s="1201"/>
      <c r="C37" s="1201"/>
      <c r="D37" s="1201"/>
      <c r="E37" s="1201"/>
      <c r="F37" s="1201"/>
      <c r="G37" s="1201"/>
      <c r="H37" s="1201"/>
      <c r="I37" s="1201"/>
      <c r="J37" s="1202"/>
    </row>
    <row r="38" spans="1:10">
      <c r="A38" s="1200" t="s">
        <v>1314</v>
      </c>
      <c r="B38" s="1201"/>
      <c r="C38" s="1201"/>
      <c r="D38" s="1201"/>
      <c r="E38" s="1201"/>
      <c r="F38" s="1201"/>
      <c r="G38" s="1201"/>
      <c r="H38" s="1201"/>
      <c r="I38" s="1201"/>
      <c r="J38" s="1202"/>
    </row>
    <row r="39" spans="1:10" ht="19.5">
      <c r="A39" s="878"/>
      <c r="B39" s="1203"/>
      <c r="C39" s="1203"/>
      <c r="D39" s="879"/>
      <c r="E39" s="879"/>
      <c r="F39" s="879"/>
      <c r="G39" s="1203"/>
      <c r="H39" s="1203"/>
      <c r="I39" s="1203"/>
      <c r="J39" s="880"/>
    </row>
    <row r="40" spans="1:10" ht="19.5">
      <c r="A40" s="878"/>
      <c r="B40" s="1201" t="s">
        <v>1315</v>
      </c>
      <c r="C40" s="1201"/>
      <c r="D40" s="1201"/>
      <c r="E40" s="1201"/>
      <c r="F40" s="1201"/>
      <c r="G40" s="1201"/>
      <c r="H40" s="1201"/>
      <c r="I40" s="1201"/>
      <c r="J40" s="880"/>
    </row>
    <row r="41" spans="1:10" ht="19.5">
      <c r="A41" s="878"/>
      <c r="B41" s="1204"/>
      <c r="C41" s="1204"/>
      <c r="D41" s="881"/>
      <c r="E41" s="881"/>
      <c r="F41" s="881"/>
      <c r="G41" s="1204"/>
      <c r="H41" s="1204"/>
      <c r="I41" s="1204"/>
      <c r="J41" s="880"/>
    </row>
    <row r="42" spans="1:10" ht="19.5">
      <c r="A42" s="882"/>
      <c r="B42" s="1205" t="s">
        <v>971</v>
      </c>
      <c r="C42" s="1206"/>
      <c r="D42" s="883" t="s">
        <v>1316</v>
      </c>
      <c r="E42" s="883" t="s">
        <v>1317</v>
      </c>
      <c r="F42" s="883" t="s">
        <v>1318</v>
      </c>
      <c r="G42" s="1205" t="s">
        <v>259</v>
      </c>
      <c r="H42" s="1207"/>
      <c r="I42" s="1206"/>
      <c r="J42" s="884"/>
    </row>
    <row r="43" spans="1:10" ht="24">
      <c r="A43" s="882"/>
      <c r="B43" s="1208" t="s">
        <v>1319</v>
      </c>
      <c r="C43" s="1209"/>
      <c r="D43" s="885" t="s">
        <v>1320</v>
      </c>
      <c r="E43" s="885" t="s">
        <v>1321</v>
      </c>
      <c r="F43" s="885" t="s">
        <v>1322</v>
      </c>
      <c r="G43" s="1210"/>
      <c r="H43" s="1211"/>
      <c r="I43" s="1212"/>
      <c r="J43" s="884"/>
    </row>
    <row r="44" spans="1:10" ht="24">
      <c r="A44" s="1213"/>
      <c r="B44" s="1214" t="s">
        <v>1323</v>
      </c>
      <c r="C44" s="1215"/>
      <c r="D44" s="886" t="s">
        <v>1324</v>
      </c>
      <c r="E44" s="886" t="s">
        <v>1325</v>
      </c>
      <c r="F44" s="886" t="s">
        <v>1326</v>
      </c>
      <c r="G44" s="1216"/>
      <c r="H44" s="1217"/>
      <c r="I44" s="1218"/>
      <c r="J44" s="1219"/>
    </row>
    <row r="45" spans="1:10" ht="24">
      <c r="A45" s="1213"/>
      <c r="B45" s="1220" t="s">
        <v>1327</v>
      </c>
      <c r="C45" s="1221"/>
      <c r="D45" s="887" t="s">
        <v>1328</v>
      </c>
      <c r="E45" s="887" t="s">
        <v>1325</v>
      </c>
      <c r="F45" s="887" t="s">
        <v>1326</v>
      </c>
      <c r="G45" s="1222"/>
      <c r="H45" s="1223"/>
      <c r="I45" s="1224"/>
      <c r="J45" s="1219"/>
    </row>
    <row r="46" spans="1:10" ht="24">
      <c r="A46" s="882"/>
      <c r="B46" s="1214" t="s">
        <v>1329</v>
      </c>
      <c r="C46" s="1215"/>
      <c r="D46" s="886" t="s">
        <v>193</v>
      </c>
      <c r="E46" s="886" t="s">
        <v>1325</v>
      </c>
      <c r="F46" s="886" t="s">
        <v>1330</v>
      </c>
      <c r="G46" s="1216"/>
      <c r="H46" s="1217"/>
      <c r="I46" s="1218"/>
      <c r="J46" s="884"/>
    </row>
    <row r="47" spans="1:10" ht="24">
      <c r="A47" s="882"/>
      <c r="B47" s="1220" t="s">
        <v>1331</v>
      </c>
      <c r="C47" s="1221"/>
      <c r="D47" s="887" t="s">
        <v>1332</v>
      </c>
      <c r="E47" s="887" t="s">
        <v>1325</v>
      </c>
      <c r="F47" s="887" t="s">
        <v>1330</v>
      </c>
      <c r="G47" s="1222"/>
      <c r="H47" s="1223"/>
      <c r="I47" s="1224"/>
      <c r="J47" s="884"/>
    </row>
    <row r="48" spans="1:10" ht="24">
      <c r="A48" s="1213"/>
      <c r="B48" s="1214" t="s">
        <v>1333</v>
      </c>
      <c r="C48" s="1215"/>
      <c r="D48" s="886" t="s">
        <v>193</v>
      </c>
      <c r="E48" s="886" t="s">
        <v>1325</v>
      </c>
      <c r="F48" s="886" t="s">
        <v>1334</v>
      </c>
      <c r="G48" s="1216"/>
      <c r="H48" s="1217"/>
      <c r="I48" s="1218"/>
      <c r="J48" s="1219"/>
    </row>
    <row r="49" spans="1:10" ht="24">
      <c r="A49" s="1213"/>
      <c r="B49" s="1220" t="s">
        <v>1335</v>
      </c>
      <c r="C49" s="1221"/>
      <c r="D49" s="887" t="s">
        <v>1332</v>
      </c>
      <c r="E49" s="887" t="s">
        <v>1325</v>
      </c>
      <c r="F49" s="887" t="s">
        <v>1334</v>
      </c>
      <c r="G49" s="1222"/>
      <c r="H49" s="1223"/>
      <c r="I49" s="1224"/>
      <c r="J49" s="1219"/>
    </row>
    <row r="50" spans="1:10" ht="19.5">
      <c r="A50" s="878"/>
      <c r="B50" s="1225"/>
      <c r="C50" s="1225"/>
      <c r="D50" s="1225"/>
      <c r="E50" s="1225"/>
      <c r="F50" s="1225"/>
      <c r="G50" s="1225"/>
      <c r="H50" s="1225"/>
      <c r="I50" s="1225"/>
      <c r="J50" s="880"/>
    </row>
    <row r="51" spans="1:10">
      <c r="A51" s="1226" t="s">
        <v>1336</v>
      </c>
      <c r="B51" s="1227"/>
      <c r="C51" s="1227"/>
      <c r="D51" s="1227"/>
      <c r="E51" s="1227"/>
      <c r="F51" s="1227"/>
      <c r="G51" s="1227"/>
      <c r="H51" s="1228"/>
      <c r="I51" s="1228"/>
      <c r="J51" s="1229"/>
    </row>
    <row r="52" spans="1:10">
      <c r="A52" s="1232" t="s">
        <v>1337</v>
      </c>
      <c r="B52" s="1233"/>
      <c r="C52" s="1233"/>
      <c r="D52" s="1233"/>
      <c r="E52" s="1233"/>
      <c r="F52" s="1233"/>
      <c r="G52" s="1233"/>
      <c r="H52" s="1230"/>
      <c r="I52" s="1230"/>
      <c r="J52" s="1231"/>
    </row>
    <row r="55" spans="1:10">
      <c r="A55" s="1234" t="s">
        <v>1338</v>
      </c>
      <c r="B55" s="1234"/>
      <c r="C55" s="1234"/>
      <c r="D55" s="1234"/>
      <c r="E55" s="1234"/>
      <c r="F55" s="1234"/>
      <c r="G55" s="1234"/>
      <c r="H55" s="1234"/>
      <c r="I55" s="1234"/>
      <c r="J55" s="1234"/>
    </row>
    <row r="56" spans="1:10">
      <c r="A56" s="1235"/>
      <c r="B56" s="1236"/>
      <c r="C56" s="1236"/>
      <c r="D56" s="1236"/>
      <c r="E56" s="1237" t="s">
        <v>1339</v>
      </c>
      <c r="F56" s="1238"/>
      <c r="G56" s="1237" t="s">
        <v>1340</v>
      </c>
      <c r="H56" s="1238"/>
      <c r="I56" s="1238"/>
      <c r="J56" s="1238"/>
    </row>
    <row r="57" spans="1:10">
      <c r="A57" s="1236"/>
      <c r="B57" s="1236"/>
      <c r="C57" s="1236"/>
      <c r="D57" s="1236"/>
      <c r="E57" s="1238"/>
      <c r="F57" s="1238"/>
      <c r="G57" s="1238"/>
      <c r="H57" s="1238"/>
      <c r="I57" s="1238"/>
      <c r="J57" s="1238"/>
    </row>
    <row r="58" spans="1:10">
      <c r="A58" s="1236"/>
      <c r="B58" s="1236"/>
      <c r="C58" s="1236"/>
      <c r="D58" s="1236"/>
      <c r="E58" s="1238"/>
      <c r="F58" s="1238"/>
      <c r="G58" s="1238"/>
      <c r="H58" s="1238"/>
      <c r="I58" s="1238"/>
      <c r="J58" s="1238"/>
    </row>
    <row r="59" spans="1:10">
      <c r="A59" s="1236"/>
      <c r="B59" s="1236"/>
      <c r="C59" s="1236"/>
      <c r="D59" s="1236"/>
      <c r="E59" s="1238"/>
      <c r="F59" s="1238"/>
      <c r="G59" s="1238"/>
      <c r="H59" s="1238"/>
      <c r="I59" s="1238"/>
      <c r="J59" s="1238"/>
    </row>
    <row r="60" spans="1:10">
      <c r="A60" s="1236"/>
      <c r="B60" s="1236"/>
      <c r="C60" s="1236"/>
      <c r="D60" s="1236"/>
      <c r="E60" s="1238"/>
      <c r="F60" s="1238"/>
      <c r="G60" s="1238"/>
      <c r="H60" s="1238"/>
      <c r="I60" s="1238"/>
      <c r="J60" s="1238"/>
    </row>
    <row r="61" spans="1:10">
      <c r="A61" s="1236"/>
      <c r="B61" s="1236"/>
      <c r="C61" s="1236"/>
      <c r="D61" s="1236"/>
      <c r="E61" s="1238"/>
      <c r="F61" s="1238"/>
      <c r="G61" s="1238"/>
      <c r="H61" s="1238"/>
      <c r="I61" s="1238"/>
      <c r="J61" s="1238"/>
    </row>
    <row r="62" spans="1:10">
      <c r="A62" s="1236"/>
      <c r="B62" s="1236"/>
      <c r="C62" s="1236"/>
      <c r="D62" s="1236"/>
      <c r="E62" s="1238"/>
      <c r="F62" s="1238"/>
      <c r="G62" s="1238"/>
      <c r="H62" s="1238"/>
      <c r="I62" s="1238"/>
      <c r="J62" s="1238"/>
    </row>
    <row r="63" spans="1:10">
      <c r="A63" s="1236"/>
      <c r="B63" s="1236"/>
      <c r="C63" s="1236"/>
      <c r="D63" s="1236"/>
      <c r="E63" s="1238"/>
      <c r="F63" s="1238"/>
      <c r="G63" s="1238"/>
      <c r="H63" s="1238"/>
      <c r="I63" s="1238"/>
      <c r="J63" s="1238"/>
    </row>
    <row r="64" spans="1:10">
      <c r="A64" s="1236"/>
      <c r="B64" s="1236"/>
      <c r="C64" s="1236"/>
      <c r="D64" s="1236"/>
      <c r="E64" s="1238"/>
      <c r="F64" s="1238"/>
      <c r="G64" s="1238"/>
      <c r="H64" s="1238"/>
      <c r="I64" s="1238"/>
      <c r="J64" s="1238"/>
    </row>
    <row r="65" spans="1:10">
      <c r="A65" s="1236"/>
      <c r="B65" s="1236"/>
      <c r="C65" s="1236"/>
      <c r="D65" s="1236"/>
      <c r="E65" s="1238"/>
      <c r="F65" s="1238"/>
      <c r="G65" s="1238"/>
      <c r="H65" s="1238"/>
      <c r="I65" s="1238"/>
      <c r="J65" s="1238"/>
    </row>
    <row r="66" spans="1:10">
      <c r="A66" s="1236"/>
      <c r="B66" s="1236"/>
      <c r="C66" s="1236"/>
      <c r="D66" s="1236"/>
      <c r="E66" s="1238"/>
      <c r="F66" s="1238"/>
      <c r="G66" s="1238"/>
      <c r="H66" s="1238"/>
      <c r="I66" s="1238"/>
      <c r="J66" s="1238"/>
    </row>
    <row r="67" spans="1:10">
      <c r="A67" s="1236"/>
      <c r="B67" s="1236"/>
      <c r="C67" s="1236"/>
      <c r="D67" s="1236"/>
      <c r="E67" s="1238"/>
      <c r="F67" s="1238"/>
      <c r="G67" s="1238"/>
      <c r="H67" s="1238"/>
      <c r="I67" s="1238"/>
      <c r="J67" s="1238"/>
    </row>
    <row r="68" spans="1:10">
      <c r="A68" s="1236"/>
      <c r="B68" s="1236"/>
      <c r="C68" s="1236"/>
      <c r="D68" s="1236"/>
      <c r="E68" s="1238"/>
      <c r="F68" s="1238"/>
      <c r="G68" s="1238"/>
      <c r="H68" s="1238"/>
      <c r="I68" s="1238"/>
      <c r="J68" s="1238"/>
    </row>
    <row r="69" spans="1:10">
      <c r="E69" s="1238"/>
      <c r="F69" s="1238"/>
      <c r="G69" s="1238"/>
      <c r="H69" s="1238"/>
      <c r="I69" s="1238"/>
      <c r="J69" s="1238"/>
    </row>
    <row r="70" spans="1:10">
      <c r="E70" s="1238"/>
      <c r="F70" s="1238"/>
      <c r="G70" s="1238"/>
      <c r="H70" s="1238"/>
      <c r="I70" s="1238"/>
      <c r="J70" s="1238"/>
    </row>
  </sheetData>
  <sheetProtection algorithmName="SHA-512" hashValue="VVmq77rTpKd5/xw89UR+9/BXy5H+II0uaZD2mNJp8pMYExjMxXP3vsWvQHClKB/6MiJ7PaAwoG1rOem80Mko6w==" saltValue="R/MTL4+YUCRBB3H3K7phAw==" spinCount="100000" sheet="1" objects="1" scenarios="1"/>
  <mergeCells count="69">
    <mergeCell ref="A51:G51"/>
    <mergeCell ref="H51:J52"/>
    <mergeCell ref="A52:G52"/>
    <mergeCell ref="A55:J55"/>
    <mergeCell ref="A56:D68"/>
    <mergeCell ref="E56:F70"/>
    <mergeCell ref="G56:J70"/>
    <mergeCell ref="J48:J49"/>
    <mergeCell ref="B49:C49"/>
    <mergeCell ref="G49:I49"/>
    <mergeCell ref="B50:E50"/>
    <mergeCell ref="F50:I50"/>
    <mergeCell ref="B46:C46"/>
    <mergeCell ref="G46:I46"/>
    <mergeCell ref="B47:C47"/>
    <mergeCell ref="G47:I47"/>
    <mergeCell ref="A48:A49"/>
    <mergeCell ref="B48:C48"/>
    <mergeCell ref="G48:I48"/>
    <mergeCell ref="A44:A45"/>
    <mergeCell ref="B44:C44"/>
    <mergeCell ref="G44:I44"/>
    <mergeCell ref="J44:J45"/>
    <mergeCell ref="B45:C45"/>
    <mergeCell ref="G45:I45"/>
    <mergeCell ref="B41:C41"/>
    <mergeCell ref="G41:I41"/>
    <mergeCell ref="B42:C42"/>
    <mergeCell ref="G42:I42"/>
    <mergeCell ref="B43:C43"/>
    <mergeCell ref="G43:I43"/>
    <mergeCell ref="A37:J37"/>
    <mergeCell ref="A38:J38"/>
    <mergeCell ref="B39:C39"/>
    <mergeCell ref="G39:I39"/>
    <mergeCell ref="B40:I40"/>
    <mergeCell ref="A35:B35"/>
    <mergeCell ref="C35:H36"/>
    <mergeCell ref="I35:J35"/>
    <mergeCell ref="A36:B36"/>
    <mergeCell ref="I36:J36"/>
    <mergeCell ref="A21:J21"/>
    <mergeCell ref="A26:J26"/>
    <mergeCell ref="A29:J29"/>
    <mergeCell ref="C19:F20"/>
    <mergeCell ref="E30:F30"/>
    <mergeCell ref="G30:H30"/>
    <mergeCell ref="A22:J22"/>
    <mergeCell ref="A23:J23"/>
    <mergeCell ref="A24:J24"/>
    <mergeCell ref="A25:J25"/>
    <mergeCell ref="A27:H27"/>
    <mergeCell ref="A28:J28"/>
    <mergeCell ref="A17:G17"/>
    <mergeCell ref="B16:G16"/>
    <mergeCell ref="A1:J1"/>
    <mergeCell ref="A2:J2"/>
    <mergeCell ref="B5:C5"/>
    <mergeCell ref="B6:C6"/>
    <mergeCell ref="A7:A8"/>
    <mergeCell ref="B7:G8"/>
    <mergeCell ref="H7:J7"/>
    <mergeCell ref="B9:G9"/>
    <mergeCell ref="B10:G10"/>
    <mergeCell ref="B11:G11"/>
    <mergeCell ref="B12:G12"/>
    <mergeCell ref="B13:G13"/>
    <mergeCell ref="B14:G14"/>
    <mergeCell ref="B15:G15"/>
  </mergeCells>
  <phoneticPr fontId="2" type="noConversion"/>
  <dataValidations disablePrompts="1" count="1">
    <dataValidation type="list" allowBlank="1" showInputMessage="1" showErrorMessage="1" sqref="H9:J16" xr:uid="{00000000-0002-0000-0C00-000000000000}">
      <formula1>"○"</formula1>
    </dataValidation>
  </dataValidations>
  <hyperlinks>
    <hyperlink ref="L9" location="'2.데이터입력'!A1" display="데이터입력시트로" xr:uid="{00000000-0004-0000-0C00-000000000000}"/>
  </hyperlinks>
  <printOptions horizontalCentered="1"/>
  <pageMargins left="0.70866141732283472" right="0.70866141732283472" top="0.74803149606299213" bottom="0.74803149606299213" header="0.31496062992125984" footer="0.31496062992125984"/>
  <pageSetup paperSize="9" scale="74"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2">
    <tabColor rgb="FF0070C0"/>
    <pageSetUpPr fitToPage="1"/>
  </sheetPr>
  <dimension ref="A1:L35"/>
  <sheetViews>
    <sheetView showGridLines="0" zoomScale="85" zoomScaleNormal="85" zoomScaleSheetLayoutView="85" workbookViewId="0">
      <selection activeCell="L9" sqref="L9"/>
    </sheetView>
  </sheetViews>
  <sheetFormatPr defaultRowHeight="16.5"/>
  <cols>
    <col min="1" max="1" width="14.75" customWidth="1"/>
    <col min="2" max="10" width="10.375" customWidth="1"/>
    <col min="12" max="12" width="14" bestFit="1" customWidth="1"/>
  </cols>
  <sheetData>
    <row r="1" spans="1:12" ht="54" customHeight="1">
      <c r="A1" s="1176" t="s">
        <v>788</v>
      </c>
      <c r="B1" s="1176"/>
      <c r="C1" s="1176"/>
      <c r="D1" s="1176"/>
      <c r="E1" s="1176"/>
      <c r="F1" s="1176"/>
      <c r="G1" s="1176"/>
      <c r="H1" s="1176"/>
      <c r="I1" s="1176"/>
      <c r="J1" s="1176"/>
    </row>
    <row r="2" spans="1:12" ht="24.75" customHeight="1">
      <c r="A2" s="1177" t="s">
        <v>789</v>
      </c>
      <c r="B2" s="1177"/>
      <c r="C2" s="1177"/>
      <c r="D2" s="1177"/>
      <c r="E2" s="1177"/>
      <c r="F2" s="1177"/>
      <c r="G2" s="1177"/>
      <c r="H2" s="1177"/>
      <c r="I2" s="1177"/>
      <c r="J2" s="1177"/>
    </row>
    <row r="3" spans="1:12">
      <c r="A3" s="628"/>
      <c r="B3" s="628"/>
      <c r="C3" s="628"/>
      <c r="D3" s="628"/>
      <c r="E3" s="628"/>
      <c r="F3" s="628"/>
      <c r="G3" s="628"/>
      <c r="H3" s="628"/>
      <c r="I3" s="635"/>
      <c r="J3" s="628"/>
    </row>
    <row r="4" spans="1:12">
      <c r="A4" s="549" t="s">
        <v>683</v>
      </c>
      <c r="B4" s="615" t="str">
        <f>'2.데이터입력'!C19</f>
        <v>○○건설㈜</v>
      </c>
      <c r="C4" s="615"/>
      <c r="D4" s="549"/>
      <c r="E4" s="549"/>
      <c r="F4" s="549"/>
      <c r="G4" s="549"/>
      <c r="H4" s="549"/>
      <c r="I4" s="549"/>
      <c r="J4" s="549"/>
    </row>
    <row r="5" spans="1:12">
      <c r="A5" s="549" t="s">
        <v>673</v>
      </c>
      <c r="B5" s="1179" t="str">
        <f>'2.데이터입력'!C23</f>
        <v>○○○</v>
      </c>
      <c r="C5" s="1179"/>
      <c r="D5" s="549" t="s">
        <v>679</v>
      </c>
      <c r="E5" s="549"/>
      <c r="F5" s="549"/>
      <c r="G5" s="549"/>
      <c r="H5" s="549"/>
      <c r="I5" s="549"/>
      <c r="J5" s="549"/>
    </row>
    <row r="6" spans="1:12">
      <c r="A6" s="549" t="s">
        <v>671</v>
      </c>
      <c r="B6" s="1180">
        <f>'2.데이터입력'!C28</f>
        <v>46073</v>
      </c>
      <c r="C6" s="1180"/>
      <c r="D6" s="549"/>
      <c r="E6" s="549"/>
      <c r="F6" s="549"/>
      <c r="G6" s="549"/>
      <c r="H6" s="549"/>
      <c r="I6" s="549"/>
      <c r="J6" s="549"/>
    </row>
    <row r="7" spans="1:12">
      <c r="A7" s="1174" t="s">
        <v>667</v>
      </c>
      <c r="B7" s="1174" t="s">
        <v>670</v>
      </c>
      <c r="C7" s="1174"/>
      <c r="D7" s="1174"/>
      <c r="E7" s="1174"/>
      <c r="F7" s="1174"/>
      <c r="G7" s="1174"/>
      <c r="H7" s="1174" t="s">
        <v>668</v>
      </c>
      <c r="I7" s="1174"/>
      <c r="J7" s="1174"/>
    </row>
    <row r="8" spans="1:12" ht="17.25" thickBot="1">
      <c r="A8" s="1175"/>
      <c r="B8" s="1175"/>
      <c r="C8" s="1175"/>
      <c r="D8" s="1175"/>
      <c r="E8" s="1175"/>
      <c r="F8" s="1175"/>
      <c r="G8" s="1175"/>
      <c r="H8" s="627" t="s">
        <v>669</v>
      </c>
      <c r="I8" s="634" t="s">
        <v>848</v>
      </c>
      <c r="J8" s="627" t="s">
        <v>847</v>
      </c>
    </row>
    <row r="9" spans="1:12" ht="33" customHeight="1" thickTop="1" thickBot="1">
      <c r="A9" s="551">
        <v>1</v>
      </c>
      <c r="B9" s="1178" t="s">
        <v>790</v>
      </c>
      <c r="C9" s="1178"/>
      <c r="D9" s="1178"/>
      <c r="E9" s="1178"/>
      <c r="F9" s="1178"/>
      <c r="G9" s="1178"/>
      <c r="H9" s="618"/>
      <c r="I9" s="636"/>
      <c r="J9" s="618"/>
      <c r="L9" s="746" t="s">
        <v>325</v>
      </c>
    </row>
    <row r="10" spans="1:12" ht="35.25" customHeight="1" thickTop="1">
      <c r="A10" s="552">
        <v>2</v>
      </c>
      <c r="B10" s="1173" t="s">
        <v>791</v>
      </c>
      <c r="C10" s="1173"/>
      <c r="D10" s="1173"/>
      <c r="E10" s="1173"/>
      <c r="F10" s="1173"/>
      <c r="G10" s="1173"/>
      <c r="H10" s="630"/>
      <c r="I10" s="637"/>
      <c r="J10" s="630"/>
    </row>
    <row r="11" spans="1:12" ht="36.75" customHeight="1">
      <c r="A11" s="552">
        <v>3</v>
      </c>
      <c r="B11" s="1173" t="s">
        <v>792</v>
      </c>
      <c r="C11" s="1173"/>
      <c r="D11" s="1173"/>
      <c r="E11" s="1173"/>
      <c r="F11" s="1173"/>
      <c r="G11" s="1173"/>
      <c r="H11" s="630"/>
      <c r="I11" s="637"/>
      <c r="J11" s="630"/>
    </row>
    <row r="12" spans="1:12" ht="34.5" customHeight="1">
      <c r="A12" s="552">
        <v>4</v>
      </c>
      <c r="B12" s="1173" t="s">
        <v>793</v>
      </c>
      <c r="C12" s="1173"/>
      <c r="D12" s="1173"/>
      <c r="E12" s="1173"/>
      <c r="F12" s="1173"/>
      <c r="G12" s="1173"/>
      <c r="H12" s="630"/>
      <c r="I12" s="637"/>
      <c r="J12" s="630"/>
    </row>
    <row r="13" spans="1:12" ht="35.25" customHeight="1">
      <c r="A13" s="552">
        <v>5</v>
      </c>
      <c r="B13" s="1173" t="s">
        <v>794</v>
      </c>
      <c r="C13" s="1173"/>
      <c r="D13" s="1173"/>
      <c r="E13" s="1173"/>
      <c r="F13" s="1173"/>
      <c r="G13" s="1173"/>
      <c r="H13" s="630"/>
      <c r="I13" s="637"/>
      <c r="J13" s="630"/>
    </row>
    <row r="14" spans="1:12" ht="36.75" customHeight="1">
      <c r="A14" s="552">
        <v>6</v>
      </c>
      <c r="B14" s="1163" t="s">
        <v>795</v>
      </c>
      <c r="C14" s="1164"/>
      <c r="D14" s="1164"/>
      <c r="E14" s="1164"/>
      <c r="F14" s="1164"/>
      <c r="G14" s="1165"/>
      <c r="H14" s="630"/>
      <c r="I14" s="637"/>
      <c r="J14" s="630"/>
    </row>
    <row r="15" spans="1:12" ht="63" customHeight="1">
      <c r="A15" s="552">
        <v>7</v>
      </c>
      <c r="B15" s="1163" t="s">
        <v>797</v>
      </c>
      <c r="C15" s="1164"/>
      <c r="D15" s="1164"/>
      <c r="E15" s="1164"/>
      <c r="F15" s="1164"/>
      <c r="G15" s="1165"/>
      <c r="H15" s="630"/>
      <c r="I15" s="637"/>
      <c r="J15" s="630"/>
    </row>
    <row r="16" spans="1:12" ht="51.75" customHeight="1">
      <c r="A16" s="552">
        <v>8</v>
      </c>
      <c r="B16" s="1173" t="s">
        <v>796</v>
      </c>
      <c r="C16" s="1173"/>
      <c r="D16" s="1173"/>
      <c r="E16" s="1173"/>
      <c r="F16" s="1173"/>
      <c r="G16" s="1173"/>
      <c r="H16" s="630"/>
      <c r="I16" s="637"/>
      <c r="J16" s="630"/>
    </row>
    <row r="17" spans="1:10">
      <c r="A17" s="549" t="s">
        <v>831</v>
      </c>
      <c r="B17" s="549"/>
      <c r="C17" s="549"/>
      <c r="D17" s="549"/>
      <c r="E17" s="549"/>
      <c r="F17" s="549"/>
      <c r="G17" s="549"/>
      <c r="H17" s="549"/>
      <c r="I17" s="549"/>
      <c r="J17" s="549"/>
    </row>
    <row r="18" spans="1:10">
      <c r="A18" s="549"/>
      <c r="B18" s="549"/>
      <c r="C18" s="1182" t="s">
        <v>684</v>
      </c>
      <c r="D18" s="1183"/>
      <c r="E18" s="1183"/>
      <c r="F18" s="1184"/>
      <c r="G18" s="549"/>
      <c r="H18" s="549"/>
      <c r="I18" s="549"/>
      <c r="J18" s="549"/>
    </row>
    <row r="19" spans="1:10">
      <c r="A19" s="559"/>
      <c r="B19" s="555"/>
      <c r="C19" s="1185"/>
      <c r="D19" s="1186"/>
      <c r="E19" s="1186"/>
      <c r="F19" s="1187"/>
      <c r="G19" s="553"/>
      <c r="H19" s="554"/>
      <c r="I19" s="554"/>
      <c r="J19" s="560"/>
    </row>
    <row r="20" spans="1:10">
      <c r="A20" s="1188"/>
      <c r="B20" s="1189"/>
      <c r="C20" s="1189"/>
      <c r="D20" s="1189"/>
      <c r="E20" s="1189"/>
      <c r="F20" s="1189"/>
      <c r="G20" s="1189"/>
      <c r="H20" s="1189"/>
      <c r="I20" s="1189"/>
      <c r="J20" s="1190"/>
    </row>
    <row r="21" spans="1:10" ht="16.5" customHeight="1">
      <c r="A21" s="1194" t="s">
        <v>798</v>
      </c>
      <c r="B21" s="1189"/>
      <c r="C21" s="1189"/>
      <c r="D21" s="1189"/>
      <c r="E21" s="1189"/>
      <c r="F21" s="1189"/>
      <c r="G21" s="1189"/>
      <c r="H21" s="1189"/>
      <c r="I21" s="1189"/>
      <c r="J21" s="1190"/>
    </row>
    <row r="22" spans="1:10" ht="16.5" customHeight="1">
      <c r="A22" s="1188" t="s">
        <v>849</v>
      </c>
      <c r="B22" s="1189"/>
      <c r="C22" s="1189"/>
      <c r="D22" s="1189"/>
      <c r="E22" s="1189"/>
      <c r="F22" s="1189"/>
      <c r="G22" s="1189"/>
      <c r="H22" s="1189"/>
      <c r="I22" s="1189"/>
      <c r="J22" s="1190"/>
    </row>
    <row r="23" spans="1:10">
      <c r="A23" s="1188"/>
      <c r="B23" s="1189"/>
      <c r="C23" s="1189"/>
      <c r="D23" s="1189"/>
      <c r="E23" s="1189"/>
      <c r="F23" s="1189"/>
      <c r="G23" s="1189"/>
      <c r="H23" s="1189"/>
      <c r="I23" s="1189"/>
      <c r="J23" s="1190"/>
    </row>
    <row r="24" spans="1:10">
      <c r="A24" s="1188"/>
      <c r="B24" s="1189"/>
      <c r="C24" s="1189"/>
      <c r="D24" s="1189"/>
      <c r="E24" s="1189"/>
      <c r="F24" s="1189"/>
      <c r="G24" s="1189"/>
      <c r="H24" s="1189"/>
      <c r="I24" s="1189"/>
      <c r="J24" s="1190"/>
    </row>
    <row r="25" spans="1:10">
      <c r="A25" s="1194" t="s">
        <v>799</v>
      </c>
      <c r="B25" s="1189"/>
      <c r="C25" s="1189"/>
      <c r="D25" s="1189"/>
      <c r="E25" s="1189"/>
      <c r="F25" s="1189"/>
      <c r="G25" s="1189"/>
      <c r="H25" s="1189"/>
      <c r="I25" s="1189"/>
      <c r="J25" s="1190"/>
    </row>
    <row r="26" spans="1:10">
      <c r="A26" s="1188"/>
      <c r="B26" s="1189"/>
      <c r="C26" s="1189"/>
      <c r="D26" s="1189"/>
      <c r="E26" s="1189"/>
      <c r="F26" s="1189"/>
      <c r="G26" s="1189"/>
      <c r="H26" s="1189"/>
      <c r="I26" s="633"/>
      <c r="J26" s="626"/>
    </row>
    <row r="27" spans="1:10">
      <c r="A27" s="624"/>
      <c r="B27" s="625"/>
      <c r="C27" s="625"/>
      <c r="D27" s="625"/>
      <c r="E27" s="625"/>
      <c r="F27" s="625"/>
      <c r="G27" s="625"/>
      <c r="H27" s="625"/>
      <c r="I27" s="633"/>
      <c r="J27" s="626"/>
    </row>
    <row r="28" spans="1:10">
      <c r="A28" s="624"/>
      <c r="B28" s="625"/>
      <c r="C28" s="625"/>
      <c r="D28" s="625"/>
      <c r="E28" s="625"/>
      <c r="F28" s="625"/>
      <c r="G28" s="625"/>
      <c r="H28" s="625"/>
      <c r="I28" s="633"/>
      <c r="J28" s="626"/>
    </row>
    <row r="29" spans="1:10">
      <c r="A29" s="1194" t="s">
        <v>800</v>
      </c>
      <c r="B29" s="1189"/>
      <c r="C29" s="1189"/>
      <c r="D29" s="1189"/>
      <c r="E29" s="1189"/>
      <c r="F29" s="1189"/>
      <c r="G29" s="1189"/>
      <c r="H29" s="1189"/>
      <c r="I29" s="1189"/>
      <c r="J29" s="1190"/>
    </row>
    <row r="30" spans="1:10">
      <c r="A30" s="629"/>
      <c r="B30" s="625"/>
      <c r="C30" s="625"/>
      <c r="D30" s="625"/>
      <c r="E30" s="625"/>
      <c r="F30" s="625"/>
      <c r="G30" s="625"/>
      <c r="H30" s="625"/>
      <c r="I30" s="633"/>
      <c r="J30" s="626"/>
    </row>
    <row r="31" spans="1:10">
      <c r="A31" s="624"/>
      <c r="B31" s="625"/>
      <c r="C31" s="625"/>
      <c r="D31" s="625"/>
      <c r="E31" s="625"/>
      <c r="F31" s="625"/>
      <c r="G31" s="625"/>
      <c r="H31" s="625"/>
      <c r="I31" s="633"/>
      <c r="J31" s="626"/>
    </row>
    <row r="32" spans="1:10">
      <c r="A32" s="624"/>
      <c r="B32" s="625"/>
      <c r="C32" s="625"/>
      <c r="D32" s="625"/>
      <c r="E32" s="625"/>
      <c r="F32" s="625"/>
      <c r="G32" s="625"/>
      <c r="H32" s="625"/>
      <c r="I32" s="633"/>
      <c r="J32" s="626"/>
    </row>
    <row r="33" spans="1:10" ht="16.5" customHeight="1">
      <c r="A33" s="1188"/>
      <c r="B33" s="1189"/>
      <c r="C33" s="1189"/>
      <c r="D33" s="1189"/>
      <c r="E33" s="1189"/>
      <c r="F33" s="1189"/>
      <c r="G33" s="1189"/>
      <c r="H33" s="1189"/>
      <c r="I33" s="1189"/>
      <c r="J33" s="1190"/>
    </row>
    <row r="34" spans="1:10" ht="16.5" customHeight="1">
      <c r="A34" s="624"/>
      <c r="B34" s="625"/>
      <c r="C34" s="625"/>
      <c r="D34" s="625"/>
      <c r="E34" s="625"/>
      <c r="F34" s="625"/>
      <c r="G34" s="625"/>
      <c r="H34" s="625"/>
      <c r="I34" s="633"/>
      <c r="J34" s="626"/>
    </row>
    <row r="35" spans="1:10" ht="16.5" customHeight="1">
      <c r="A35" s="1239" t="s">
        <v>801</v>
      </c>
      <c r="B35" s="1240"/>
      <c r="C35" s="1240"/>
      <c r="D35" s="1240"/>
      <c r="E35" s="1240"/>
      <c r="F35" s="1240"/>
      <c r="G35" s="1240"/>
      <c r="H35" s="1240"/>
      <c r="I35" s="1240"/>
      <c r="J35" s="1241"/>
    </row>
  </sheetData>
  <sheetProtection algorithmName="SHA-512" hashValue="G2ihnk7EAmeG4zNABhCkGPjFIfviR5wvhnXv9GHzaVyomD8o2aGRF6Z/gK+VaXclo9VkcOayBK/nuOO9+S4bTg==" saltValue="N9DBSyOZMngrKgtVbKAPSg==" spinCount="100000" sheet="1" objects="1" scenarios="1"/>
  <mergeCells count="24">
    <mergeCell ref="B15:G15"/>
    <mergeCell ref="A22:J24"/>
    <mergeCell ref="A29:J29"/>
    <mergeCell ref="A35:J35"/>
    <mergeCell ref="A25:J25"/>
    <mergeCell ref="A26:H26"/>
    <mergeCell ref="A33:J33"/>
    <mergeCell ref="B16:G16"/>
    <mergeCell ref="C18:F19"/>
    <mergeCell ref="A20:J20"/>
    <mergeCell ref="A21:J21"/>
    <mergeCell ref="B14:G14"/>
    <mergeCell ref="A1:J1"/>
    <mergeCell ref="A2:J2"/>
    <mergeCell ref="B5:C5"/>
    <mergeCell ref="B6:C6"/>
    <mergeCell ref="A7:A8"/>
    <mergeCell ref="B7:G8"/>
    <mergeCell ref="H7:J7"/>
    <mergeCell ref="B9:G9"/>
    <mergeCell ref="B10:G10"/>
    <mergeCell ref="B11:G11"/>
    <mergeCell ref="B12:G12"/>
    <mergeCell ref="B13:G13"/>
  </mergeCells>
  <phoneticPr fontId="2" type="noConversion"/>
  <dataValidations count="1">
    <dataValidation type="list" allowBlank="1" showInputMessage="1" showErrorMessage="1" sqref="H9:J16" xr:uid="{00000000-0002-0000-0D00-000000000000}">
      <formula1>"○"</formula1>
    </dataValidation>
  </dataValidations>
  <hyperlinks>
    <hyperlink ref="L9" location="'2.데이터입력'!A1" display="데이터입력시트로" xr:uid="{00000000-0004-0000-0D00-000000000000}"/>
  </hyperlinks>
  <printOptions horizontalCentered="1"/>
  <pageMargins left="0.70866141732283472" right="0.70866141732283472" top="0.74803149606299213" bottom="0.74803149606299213" header="0.31496062992125984" footer="0.31496062992125984"/>
  <pageSetup paperSize="9" scale="74"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tabColor rgb="FF0070C0"/>
    <pageSetUpPr fitToPage="1"/>
  </sheetPr>
  <dimension ref="A1:L22"/>
  <sheetViews>
    <sheetView showGridLines="0" zoomScale="85" zoomScaleNormal="85" zoomScaleSheetLayoutView="85" workbookViewId="0">
      <selection activeCell="L9" sqref="L9"/>
    </sheetView>
  </sheetViews>
  <sheetFormatPr defaultRowHeight="16.5"/>
  <cols>
    <col min="1" max="1" width="14.75" customWidth="1"/>
    <col min="2" max="10" width="10.375" customWidth="1"/>
    <col min="12" max="12" width="14" bestFit="1" customWidth="1"/>
  </cols>
  <sheetData>
    <row r="1" spans="1:12" ht="54" customHeight="1">
      <c r="A1" s="1176" t="s">
        <v>802</v>
      </c>
      <c r="B1" s="1176"/>
      <c r="C1" s="1176"/>
      <c r="D1" s="1176"/>
      <c r="E1" s="1176"/>
      <c r="F1" s="1176"/>
      <c r="G1" s="1176"/>
      <c r="H1" s="1176"/>
      <c r="I1" s="1176"/>
      <c r="J1" s="1176"/>
    </row>
    <row r="2" spans="1:12" ht="24.75" customHeight="1">
      <c r="A2" s="1177" t="s">
        <v>803</v>
      </c>
      <c r="B2" s="1177"/>
      <c r="C2" s="1177"/>
      <c r="D2" s="1177"/>
      <c r="E2" s="1177"/>
      <c r="F2" s="1177"/>
      <c r="G2" s="1177"/>
      <c r="H2" s="1177"/>
      <c r="I2" s="1177"/>
      <c r="J2" s="1177"/>
    </row>
    <row r="3" spans="1:12">
      <c r="A3" s="622"/>
      <c r="B3" s="622"/>
      <c r="C3" s="622"/>
      <c r="D3" s="622"/>
      <c r="E3" s="622"/>
      <c r="F3" s="622"/>
      <c r="G3" s="622"/>
      <c r="H3" s="622"/>
      <c r="I3" s="635"/>
      <c r="J3" s="622"/>
    </row>
    <row r="4" spans="1:12">
      <c r="A4" s="549" t="s">
        <v>683</v>
      </c>
      <c r="B4" s="615" t="str">
        <f>'2.데이터입력'!C19</f>
        <v>○○건설㈜</v>
      </c>
      <c r="C4" s="615"/>
      <c r="D4" s="549"/>
      <c r="E4" s="549"/>
      <c r="F4" s="549"/>
      <c r="G4" s="549"/>
      <c r="H4" s="549"/>
      <c r="I4" s="549"/>
      <c r="J4" s="549"/>
    </row>
    <row r="5" spans="1:12">
      <c r="A5" s="549" t="s">
        <v>673</v>
      </c>
      <c r="B5" s="1179" t="str">
        <f>'2.데이터입력'!C23</f>
        <v>○○○</v>
      </c>
      <c r="C5" s="1179"/>
      <c r="D5" s="549" t="s">
        <v>679</v>
      </c>
      <c r="E5" s="549"/>
      <c r="F5" s="549"/>
      <c r="G5" s="549"/>
      <c r="H5" s="549"/>
      <c r="I5" s="549"/>
      <c r="J5" s="549"/>
    </row>
    <row r="6" spans="1:12">
      <c r="A6" s="549" t="s">
        <v>671</v>
      </c>
      <c r="B6" s="1180">
        <f>'2.데이터입력'!C28</f>
        <v>46073</v>
      </c>
      <c r="C6" s="1180"/>
      <c r="D6" s="549"/>
      <c r="E6" s="549"/>
      <c r="F6" s="549"/>
      <c r="G6" s="549"/>
      <c r="H6" s="549"/>
      <c r="I6" s="549"/>
      <c r="J6" s="549"/>
    </row>
    <row r="7" spans="1:12">
      <c r="A7" s="1174" t="s">
        <v>667</v>
      </c>
      <c r="B7" s="1174" t="s">
        <v>670</v>
      </c>
      <c r="C7" s="1174"/>
      <c r="D7" s="1174"/>
      <c r="E7" s="1174"/>
      <c r="F7" s="1174"/>
      <c r="G7" s="1174"/>
      <c r="H7" s="1174" t="s">
        <v>668</v>
      </c>
      <c r="I7" s="1174"/>
      <c r="J7" s="1174"/>
    </row>
    <row r="8" spans="1:12" ht="17.25" thickBot="1">
      <c r="A8" s="1175"/>
      <c r="B8" s="1175"/>
      <c r="C8" s="1175"/>
      <c r="D8" s="1175"/>
      <c r="E8" s="1175"/>
      <c r="F8" s="1175"/>
      <c r="G8" s="1175"/>
      <c r="H8" s="621" t="s">
        <v>669</v>
      </c>
      <c r="I8" s="634" t="s">
        <v>848</v>
      </c>
      <c r="J8" s="621" t="s">
        <v>847</v>
      </c>
    </row>
    <row r="9" spans="1:12" ht="51.75" customHeight="1" thickTop="1" thickBot="1">
      <c r="A9" s="551">
        <v>1</v>
      </c>
      <c r="B9" s="1178" t="s">
        <v>804</v>
      </c>
      <c r="C9" s="1178"/>
      <c r="D9" s="1178"/>
      <c r="E9" s="1178"/>
      <c r="F9" s="1178"/>
      <c r="G9" s="1178"/>
      <c r="H9" s="618"/>
      <c r="I9" s="636"/>
      <c r="J9" s="618"/>
      <c r="L9" s="746" t="s">
        <v>325</v>
      </c>
    </row>
    <row r="10" spans="1:12" ht="51.75" customHeight="1" thickTop="1">
      <c r="A10" s="552">
        <v>2</v>
      </c>
      <c r="B10" s="1173" t="s">
        <v>805</v>
      </c>
      <c r="C10" s="1173"/>
      <c r="D10" s="1173"/>
      <c r="E10" s="1173"/>
      <c r="F10" s="1173"/>
      <c r="G10" s="1173"/>
      <c r="H10" s="623"/>
      <c r="I10" s="637"/>
      <c r="J10" s="623"/>
    </row>
    <row r="11" spans="1:12" ht="50.25" customHeight="1">
      <c r="A11" s="552">
        <v>3</v>
      </c>
      <c r="B11" s="1173" t="s">
        <v>806</v>
      </c>
      <c r="C11" s="1173"/>
      <c r="D11" s="1173"/>
      <c r="E11" s="1173"/>
      <c r="F11" s="1173"/>
      <c r="G11" s="1173"/>
      <c r="H11" s="623"/>
      <c r="I11" s="637"/>
      <c r="J11" s="623"/>
    </row>
    <row r="12" spans="1:12" ht="40.5" customHeight="1">
      <c r="A12" s="552">
        <v>4</v>
      </c>
      <c r="B12" s="1173" t="s">
        <v>807</v>
      </c>
      <c r="C12" s="1173"/>
      <c r="D12" s="1173"/>
      <c r="E12" s="1173"/>
      <c r="F12" s="1173"/>
      <c r="G12" s="1173"/>
      <c r="H12" s="623"/>
      <c r="I12" s="637"/>
      <c r="J12" s="623"/>
    </row>
    <row r="13" spans="1:12" ht="43.5" customHeight="1">
      <c r="A13" s="552">
        <v>5</v>
      </c>
      <c r="B13" s="1173" t="s">
        <v>808</v>
      </c>
      <c r="C13" s="1173"/>
      <c r="D13" s="1173"/>
      <c r="E13" s="1173"/>
      <c r="F13" s="1173"/>
      <c r="G13" s="1173"/>
      <c r="H13" s="623"/>
      <c r="I13" s="637"/>
      <c r="J13" s="623"/>
    </row>
    <row r="14" spans="1:12" ht="63" customHeight="1">
      <c r="A14" s="552">
        <v>6</v>
      </c>
      <c r="B14" s="1163" t="s">
        <v>844</v>
      </c>
      <c r="C14" s="1164"/>
      <c r="D14" s="1164"/>
      <c r="E14" s="1164"/>
      <c r="F14" s="1164"/>
      <c r="G14" s="1165"/>
      <c r="H14" s="623"/>
      <c r="I14" s="637"/>
      <c r="J14" s="623"/>
    </row>
    <row r="15" spans="1:12" ht="33" customHeight="1">
      <c r="A15" s="552">
        <v>7</v>
      </c>
      <c r="B15" s="1163" t="s">
        <v>845</v>
      </c>
      <c r="C15" s="1164"/>
      <c r="D15" s="1164"/>
      <c r="E15" s="1164"/>
      <c r="F15" s="1164"/>
      <c r="G15" s="1165"/>
      <c r="H15" s="623"/>
      <c r="I15" s="637"/>
      <c r="J15" s="623"/>
    </row>
    <row r="16" spans="1:12" ht="51.75" customHeight="1">
      <c r="A16" s="552">
        <v>8</v>
      </c>
      <c r="B16" s="1163" t="s">
        <v>809</v>
      </c>
      <c r="C16" s="1164"/>
      <c r="D16" s="1164"/>
      <c r="E16" s="1164"/>
      <c r="F16" s="1164"/>
      <c r="G16" s="1165"/>
      <c r="H16" s="623"/>
      <c r="I16" s="637"/>
      <c r="J16" s="623"/>
    </row>
    <row r="17" spans="1:10" ht="42" customHeight="1">
      <c r="A17" s="552">
        <v>9</v>
      </c>
      <c r="B17" s="1163" t="s">
        <v>810</v>
      </c>
      <c r="C17" s="1164"/>
      <c r="D17" s="1164"/>
      <c r="E17" s="1164"/>
      <c r="F17" s="1164"/>
      <c r="G17" s="1165"/>
      <c r="H17" s="623"/>
      <c r="I17" s="637"/>
      <c r="J17" s="623"/>
    </row>
    <row r="18" spans="1:10" ht="41.25" customHeight="1">
      <c r="A18" s="552">
        <v>10</v>
      </c>
      <c r="B18" s="1163" t="s">
        <v>811</v>
      </c>
      <c r="C18" s="1164"/>
      <c r="D18" s="1164"/>
      <c r="E18" s="1164"/>
      <c r="F18" s="1164"/>
      <c r="G18" s="1165"/>
      <c r="H18" s="623"/>
      <c r="I18" s="637"/>
      <c r="J18" s="623"/>
    </row>
    <row r="19" spans="1:10" ht="39.75" customHeight="1">
      <c r="A19" s="552">
        <v>11</v>
      </c>
      <c r="B19" s="1173" t="s">
        <v>812</v>
      </c>
      <c r="C19" s="1173"/>
      <c r="D19" s="1173"/>
      <c r="E19" s="1173"/>
      <c r="F19" s="1173"/>
      <c r="G19" s="1173"/>
      <c r="H19" s="623"/>
      <c r="I19" s="637"/>
      <c r="J19" s="623"/>
    </row>
    <row r="20" spans="1:10">
      <c r="A20" s="549" t="s">
        <v>830</v>
      </c>
      <c r="B20" s="549"/>
      <c r="C20" s="549"/>
      <c r="D20" s="549"/>
      <c r="E20" s="549"/>
      <c r="F20" s="549"/>
      <c r="G20" s="549"/>
      <c r="H20" s="549"/>
      <c r="I20" s="549"/>
      <c r="J20" s="549"/>
    </row>
    <row r="21" spans="1:10">
      <c r="A21" s="1242" t="s">
        <v>850</v>
      </c>
      <c r="B21" s="1243"/>
      <c r="C21" s="1243"/>
      <c r="D21" s="1243"/>
      <c r="E21" s="1243"/>
      <c r="F21" s="1243"/>
      <c r="G21" s="1243"/>
      <c r="H21" s="1243"/>
      <c r="I21" s="1243"/>
      <c r="J21" s="1243"/>
    </row>
    <row r="22" spans="1:10">
      <c r="A22" s="1243"/>
      <c r="B22" s="1243"/>
      <c r="C22" s="1243"/>
      <c r="D22" s="1243"/>
      <c r="E22" s="1243"/>
      <c r="F22" s="1243"/>
      <c r="G22" s="1243"/>
      <c r="H22" s="1243"/>
      <c r="I22" s="1243"/>
      <c r="J22" s="1243"/>
    </row>
  </sheetData>
  <sheetProtection algorithmName="SHA-512" hashValue="w/MuZBrWZdYZ7Pz97JolPLA05yGF59Z1iY3RLFuEf2vpNdmbQc5gtKk8QSbq2R1XsbfPEfs1/odhE06o1J+a9A==" saltValue="MERea5tp9XGVibeEcxHnUA==" spinCount="100000" sheet="1" objects="1" scenarios="1"/>
  <mergeCells count="19">
    <mergeCell ref="A21:J22"/>
    <mergeCell ref="B16:G16"/>
    <mergeCell ref="B17:G17"/>
    <mergeCell ref="B18:G18"/>
    <mergeCell ref="B15:G15"/>
    <mergeCell ref="B19:G19"/>
    <mergeCell ref="B14:G14"/>
    <mergeCell ref="A1:J1"/>
    <mergeCell ref="A2:J2"/>
    <mergeCell ref="B5:C5"/>
    <mergeCell ref="B6:C6"/>
    <mergeCell ref="A7:A8"/>
    <mergeCell ref="B7:G8"/>
    <mergeCell ref="H7:J7"/>
    <mergeCell ref="B9:G9"/>
    <mergeCell ref="B10:G10"/>
    <mergeCell ref="B11:G11"/>
    <mergeCell ref="B12:G12"/>
    <mergeCell ref="B13:G13"/>
  </mergeCells>
  <phoneticPr fontId="2" type="noConversion"/>
  <dataValidations count="1">
    <dataValidation type="list" allowBlank="1" showInputMessage="1" showErrorMessage="1" sqref="H9:J19" xr:uid="{00000000-0002-0000-0E00-000000000000}">
      <formula1>"○"</formula1>
    </dataValidation>
  </dataValidations>
  <hyperlinks>
    <hyperlink ref="L9" location="'2.데이터입력'!A1" display="데이터입력시트로" xr:uid="{00000000-0004-0000-0E00-000000000000}"/>
  </hyperlinks>
  <printOptions horizontalCentered="1"/>
  <pageMargins left="0.70866141732283472" right="0.70866141732283472" top="0.74803149606299213" bottom="0.74803149606299213" header="0.31496062992125984" footer="0.31496062992125984"/>
  <pageSetup paperSize="9" scale="74"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70C0"/>
    <pageSetUpPr fitToPage="1"/>
  </sheetPr>
  <dimension ref="A1:L27"/>
  <sheetViews>
    <sheetView showGridLines="0" zoomScale="85" zoomScaleNormal="85" zoomScaleSheetLayoutView="85" workbookViewId="0">
      <selection activeCell="L9" sqref="L9"/>
    </sheetView>
  </sheetViews>
  <sheetFormatPr defaultRowHeight="16.5"/>
  <cols>
    <col min="1" max="1" width="14.75" customWidth="1"/>
    <col min="2" max="10" width="10.375" customWidth="1"/>
    <col min="12" max="12" width="14" bestFit="1" customWidth="1"/>
  </cols>
  <sheetData>
    <row r="1" spans="1:12" ht="54" customHeight="1">
      <c r="A1" s="1176" t="s">
        <v>813</v>
      </c>
      <c r="B1" s="1176"/>
      <c r="C1" s="1176"/>
      <c r="D1" s="1176"/>
      <c r="E1" s="1176"/>
      <c r="F1" s="1176"/>
      <c r="G1" s="1176"/>
      <c r="H1" s="1176"/>
      <c r="I1" s="1176"/>
      <c r="J1" s="1176"/>
    </row>
    <row r="2" spans="1:12" ht="24.75" customHeight="1">
      <c r="A2" s="1177" t="s">
        <v>814</v>
      </c>
      <c r="B2" s="1177"/>
      <c r="C2" s="1177"/>
      <c r="D2" s="1177"/>
      <c r="E2" s="1177"/>
      <c r="F2" s="1177"/>
      <c r="G2" s="1177"/>
      <c r="H2" s="1177"/>
      <c r="I2" s="1177"/>
      <c r="J2" s="1177"/>
    </row>
    <row r="3" spans="1:12">
      <c r="A3" s="622"/>
      <c r="B3" s="622"/>
      <c r="C3" s="622"/>
      <c r="D3" s="622"/>
      <c r="E3" s="622"/>
      <c r="F3" s="622"/>
      <c r="G3" s="622"/>
      <c r="H3" s="622"/>
      <c r="I3" s="635"/>
      <c r="J3" s="622"/>
    </row>
    <row r="4" spans="1:12">
      <c r="A4" s="549" t="s">
        <v>683</v>
      </c>
      <c r="B4" s="615" t="str">
        <f>'2.데이터입력'!C19</f>
        <v>○○건설㈜</v>
      </c>
      <c r="C4" s="615"/>
      <c r="D4" s="549"/>
      <c r="E4" s="549"/>
      <c r="F4" s="549"/>
      <c r="G4" s="549"/>
      <c r="H4" s="549"/>
      <c r="I4" s="549"/>
      <c r="J4" s="549"/>
    </row>
    <row r="5" spans="1:12">
      <c r="A5" s="549" t="s">
        <v>673</v>
      </c>
      <c r="B5" s="1179" t="str">
        <f>'2.데이터입력'!C23</f>
        <v>○○○</v>
      </c>
      <c r="C5" s="1179"/>
      <c r="D5" s="549" t="s">
        <v>679</v>
      </c>
      <c r="E5" s="549"/>
      <c r="F5" s="549"/>
      <c r="G5" s="549"/>
      <c r="H5" s="549"/>
      <c r="I5" s="549"/>
      <c r="J5" s="549"/>
    </row>
    <row r="6" spans="1:12">
      <c r="A6" s="549" t="s">
        <v>671</v>
      </c>
      <c r="B6" s="1180">
        <f>'2.데이터입력'!C28</f>
        <v>46073</v>
      </c>
      <c r="C6" s="1180"/>
      <c r="D6" s="549"/>
      <c r="E6" s="549"/>
      <c r="F6" s="549"/>
      <c r="G6" s="549"/>
      <c r="H6" s="549"/>
      <c r="I6" s="549"/>
      <c r="J6" s="549"/>
    </row>
    <row r="7" spans="1:12">
      <c r="A7" s="1174" t="s">
        <v>667</v>
      </c>
      <c r="B7" s="1174" t="s">
        <v>670</v>
      </c>
      <c r="C7" s="1174"/>
      <c r="D7" s="1174"/>
      <c r="E7" s="1174"/>
      <c r="F7" s="1174"/>
      <c r="G7" s="1174"/>
      <c r="H7" s="1174" t="s">
        <v>668</v>
      </c>
      <c r="I7" s="1174"/>
      <c r="J7" s="1174"/>
    </row>
    <row r="8" spans="1:12" ht="17.25" thickBot="1">
      <c r="A8" s="1175"/>
      <c r="B8" s="1175"/>
      <c r="C8" s="1175"/>
      <c r="D8" s="1175"/>
      <c r="E8" s="1175"/>
      <c r="F8" s="1175"/>
      <c r="G8" s="1175"/>
      <c r="H8" s="621" t="s">
        <v>669</v>
      </c>
      <c r="I8" s="634" t="s">
        <v>848</v>
      </c>
      <c r="J8" s="621" t="s">
        <v>847</v>
      </c>
    </row>
    <row r="9" spans="1:12" ht="34.5" customHeight="1" thickTop="1" thickBot="1">
      <c r="A9" s="551">
        <v>1</v>
      </c>
      <c r="B9" s="1178" t="s">
        <v>815</v>
      </c>
      <c r="C9" s="1178"/>
      <c r="D9" s="1178"/>
      <c r="E9" s="1178"/>
      <c r="F9" s="1178"/>
      <c r="G9" s="1178"/>
      <c r="H9" s="618"/>
      <c r="I9" s="636"/>
      <c r="J9" s="618"/>
      <c r="L9" s="746" t="s">
        <v>325</v>
      </c>
    </row>
    <row r="10" spans="1:12" ht="27.75" customHeight="1" thickTop="1">
      <c r="A10" s="552">
        <v>2</v>
      </c>
      <c r="B10" s="1173" t="s">
        <v>816</v>
      </c>
      <c r="C10" s="1173"/>
      <c r="D10" s="1173"/>
      <c r="E10" s="1173"/>
      <c r="F10" s="1173"/>
      <c r="G10" s="1173"/>
      <c r="H10" s="623"/>
      <c r="I10" s="637"/>
      <c r="J10" s="623"/>
    </row>
    <row r="11" spans="1:12" ht="92.25" customHeight="1">
      <c r="A11" s="552">
        <v>3</v>
      </c>
      <c r="B11" s="1173" t="s">
        <v>817</v>
      </c>
      <c r="C11" s="1173"/>
      <c r="D11" s="1173"/>
      <c r="E11" s="1173"/>
      <c r="F11" s="1173"/>
      <c r="G11" s="1173"/>
      <c r="H11" s="623"/>
      <c r="I11" s="637"/>
      <c r="J11" s="623"/>
    </row>
    <row r="12" spans="1:12" ht="52.5" customHeight="1">
      <c r="A12" s="552">
        <v>4</v>
      </c>
      <c r="B12" s="1173" t="s">
        <v>818</v>
      </c>
      <c r="C12" s="1173"/>
      <c r="D12" s="1173"/>
      <c r="E12" s="1173"/>
      <c r="F12" s="1173"/>
      <c r="G12" s="1173"/>
      <c r="H12" s="623"/>
      <c r="I12" s="637"/>
      <c r="J12" s="623"/>
    </row>
    <row r="13" spans="1:12" ht="34.5" customHeight="1">
      <c r="A13" s="552">
        <v>5</v>
      </c>
      <c r="B13" s="1173" t="s">
        <v>819</v>
      </c>
      <c r="C13" s="1173"/>
      <c r="D13" s="1173"/>
      <c r="E13" s="1173"/>
      <c r="F13" s="1173"/>
      <c r="G13" s="1173"/>
      <c r="H13" s="623"/>
      <c r="I13" s="637"/>
      <c r="J13" s="623"/>
    </row>
    <row r="14" spans="1:12" ht="34.5" customHeight="1">
      <c r="A14" s="552">
        <v>6</v>
      </c>
      <c r="B14" s="1163" t="s">
        <v>820</v>
      </c>
      <c r="C14" s="1164"/>
      <c r="D14" s="1164"/>
      <c r="E14" s="1164"/>
      <c r="F14" s="1164"/>
      <c r="G14" s="1165"/>
      <c r="H14" s="623"/>
      <c r="I14" s="637"/>
      <c r="J14" s="623"/>
    </row>
    <row r="15" spans="1:12" ht="34.5" customHeight="1">
      <c r="A15" s="552">
        <v>7</v>
      </c>
      <c r="B15" s="1163" t="s">
        <v>821</v>
      </c>
      <c r="C15" s="1164"/>
      <c r="D15" s="1164"/>
      <c r="E15" s="1164"/>
      <c r="F15" s="1164"/>
      <c r="G15" s="1165"/>
      <c r="H15" s="623"/>
      <c r="I15" s="637"/>
      <c r="J15" s="623"/>
    </row>
    <row r="16" spans="1:12" ht="34.5" customHeight="1">
      <c r="A16" s="552">
        <v>8</v>
      </c>
      <c r="B16" s="1163" t="s">
        <v>822</v>
      </c>
      <c r="C16" s="1164"/>
      <c r="D16" s="1164"/>
      <c r="E16" s="1164"/>
      <c r="F16" s="1164"/>
      <c r="G16" s="1165"/>
      <c r="H16" s="623"/>
      <c r="I16" s="637"/>
      <c r="J16" s="623"/>
    </row>
    <row r="17" spans="1:12" ht="42" customHeight="1">
      <c r="A17" s="552">
        <v>9</v>
      </c>
      <c r="B17" s="1163" t="s">
        <v>823</v>
      </c>
      <c r="C17" s="1164"/>
      <c r="D17" s="1164"/>
      <c r="E17" s="1164"/>
      <c r="F17" s="1164"/>
      <c r="G17" s="1165"/>
      <c r="H17" s="623"/>
      <c r="I17" s="637"/>
      <c r="J17" s="623"/>
    </row>
    <row r="18" spans="1:12" ht="34.5" customHeight="1">
      <c r="A18" s="552">
        <v>10</v>
      </c>
      <c r="B18" s="1163" t="s">
        <v>824</v>
      </c>
      <c r="C18" s="1164"/>
      <c r="D18" s="1164"/>
      <c r="E18" s="1164"/>
      <c r="F18" s="1164"/>
      <c r="G18" s="1165"/>
      <c r="H18" s="623"/>
      <c r="I18" s="637"/>
      <c r="J18" s="623"/>
    </row>
    <row r="19" spans="1:12" ht="34.5" customHeight="1">
      <c r="A19" s="552">
        <v>11</v>
      </c>
      <c r="B19" s="1163" t="s">
        <v>825</v>
      </c>
      <c r="C19" s="1164"/>
      <c r="D19" s="1164"/>
      <c r="E19" s="1164"/>
      <c r="F19" s="1164"/>
      <c r="G19" s="1165"/>
      <c r="H19" s="623"/>
      <c r="I19" s="637"/>
      <c r="J19" s="623"/>
    </row>
    <row r="20" spans="1:12" ht="34.5" customHeight="1">
      <c r="A20" s="552">
        <v>12</v>
      </c>
      <c r="B20" s="1163" t="s">
        <v>826</v>
      </c>
      <c r="C20" s="1164"/>
      <c r="D20" s="1164"/>
      <c r="E20" s="1164"/>
      <c r="F20" s="1164"/>
      <c r="G20" s="1165"/>
      <c r="H20" s="623"/>
      <c r="I20" s="637"/>
      <c r="J20" s="623"/>
    </row>
    <row r="21" spans="1:12" ht="34.5" customHeight="1">
      <c r="A21" s="552">
        <v>13</v>
      </c>
      <c r="B21" s="1163" t="s">
        <v>827</v>
      </c>
      <c r="C21" s="1164"/>
      <c r="D21" s="1164"/>
      <c r="E21" s="1164"/>
      <c r="F21" s="1164"/>
      <c r="G21" s="1165"/>
      <c r="H21" s="623"/>
      <c r="I21" s="637"/>
      <c r="J21" s="623"/>
    </row>
    <row r="22" spans="1:12" ht="34.5" customHeight="1">
      <c r="A22" s="552">
        <v>14</v>
      </c>
      <c r="B22" s="1163" t="s">
        <v>828</v>
      </c>
      <c r="C22" s="1164"/>
      <c r="D22" s="1164"/>
      <c r="E22" s="1164"/>
      <c r="F22" s="1164"/>
      <c r="G22" s="1165"/>
      <c r="H22" s="623"/>
      <c r="I22" s="637"/>
      <c r="J22" s="623"/>
    </row>
    <row r="23" spans="1:12" ht="34.5" customHeight="1">
      <c r="A23" s="740">
        <v>15</v>
      </c>
      <c r="B23" s="1245" t="s">
        <v>829</v>
      </c>
      <c r="C23" s="1245"/>
      <c r="D23" s="1245"/>
      <c r="E23" s="1245"/>
      <c r="F23" s="1245"/>
      <c r="G23" s="1245"/>
      <c r="H23" s="739"/>
      <c r="I23" s="739"/>
      <c r="J23" s="739"/>
    </row>
    <row r="24" spans="1:12" ht="63" customHeight="1">
      <c r="A24" s="748">
        <v>16</v>
      </c>
      <c r="B24" s="1246" t="s">
        <v>958</v>
      </c>
      <c r="C24" s="1247"/>
      <c r="D24" s="1247"/>
      <c r="E24" s="1247"/>
      <c r="F24" s="1247"/>
      <c r="G24" s="1248"/>
      <c r="H24" s="749"/>
      <c r="I24" s="749"/>
      <c r="J24" s="750"/>
      <c r="L24" s="755" t="s">
        <v>959</v>
      </c>
    </row>
    <row r="25" spans="1:12" ht="66.75" customHeight="1">
      <c r="A25" s="751">
        <v>17</v>
      </c>
      <c r="B25" s="1244" t="s">
        <v>948</v>
      </c>
      <c r="C25" s="1244"/>
      <c r="D25" s="1244"/>
      <c r="E25" s="1244"/>
      <c r="F25" s="1244"/>
      <c r="G25" s="1244"/>
      <c r="H25" s="752"/>
      <c r="I25" s="752"/>
      <c r="J25" s="753"/>
    </row>
    <row r="26" spans="1:12">
      <c r="A26" s="549" t="s">
        <v>830</v>
      </c>
      <c r="B26" s="549"/>
      <c r="C26" s="549"/>
      <c r="D26" s="549"/>
      <c r="E26" s="549"/>
      <c r="F26" s="549"/>
      <c r="G26" s="549"/>
      <c r="H26" s="549"/>
      <c r="I26" s="549"/>
      <c r="J26" s="549"/>
    </row>
    <row r="27" spans="1:12">
      <c r="A27" s="549"/>
      <c r="B27" s="549"/>
      <c r="C27" s="549"/>
      <c r="D27" s="549"/>
      <c r="E27" s="549"/>
      <c r="F27" s="549"/>
      <c r="G27" s="549"/>
      <c r="H27" s="549"/>
      <c r="I27" s="549"/>
      <c r="J27" s="549"/>
    </row>
  </sheetData>
  <sheetProtection algorithmName="SHA-512" hashValue="gSlT4jEKU/3uZzBu8sEM5lKHhvw/251hLRYxBxcLoW1fZnx7r4Axxmp+DvlRkioEClRKm4ALbUZauzioi3pgLA==" saltValue="qGoinSVR5g0I5lfAdIEckA==" spinCount="100000" sheet="1" objects="1" scenarios="1"/>
  <mergeCells count="24">
    <mergeCell ref="B15:G15"/>
    <mergeCell ref="B16:G16"/>
    <mergeCell ref="B17:G17"/>
    <mergeCell ref="B18:G18"/>
    <mergeCell ref="B25:G25"/>
    <mergeCell ref="B19:G19"/>
    <mergeCell ref="B20:G20"/>
    <mergeCell ref="B21:G21"/>
    <mergeCell ref="B22:G22"/>
    <mergeCell ref="B23:G23"/>
    <mergeCell ref="B24:G24"/>
    <mergeCell ref="B14:G14"/>
    <mergeCell ref="A1:J1"/>
    <mergeCell ref="A2:J2"/>
    <mergeCell ref="B5:C5"/>
    <mergeCell ref="B6:C6"/>
    <mergeCell ref="A7:A8"/>
    <mergeCell ref="B7:G8"/>
    <mergeCell ref="H7:J7"/>
    <mergeCell ref="B9:G9"/>
    <mergeCell ref="B10:G10"/>
    <mergeCell ref="B11:G11"/>
    <mergeCell ref="B12:G12"/>
    <mergeCell ref="B13:G13"/>
  </mergeCells>
  <phoneticPr fontId="2" type="noConversion"/>
  <dataValidations count="1">
    <dataValidation type="list" allowBlank="1" showInputMessage="1" showErrorMessage="1" sqref="H9:J25" xr:uid="{00000000-0002-0000-0F00-000000000000}">
      <formula1>"○"</formula1>
    </dataValidation>
  </dataValidations>
  <hyperlinks>
    <hyperlink ref="L9" location="'2.데이터입력'!A1" display="데이터입력시트로" xr:uid="{00000000-0004-0000-0F00-000000000000}"/>
    <hyperlink ref="L24" location="'19.도시가스배관 등 안전조치 협의서'!A1" display="※ [도시가스배관 등 안전조치협의서] 로 이동" xr:uid="{00000000-0004-0000-0F00-000001000000}"/>
  </hyperlinks>
  <printOptions horizontalCentered="1"/>
  <pageMargins left="0.70866141732283472" right="0.70866141732283472" top="0.74803149606299213" bottom="0.74803149606299213" header="0.31496062992125984" footer="0.31496062992125984"/>
  <pageSetup paperSize="9" scale="74"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rgb="FF0070C0"/>
    <pageSetUpPr fitToPage="1"/>
  </sheetPr>
  <dimension ref="A1:Z41"/>
  <sheetViews>
    <sheetView showGridLines="0" zoomScale="85" zoomScaleNormal="85" workbookViewId="0">
      <selection activeCell="Z3" sqref="Z3"/>
    </sheetView>
  </sheetViews>
  <sheetFormatPr defaultColWidth="9" defaultRowHeight="25.5" customHeight="1"/>
  <cols>
    <col min="1" max="1" width="2" style="6" customWidth="1"/>
    <col min="2" max="2" width="3" style="6" customWidth="1"/>
    <col min="3" max="3" width="6.375" style="6" customWidth="1"/>
    <col min="4" max="4" width="5.125" style="6" customWidth="1"/>
    <col min="5" max="5" width="2.375" style="6" customWidth="1"/>
    <col min="6" max="6" width="2.25" style="6" customWidth="1"/>
    <col min="7" max="23" width="3.75" style="6" customWidth="1"/>
    <col min="24" max="24" width="4.625" style="6" customWidth="1"/>
    <col min="25" max="25" width="4.75" style="6" customWidth="1"/>
    <col min="26" max="26" width="14" style="6" customWidth="1"/>
    <col min="27" max="16384" width="9" style="6"/>
  </cols>
  <sheetData>
    <row r="1" spans="1:26" ht="25.5" customHeight="1">
      <c r="A1" s="307"/>
      <c r="B1" s="308"/>
      <c r="C1" s="308"/>
      <c r="D1" s="308"/>
      <c r="E1" s="308"/>
      <c r="F1" s="308"/>
      <c r="G1" s="308"/>
      <c r="H1" s="308"/>
      <c r="I1" s="308"/>
      <c r="J1" s="308"/>
      <c r="K1" s="308"/>
      <c r="L1" s="308"/>
      <c r="M1" s="308"/>
      <c r="N1" s="308"/>
      <c r="O1" s="308"/>
      <c r="P1" s="308"/>
      <c r="Q1" s="308"/>
      <c r="R1" s="308"/>
      <c r="S1" s="308"/>
      <c r="T1" s="308"/>
      <c r="U1" s="308"/>
      <c r="V1" s="308"/>
      <c r="W1" s="308"/>
      <c r="X1" s="309"/>
    </row>
    <row r="2" spans="1:26" ht="44.25" customHeight="1" thickBot="1">
      <c r="A2" s="1250" t="s">
        <v>228</v>
      </c>
      <c r="B2" s="1251"/>
      <c r="C2" s="1251"/>
      <c r="D2" s="1251"/>
      <c r="E2" s="1251"/>
      <c r="F2" s="1251"/>
      <c r="G2" s="1251"/>
      <c r="H2" s="1251"/>
      <c r="I2" s="1251"/>
      <c r="J2" s="1251"/>
      <c r="K2" s="1251"/>
      <c r="L2" s="1251"/>
      <c r="M2" s="1251"/>
      <c r="N2" s="1251"/>
      <c r="O2" s="1251"/>
      <c r="P2" s="1251"/>
      <c r="Q2" s="1251"/>
      <c r="R2" s="1251"/>
      <c r="S2" s="1251"/>
      <c r="T2" s="1251"/>
      <c r="U2" s="1251"/>
      <c r="V2" s="1251"/>
      <c r="W2" s="1251"/>
      <c r="X2" s="1252"/>
    </row>
    <row r="3" spans="1:26" ht="19.899999999999999" customHeight="1" thickTop="1" thickBot="1">
      <c r="A3" s="310"/>
      <c r="B3" s="358" t="s">
        <v>229</v>
      </c>
      <c r="C3" s="268"/>
      <c r="D3" s="268"/>
      <c r="E3" s="268"/>
      <c r="F3" s="268"/>
      <c r="G3" s="268"/>
      <c r="H3" s="268"/>
      <c r="I3" s="268"/>
      <c r="J3" s="268"/>
      <c r="K3" s="268"/>
      <c r="L3" s="268"/>
      <c r="M3" s="268"/>
      <c r="N3" s="268"/>
      <c r="O3" s="268"/>
      <c r="P3" s="268"/>
      <c r="Q3" s="268"/>
      <c r="R3" s="268"/>
      <c r="S3" s="268"/>
      <c r="T3" s="268"/>
      <c r="U3" s="268"/>
      <c r="V3" s="268"/>
      <c r="W3" s="268"/>
      <c r="X3" s="311"/>
      <c r="Z3" s="746" t="s">
        <v>325</v>
      </c>
    </row>
    <row r="4" spans="1:26" ht="19.899999999999999" customHeight="1" thickTop="1">
      <c r="A4" s="310"/>
      <c r="B4" s="268"/>
      <c r="C4" s="1254" t="s">
        <v>231</v>
      </c>
      <c r="D4" s="1254"/>
      <c r="E4" s="1254"/>
      <c r="F4" s="270" t="s">
        <v>230</v>
      </c>
      <c r="G4" s="1256" t="str">
        <f>'2.데이터입력'!C9</f>
        <v>○○○</v>
      </c>
      <c r="H4" s="1257"/>
      <c r="I4" s="1257"/>
      <c r="J4" s="1257"/>
      <c r="K4" s="1257"/>
      <c r="L4" s="1257"/>
      <c r="M4" s="1257"/>
      <c r="N4" s="1257"/>
      <c r="O4" s="1257"/>
      <c r="P4" s="1257"/>
      <c r="Q4" s="1257"/>
      <c r="R4" s="1257"/>
      <c r="S4" s="1257"/>
      <c r="T4" s="1257"/>
      <c r="U4" s="1257"/>
      <c r="V4" s="1257"/>
      <c r="W4" s="1257"/>
      <c r="X4" s="311"/>
    </row>
    <row r="5" spans="1:26" ht="19.899999999999999" customHeight="1">
      <c r="A5" s="310"/>
      <c r="B5" s="268"/>
      <c r="C5" s="1254" t="s">
        <v>232</v>
      </c>
      <c r="D5" s="1254"/>
      <c r="E5" s="1254"/>
      <c r="F5" s="270" t="s">
        <v>230</v>
      </c>
      <c r="G5" s="982" t="str">
        <f>TEXT('2.데이터입력'!C27,"금 #,##0 원(금 "&amp;NUMBERSTRING('2.데이터입력'!C27,1)&amp;" 원정)")</f>
        <v>금 100,000,000 원(금 일억 원정)</v>
      </c>
      <c r="H5" s="982"/>
      <c r="I5" s="982"/>
      <c r="J5" s="982"/>
      <c r="K5" s="982"/>
      <c r="L5" s="982"/>
      <c r="M5" s="982"/>
      <c r="N5" s="982"/>
      <c r="O5" s="982"/>
      <c r="P5" s="982"/>
      <c r="Q5" s="982"/>
      <c r="R5" s="982"/>
      <c r="S5" s="982"/>
      <c r="T5" s="982"/>
      <c r="U5" s="982"/>
      <c r="V5" s="982"/>
      <c r="W5" s="982"/>
      <c r="X5" s="1255"/>
      <c r="Y5" s="203"/>
      <c r="Z5" s="203"/>
    </row>
    <row r="6" spans="1:26" ht="19.899999999999999" customHeight="1">
      <c r="A6" s="310"/>
      <c r="B6" s="268"/>
      <c r="C6" s="1254" t="s">
        <v>233</v>
      </c>
      <c r="D6" s="1254"/>
      <c r="E6" s="1254"/>
      <c r="F6" s="270" t="s">
        <v>230</v>
      </c>
      <c r="G6" s="1253">
        <f>'2.데이터입력'!C28</f>
        <v>46073</v>
      </c>
      <c r="H6" s="1253"/>
      <c r="I6" s="1253"/>
      <c r="J6" s="1253"/>
      <c r="K6" s="1253"/>
      <c r="L6" s="1253"/>
      <c r="M6" s="268"/>
      <c r="N6" s="268"/>
      <c r="O6" s="268"/>
      <c r="P6" s="268"/>
      <c r="Q6" s="268"/>
      <c r="R6" s="268"/>
      <c r="S6" s="268"/>
      <c r="T6" s="268"/>
      <c r="U6" s="268"/>
      <c r="V6" s="268"/>
      <c r="W6" s="268"/>
      <c r="X6" s="311"/>
    </row>
    <row r="7" spans="1:26" ht="19.899999999999999" customHeight="1">
      <c r="A7" s="310"/>
      <c r="B7" s="268"/>
      <c r="C7" s="1254" t="s">
        <v>234</v>
      </c>
      <c r="D7" s="1254"/>
      <c r="E7" s="1254"/>
      <c r="F7" s="270" t="s">
        <v>230</v>
      </c>
      <c r="G7" s="1253">
        <f>'2.데이터입력'!C30</f>
        <v>46346</v>
      </c>
      <c r="H7" s="1253"/>
      <c r="I7" s="1253"/>
      <c r="J7" s="1253"/>
      <c r="K7" s="1253"/>
      <c r="L7" s="1253"/>
      <c r="M7" s="268"/>
      <c r="N7" s="268"/>
      <c r="O7" s="268"/>
      <c r="P7" s="268"/>
      <c r="Q7" s="268"/>
      <c r="R7" s="268"/>
      <c r="S7" s="268"/>
      <c r="T7" s="268"/>
      <c r="U7" s="268"/>
      <c r="V7" s="268"/>
      <c r="W7" s="268"/>
      <c r="X7" s="311"/>
    </row>
    <row r="8" spans="1:26" ht="19.899999999999999" customHeight="1">
      <c r="A8" s="310"/>
      <c r="B8" s="268"/>
      <c r="C8" s="1258" t="s">
        <v>950</v>
      </c>
      <c r="D8" s="1258"/>
      <c r="E8" s="1258"/>
      <c r="F8" s="270" t="s">
        <v>230</v>
      </c>
      <c r="G8" s="1253">
        <f>'2.데이터입력'!C31</f>
        <v>46381</v>
      </c>
      <c r="H8" s="1253"/>
      <c r="I8" s="1253"/>
      <c r="J8" s="1253"/>
      <c r="K8" s="1253"/>
      <c r="L8" s="1253"/>
      <c r="M8" s="268"/>
      <c r="N8" s="268"/>
      <c r="O8" s="268"/>
      <c r="P8" s="268"/>
      <c r="Q8" s="268"/>
      <c r="R8" s="268"/>
      <c r="S8" s="268"/>
      <c r="T8" s="268"/>
      <c r="U8" s="268"/>
      <c r="V8" s="268"/>
      <c r="W8" s="268"/>
      <c r="X8" s="311"/>
    </row>
    <row r="9" spans="1:26" ht="16.149999999999999" customHeight="1">
      <c r="A9" s="310"/>
      <c r="B9" s="268"/>
      <c r="C9" s="359"/>
      <c r="D9" s="359"/>
      <c r="E9" s="359"/>
      <c r="F9" s="270"/>
      <c r="G9" s="360"/>
      <c r="H9" s="360"/>
      <c r="I9" s="360"/>
      <c r="J9" s="360"/>
      <c r="K9" s="360"/>
      <c r="L9" s="360"/>
      <c r="M9" s="268"/>
      <c r="N9" s="268"/>
      <c r="O9" s="268"/>
      <c r="P9" s="268"/>
      <c r="Q9" s="268"/>
      <c r="R9" s="268"/>
      <c r="S9" s="268"/>
      <c r="T9" s="268"/>
      <c r="U9" s="268"/>
      <c r="V9" s="268"/>
      <c r="W9" s="268"/>
      <c r="X9" s="311"/>
    </row>
    <row r="10" spans="1:26" ht="22.5" customHeight="1">
      <c r="A10" s="310"/>
      <c r="B10" s="358" t="s">
        <v>235</v>
      </c>
      <c r="C10" s="268"/>
      <c r="D10" s="268"/>
      <c r="E10" s="268"/>
      <c r="F10" s="268"/>
      <c r="G10" s="268"/>
      <c r="H10" s="268"/>
      <c r="I10" s="268"/>
      <c r="J10" s="268"/>
      <c r="K10" s="268"/>
      <c r="L10" s="268"/>
      <c r="M10" s="268"/>
      <c r="N10" s="268"/>
      <c r="O10" s="268"/>
      <c r="P10" s="268"/>
      <c r="Q10" s="268"/>
      <c r="R10" s="268"/>
      <c r="S10" s="268"/>
      <c r="T10" s="268"/>
      <c r="U10" s="268"/>
      <c r="V10" s="268"/>
      <c r="W10" s="268"/>
      <c r="X10" s="311"/>
    </row>
    <row r="11" spans="1:26" ht="18" customHeight="1">
      <c r="A11" s="310"/>
      <c r="B11" s="1259" t="s">
        <v>143</v>
      </c>
      <c r="C11" s="1260"/>
      <c r="D11" s="1260"/>
      <c r="E11" s="1260"/>
      <c r="F11" s="1260"/>
      <c r="G11" s="1260"/>
      <c r="H11" s="1260"/>
      <c r="I11" s="1260"/>
      <c r="J11" s="1260"/>
      <c r="K11" s="1260"/>
      <c r="L11" s="1260"/>
      <c r="M11" s="1260"/>
      <c r="N11" s="1260"/>
      <c r="O11" s="1260"/>
      <c r="P11" s="1260"/>
      <c r="Q11" s="1260"/>
      <c r="R11" s="1260"/>
      <c r="S11" s="1260"/>
      <c r="T11" s="1260"/>
      <c r="U11" s="1260"/>
      <c r="V11" s="1260"/>
      <c r="W11" s="1260"/>
      <c r="X11" s="311"/>
    </row>
    <row r="12" spans="1:26" ht="18" customHeight="1">
      <c r="A12" s="310"/>
      <c r="B12" s="1264" t="s">
        <v>238</v>
      </c>
      <c r="C12" s="1265"/>
      <c r="D12" s="1265"/>
      <c r="E12" s="1265"/>
      <c r="F12" s="1266"/>
      <c r="G12" s="361">
        <f>MONTH('2.데이터입력'!C29)</f>
        <v>11</v>
      </c>
      <c r="H12" s="362" t="str">
        <f>IF(H13=1,IF($G$12=12,1,$G$12+1),"")</f>
        <v/>
      </c>
      <c r="I12" s="362" t="str">
        <f t="shared" ref="I12:W12" si="0">IF(I13=1,IF($G$12=12,1,$G$12+1),"")</f>
        <v/>
      </c>
      <c r="J12" s="362" t="str">
        <f t="shared" si="0"/>
        <v/>
      </c>
      <c r="K12" s="362" t="str">
        <f t="shared" si="0"/>
        <v/>
      </c>
      <c r="L12" s="362" t="str">
        <f t="shared" si="0"/>
        <v/>
      </c>
      <c r="M12" s="362" t="str">
        <f t="shared" si="0"/>
        <v/>
      </c>
      <c r="N12" s="362" t="str">
        <f t="shared" si="0"/>
        <v/>
      </c>
      <c r="O12" s="362" t="str">
        <f t="shared" si="0"/>
        <v/>
      </c>
      <c r="P12" s="362" t="str">
        <f t="shared" si="0"/>
        <v/>
      </c>
      <c r="Q12" s="362" t="str">
        <f t="shared" si="0"/>
        <v/>
      </c>
      <c r="R12" s="362">
        <f t="shared" si="0"/>
        <v>12</v>
      </c>
      <c r="S12" s="362" t="str">
        <f t="shared" si="0"/>
        <v/>
      </c>
      <c r="T12" s="362" t="str">
        <f t="shared" si="0"/>
        <v/>
      </c>
      <c r="U12" s="362" t="str">
        <f t="shared" si="0"/>
        <v/>
      </c>
      <c r="V12" s="362" t="str">
        <f t="shared" si="0"/>
        <v/>
      </c>
      <c r="W12" s="363" t="str">
        <f t="shared" si="0"/>
        <v/>
      </c>
      <c r="X12" s="311"/>
    </row>
    <row r="13" spans="1:26" ht="18" customHeight="1">
      <c r="A13" s="310"/>
      <c r="B13" s="1267"/>
      <c r="C13" s="1268"/>
      <c r="D13" s="1268"/>
      <c r="E13" s="1268"/>
      <c r="F13" s="1269"/>
      <c r="G13" s="364">
        <f>DAY('2.데이터입력'!C29)</f>
        <v>20</v>
      </c>
      <c r="H13" s="365">
        <f>IF(OR($G$12=1,$G$12=3,$G$12=5,$G$12=7,$G$12=8,$G$12=10,$G$12=12),IF(G13=31,1,G13+1),IF(OR($G$12=4,$G$12=6,$G$12=9,$G$12=11),IF(G13=30,1,G13+1),IF($G$12=2,IF(G13=28,1,G13+1))))</f>
        <v>21</v>
      </c>
      <c r="I13" s="365">
        <f t="shared" ref="I13:W13" si="1">IF(OR($G$12=1,$G$12=3,$G$12=5,$G$12=7,$G$12=8,$G$12=10,$G$12=12),IF(H13=31,1,H13+1),IF(OR($G$12=4,$G$12=6,$G$12=9,$G$12=11),IF(H13=30,1,H13+1),IF($G$12=2,IF(H13=28,1,H13+1))))</f>
        <v>22</v>
      </c>
      <c r="J13" s="365">
        <f t="shared" si="1"/>
        <v>23</v>
      </c>
      <c r="K13" s="365">
        <f t="shared" si="1"/>
        <v>24</v>
      </c>
      <c r="L13" s="365">
        <f t="shared" si="1"/>
        <v>25</v>
      </c>
      <c r="M13" s="365">
        <f t="shared" si="1"/>
        <v>26</v>
      </c>
      <c r="N13" s="365">
        <f t="shared" si="1"/>
        <v>27</v>
      </c>
      <c r="O13" s="365">
        <f t="shared" si="1"/>
        <v>28</v>
      </c>
      <c r="P13" s="365">
        <f t="shared" si="1"/>
        <v>29</v>
      </c>
      <c r="Q13" s="365">
        <f t="shared" si="1"/>
        <v>30</v>
      </c>
      <c r="R13" s="365">
        <f t="shared" si="1"/>
        <v>1</v>
      </c>
      <c r="S13" s="365">
        <f t="shared" si="1"/>
        <v>2</v>
      </c>
      <c r="T13" s="365">
        <f t="shared" si="1"/>
        <v>3</v>
      </c>
      <c r="U13" s="365">
        <f t="shared" si="1"/>
        <v>4</v>
      </c>
      <c r="V13" s="365">
        <f t="shared" si="1"/>
        <v>5</v>
      </c>
      <c r="W13" s="365">
        <f t="shared" si="1"/>
        <v>6</v>
      </c>
      <c r="X13" s="311"/>
    </row>
    <row r="14" spans="1:26" ht="18" customHeight="1">
      <c r="A14" s="310"/>
      <c r="B14" s="1261" t="s">
        <v>242</v>
      </c>
      <c r="C14" s="1262"/>
      <c r="D14" s="1262"/>
      <c r="E14" s="1262"/>
      <c r="F14" s="1263"/>
      <c r="G14" s="366" t="s">
        <v>248</v>
      </c>
      <c r="H14" s="367"/>
      <c r="I14" s="367"/>
      <c r="J14" s="367"/>
      <c r="K14" s="367"/>
      <c r="L14" s="367"/>
      <c r="M14" s="367"/>
      <c r="N14" s="367"/>
      <c r="O14" s="367"/>
      <c r="P14" s="367"/>
      <c r="Q14" s="367"/>
      <c r="R14" s="367"/>
      <c r="S14" s="367"/>
      <c r="T14" s="367"/>
      <c r="U14" s="367"/>
      <c r="V14" s="367"/>
      <c r="W14" s="367"/>
      <c r="X14" s="311"/>
    </row>
    <row r="15" spans="1:26" ht="18" customHeight="1">
      <c r="A15" s="310"/>
      <c r="B15" s="1261" t="s">
        <v>243</v>
      </c>
      <c r="C15" s="1262"/>
      <c r="D15" s="1262"/>
      <c r="E15" s="1262"/>
      <c r="F15" s="1263"/>
      <c r="G15" s="367"/>
      <c r="H15" s="366" t="s">
        <v>292</v>
      </c>
      <c r="I15" s="366" t="s">
        <v>248</v>
      </c>
      <c r="J15" s="366" t="s">
        <v>248</v>
      </c>
      <c r="K15" s="367"/>
      <c r="L15" s="367"/>
      <c r="M15" s="367"/>
      <c r="N15" s="367"/>
      <c r="O15" s="367"/>
      <c r="P15" s="367"/>
      <c r="Q15" s="367"/>
      <c r="R15" s="367"/>
      <c r="S15" s="367"/>
      <c r="T15" s="367"/>
      <c r="U15" s="367"/>
      <c r="V15" s="367"/>
      <c r="W15" s="367"/>
      <c r="X15" s="311"/>
    </row>
    <row r="16" spans="1:26" ht="18" customHeight="1">
      <c r="A16" s="310"/>
      <c r="B16" s="1261" t="s">
        <v>244</v>
      </c>
      <c r="C16" s="1262"/>
      <c r="D16" s="1262"/>
      <c r="E16" s="1262"/>
      <c r="F16" s="1263"/>
      <c r="G16" s="367"/>
      <c r="H16" s="367"/>
      <c r="I16" s="367"/>
      <c r="J16" s="366" t="s">
        <v>248</v>
      </c>
      <c r="K16" s="366" t="s">
        <v>248</v>
      </c>
      <c r="L16" s="367"/>
      <c r="M16" s="367"/>
      <c r="N16" s="367"/>
      <c r="O16" s="367"/>
      <c r="P16" s="367"/>
      <c r="Q16" s="367"/>
      <c r="R16" s="367"/>
      <c r="S16" s="367"/>
      <c r="T16" s="367"/>
      <c r="U16" s="367"/>
      <c r="V16" s="367"/>
      <c r="W16" s="367"/>
      <c r="X16" s="311"/>
    </row>
    <row r="17" spans="1:24" ht="18" customHeight="1">
      <c r="A17" s="310"/>
      <c r="B17" s="1261" t="s">
        <v>245</v>
      </c>
      <c r="C17" s="1262"/>
      <c r="D17" s="1262"/>
      <c r="E17" s="1262"/>
      <c r="F17" s="1263"/>
      <c r="G17" s="367"/>
      <c r="H17" s="367"/>
      <c r="I17" s="367"/>
      <c r="J17" s="367"/>
      <c r="K17" s="367"/>
      <c r="L17" s="366" t="s">
        <v>248</v>
      </c>
      <c r="M17" s="366" t="s">
        <v>248</v>
      </c>
      <c r="N17" s="366" t="s">
        <v>248</v>
      </c>
      <c r="O17" s="367"/>
      <c r="P17" s="367"/>
      <c r="Q17" s="367"/>
      <c r="R17" s="367"/>
      <c r="S17" s="367"/>
      <c r="T17" s="367"/>
      <c r="U17" s="367"/>
      <c r="V17" s="367"/>
      <c r="W17" s="367"/>
      <c r="X17" s="311"/>
    </row>
    <row r="18" spans="1:24" ht="18" customHeight="1">
      <c r="A18" s="310"/>
      <c r="B18" s="1261" t="s">
        <v>246</v>
      </c>
      <c r="C18" s="1262"/>
      <c r="D18" s="1262"/>
      <c r="E18" s="1262"/>
      <c r="F18" s="1263"/>
      <c r="G18" s="367"/>
      <c r="H18" s="367"/>
      <c r="I18" s="367"/>
      <c r="J18" s="367"/>
      <c r="K18" s="367"/>
      <c r="L18" s="366"/>
      <c r="M18" s="366"/>
      <c r="N18" s="367"/>
      <c r="O18" s="366" t="s">
        <v>247</v>
      </c>
      <c r="P18" s="366" t="s">
        <v>248</v>
      </c>
      <c r="Q18" s="366" t="s">
        <v>248</v>
      </c>
      <c r="R18" s="367"/>
      <c r="S18" s="367"/>
      <c r="T18" s="367"/>
      <c r="U18" s="367"/>
      <c r="V18" s="367"/>
      <c r="W18" s="367"/>
      <c r="X18" s="311"/>
    </row>
    <row r="19" spans="1:24" ht="18" customHeight="1">
      <c r="A19" s="310"/>
      <c r="B19" s="545"/>
      <c r="C19" s="546"/>
      <c r="D19" s="546"/>
      <c r="E19" s="546"/>
      <c r="F19" s="547"/>
      <c r="G19" s="367"/>
      <c r="H19" s="367"/>
      <c r="I19" s="367"/>
      <c r="J19" s="367"/>
      <c r="K19" s="367"/>
      <c r="L19" s="366"/>
      <c r="M19" s="366"/>
      <c r="N19" s="367"/>
      <c r="O19" s="366"/>
      <c r="P19" s="366"/>
      <c r="Q19" s="366"/>
      <c r="R19" s="367"/>
      <c r="S19" s="367"/>
      <c r="T19" s="367"/>
      <c r="U19" s="367"/>
      <c r="V19" s="367"/>
      <c r="W19" s="367"/>
      <c r="X19" s="311"/>
    </row>
    <row r="20" spans="1:24" ht="18" customHeight="1">
      <c r="A20" s="310"/>
      <c r="B20" s="545"/>
      <c r="C20" s="546"/>
      <c r="D20" s="546"/>
      <c r="E20" s="546"/>
      <c r="F20" s="547"/>
      <c r="G20" s="367"/>
      <c r="H20" s="367"/>
      <c r="I20" s="367"/>
      <c r="J20" s="367"/>
      <c r="K20" s="367"/>
      <c r="L20" s="366"/>
      <c r="M20" s="366"/>
      <c r="N20" s="367"/>
      <c r="O20" s="366"/>
      <c r="P20" s="366"/>
      <c r="Q20" s="366"/>
      <c r="R20" s="367"/>
      <c r="S20" s="367"/>
      <c r="T20" s="367"/>
      <c r="U20" s="367"/>
      <c r="V20" s="367"/>
      <c r="W20" s="367"/>
      <c r="X20" s="311"/>
    </row>
    <row r="21" spans="1:24" ht="18" customHeight="1">
      <c r="A21" s="310"/>
      <c r="B21" s="545"/>
      <c r="C21" s="546"/>
      <c r="D21" s="546"/>
      <c r="E21" s="546"/>
      <c r="F21" s="547"/>
      <c r="G21" s="367"/>
      <c r="H21" s="367"/>
      <c r="I21" s="367"/>
      <c r="J21" s="367"/>
      <c r="K21" s="367"/>
      <c r="L21" s="366"/>
      <c r="M21" s="366"/>
      <c r="N21" s="367"/>
      <c r="O21" s="366"/>
      <c r="P21" s="366"/>
      <c r="Q21" s="366"/>
      <c r="R21" s="367"/>
      <c r="S21" s="367"/>
      <c r="T21" s="367"/>
      <c r="U21" s="367"/>
      <c r="V21" s="367"/>
      <c r="W21" s="367"/>
      <c r="X21" s="311"/>
    </row>
    <row r="22" spans="1:24" ht="18" customHeight="1">
      <c r="A22" s="310"/>
      <c r="B22" s="1261"/>
      <c r="C22" s="1262"/>
      <c r="D22" s="1262"/>
      <c r="E22" s="1262"/>
      <c r="F22" s="1263"/>
      <c r="G22" s="367"/>
      <c r="H22" s="367"/>
      <c r="I22" s="367"/>
      <c r="J22" s="367"/>
      <c r="K22" s="367"/>
      <c r="L22" s="367"/>
      <c r="M22" s="367"/>
      <c r="N22" s="367"/>
      <c r="O22" s="367"/>
      <c r="P22" s="367"/>
      <c r="Q22" s="367"/>
      <c r="R22" s="367"/>
      <c r="S22" s="367"/>
      <c r="T22" s="367"/>
      <c r="U22" s="367"/>
      <c r="V22" s="367"/>
      <c r="W22" s="367"/>
      <c r="X22" s="311"/>
    </row>
    <row r="23" spans="1:24" ht="18" customHeight="1">
      <c r="A23" s="310"/>
      <c r="B23" s="1261"/>
      <c r="C23" s="1262"/>
      <c r="D23" s="1262"/>
      <c r="E23" s="1262"/>
      <c r="F23" s="1263"/>
      <c r="G23" s="367"/>
      <c r="H23" s="367"/>
      <c r="I23" s="367"/>
      <c r="J23" s="367"/>
      <c r="K23" s="367"/>
      <c r="L23" s="367"/>
      <c r="M23" s="367"/>
      <c r="N23" s="367"/>
      <c r="O23" s="367"/>
      <c r="P23" s="367"/>
      <c r="Q23" s="367"/>
      <c r="R23" s="367"/>
      <c r="S23" s="367"/>
      <c r="T23" s="367"/>
      <c r="U23" s="367"/>
      <c r="V23" s="367"/>
      <c r="W23" s="367"/>
      <c r="X23" s="311"/>
    </row>
    <row r="24" spans="1:24" ht="14.25" customHeight="1">
      <c r="A24" s="310"/>
      <c r="B24" s="268"/>
      <c r="C24" s="268"/>
      <c r="D24" s="268"/>
      <c r="E24" s="268"/>
      <c r="F24" s="268"/>
      <c r="G24" s="320"/>
      <c r="H24" s="320"/>
      <c r="I24" s="320"/>
      <c r="J24" s="320"/>
      <c r="K24" s="320"/>
      <c r="L24" s="320"/>
      <c r="M24" s="320"/>
      <c r="N24" s="320"/>
      <c r="O24" s="320"/>
      <c r="P24" s="320"/>
      <c r="Q24" s="320"/>
      <c r="R24" s="320"/>
      <c r="S24" s="320"/>
      <c r="T24" s="320"/>
      <c r="U24" s="320"/>
      <c r="V24" s="320"/>
      <c r="W24" s="320"/>
      <c r="X24" s="311"/>
    </row>
    <row r="25" spans="1:24" ht="19.5" customHeight="1">
      <c r="A25" s="310"/>
      <c r="B25" s="358" t="s">
        <v>236</v>
      </c>
      <c r="C25" s="268"/>
      <c r="D25" s="268"/>
      <c r="E25" s="268"/>
      <c r="F25" s="268"/>
      <c r="G25" s="320"/>
      <c r="H25" s="320"/>
      <c r="I25" s="320"/>
      <c r="J25" s="320"/>
      <c r="K25" s="320"/>
      <c r="L25" s="320"/>
      <c r="M25" s="320"/>
      <c r="N25" s="320"/>
      <c r="O25" s="320"/>
      <c r="P25" s="320"/>
      <c r="Q25" s="320"/>
      <c r="R25" s="320"/>
      <c r="S25" s="320"/>
      <c r="T25" s="320"/>
      <c r="U25" s="320"/>
      <c r="V25" s="320"/>
      <c r="W25" s="320"/>
      <c r="X25" s="311"/>
    </row>
    <row r="26" spans="1:24" ht="22.15" customHeight="1">
      <c r="A26" s="310"/>
      <c r="B26" s="268"/>
      <c r="C26" s="1270" t="s">
        <v>239</v>
      </c>
      <c r="D26" s="1270"/>
      <c r="E26" s="268" t="s">
        <v>230</v>
      </c>
      <c r="F26" s="368" t="str">
        <f>'2.데이터입력'!E20</f>
        <v>○○시 ○○구</v>
      </c>
      <c r="G26" s="270"/>
      <c r="H26" s="270"/>
      <c r="I26" s="270"/>
      <c r="J26" s="270"/>
      <c r="K26" s="270"/>
      <c r="L26" s="270"/>
      <c r="M26" s="270"/>
      <c r="N26" s="270"/>
      <c r="O26" s="270"/>
      <c r="P26" s="270"/>
      <c r="Q26" s="270"/>
      <c r="R26" s="270"/>
      <c r="S26" s="270"/>
      <c r="T26" s="270"/>
      <c r="U26" s="270"/>
      <c r="V26" s="270"/>
      <c r="W26" s="270"/>
      <c r="X26" s="311"/>
    </row>
    <row r="27" spans="1:24" ht="22.15" customHeight="1">
      <c r="A27" s="310"/>
      <c r="B27" s="268"/>
      <c r="C27" s="1270" t="s">
        <v>240</v>
      </c>
      <c r="D27" s="1270"/>
      <c r="E27" s="268" t="s">
        <v>230</v>
      </c>
      <c r="F27" s="368" t="str">
        <f>'2.데이터입력'!C23</f>
        <v>○○○</v>
      </c>
      <c r="G27" s="369"/>
      <c r="H27" s="369"/>
      <c r="I27" s="369"/>
      <c r="J27" s="369"/>
      <c r="K27" s="369"/>
      <c r="L27" s="1273" t="s">
        <v>328</v>
      </c>
      <c r="M27" s="1274"/>
      <c r="N27" s="1274"/>
      <c r="O27" s="1274"/>
      <c r="P27" s="1277">
        <v>1</v>
      </c>
      <c r="Q27" s="1277"/>
      <c r="R27" s="1277"/>
      <c r="S27" s="1277"/>
      <c r="T27" s="1277"/>
      <c r="U27" s="1277"/>
      <c r="V27" s="370"/>
      <c r="W27" s="370"/>
      <c r="X27" s="311"/>
    </row>
    <row r="28" spans="1:24" ht="22.15" customHeight="1">
      <c r="A28" s="310"/>
      <c r="B28" s="268"/>
      <c r="C28" s="985" t="s">
        <v>237</v>
      </c>
      <c r="D28" s="985"/>
      <c r="E28" s="985"/>
      <c r="F28" s="985"/>
      <c r="G28" s="270" t="s">
        <v>230</v>
      </c>
      <c r="H28" s="1271"/>
      <c r="I28" s="1271"/>
      <c r="J28" s="1271"/>
      <c r="K28" s="1271"/>
      <c r="L28" s="1272" t="s">
        <v>433</v>
      </c>
      <c r="M28" s="1272"/>
      <c r="N28" s="1272"/>
      <c r="O28" s="1272"/>
      <c r="P28" s="1272"/>
      <c r="Q28" s="507" t="s">
        <v>653</v>
      </c>
      <c r="R28" s="1275" t="s">
        <v>434</v>
      </c>
      <c r="S28" s="1276"/>
      <c r="T28" s="1276"/>
      <c r="U28" s="1276"/>
      <c r="V28" s="1276"/>
      <c r="W28" s="1276"/>
      <c r="X28" s="311"/>
    </row>
    <row r="29" spans="1:24" ht="16.149999999999999" customHeight="1">
      <c r="A29" s="310"/>
      <c r="B29" s="268"/>
      <c r="C29" s="268"/>
      <c r="D29" s="268"/>
      <c r="E29" s="268"/>
      <c r="F29" s="268"/>
      <c r="G29" s="320"/>
      <c r="H29" s="320"/>
      <c r="I29" s="320"/>
      <c r="J29" s="320"/>
      <c r="K29" s="320"/>
      <c r="L29" s="320"/>
      <c r="M29" s="320"/>
      <c r="N29" s="320"/>
      <c r="O29" s="320"/>
      <c r="P29" s="320"/>
      <c r="Q29" s="320"/>
      <c r="R29" s="320"/>
      <c r="S29" s="320"/>
      <c r="T29" s="320"/>
      <c r="U29" s="320"/>
      <c r="V29" s="320"/>
      <c r="W29" s="320"/>
      <c r="X29" s="311"/>
    </row>
    <row r="30" spans="1:24" ht="15.75" customHeight="1">
      <c r="A30" s="310"/>
      <c r="B30" s="268"/>
      <c r="C30" s="268"/>
      <c r="D30" s="268" t="s">
        <v>241</v>
      </c>
      <c r="E30" s="268"/>
      <c r="F30" s="268"/>
      <c r="G30" s="320"/>
      <c r="H30" s="320"/>
      <c r="I30" s="320"/>
      <c r="J30" s="320"/>
      <c r="K30" s="320"/>
      <c r="L30" s="320"/>
      <c r="M30" s="320"/>
      <c r="N30" s="320"/>
      <c r="O30" s="320"/>
      <c r="P30" s="320"/>
      <c r="Q30" s="320"/>
      <c r="R30" s="320"/>
      <c r="S30" s="320"/>
      <c r="T30" s="320"/>
      <c r="U30" s="320"/>
      <c r="V30" s="320"/>
      <c r="W30" s="320"/>
      <c r="X30" s="311"/>
    </row>
    <row r="31" spans="1:24" ht="15.75" customHeight="1">
      <c r="A31" s="310"/>
      <c r="B31" s="268"/>
      <c r="C31" s="268"/>
      <c r="D31" s="268"/>
      <c r="E31" s="268"/>
      <c r="F31" s="268"/>
      <c r="G31" s="320"/>
      <c r="H31" s="320"/>
      <c r="I31" s="320"/>
      <c r="J31" s="320"/>
      <c r="K31" s="320"/>
      <c r="L31" s="320"/>
      <c r="M31" s="320"/>
      <c r="N31" s="320"/>
      <c r="O31" s="320"/>
      <c r="P31" s="320"/>
      <c r="Q31" s="320"/>
      <c r="R31" s="320"/>
      <c r="S31" s="320"/>
      <c r="T31" s="320"/>
      <c r="U31" s="320"/>
      <c r="V31" s="320"/>
      <c r="W31" s="320"/>
      <c r="X31" s="311"/>
    </row>
    <row r="32" spans="1:24" ht="22.5" customHeight="1">
      <c r="A32" s="310"/>
      <c r="B32" s="984">
        <f>'2.데이터입력'!C30</f>
        <v>46346</v>
      </c>
      <c r="C32" s="984"/>
      <c r="D32" s="984"/>
      <c r="E32" s="984"/>
      <c r="F32" s="984"/>
      <c r="G32" s="984"/>
      <c r="H32" s="984"/>
      <c r="I32" s="984"/>
      <c r="J32" s="984"/>
      <c r="K32" s="984"/>
      <c r="L32" s="984"/>
      <c r="M32" s="984"/>
      <c r="N32" s="984"/>
      <c r="O32" s="984"/>
      <c r="P32" s="984"/>
      <c r="Q32" s="984"/>
      <c r="R32" s="984"/>
      <c r="S32" s="984"/>
      <c r="T32" s="984"/>
      <c r="U32" s="984"/>
      <c r="V32" s="984"/>
      <c r="W32" s="984"/>
      <c r="X32" s="1038"/>
    </row>
    <row r="33" spans="1:24" ht="12.75" customHeight="1">
      <c r="A33" s="310"/>
      <c r="B33" s="268"/>
      <c r="C33" s="268"/>
      <c r="D33" s="268"/>
      <c r="E33" s="268"/>
      <c r="F33" s="268"/>
      <c r="G33" s="268"/>
      <c r="H33" s="268"/>
      <c r="I33" s="268"/>
      <c r="J33" s="268"/>
      <c r="K33" s="268"/>
      <c r="L33" s="268"/>
      <c r="M33" s="268"/>
      <c r="N33" s="268"/>
      <c r="O33" s="268"/>
      <c r="P33" s="268"/>
      <c r="Q33" s="268"/>
      <c r="R33" s="268"/>
      <c r="S33" s="268"/>
      <c r="T33" s="268"/>
      <c r="U33" s="268"/>
      <c r="V33" s="268"/>
      <c r="W33" s="268"/>
      <c r="X33" s="311"/>
    </row>
    <row r="34" spans="1:24" ht="23.45" customHeight="1">
      <c r="A34" s="310"/>
      <c r="B34" s="268"/>
      <c r="C34" s="268"/>
      <c r="D34" s="268"/>
      <c r="E34" s="268"/>
      <c r="F34" s="268"/>
      <c r="G34" s="985" t="s">
        <v>222</v>
      </c>
      <c r="H34" s="985"/>
      <c r="I34" s="985"/>
      <c r="J34" s="985"/>
      <c r="K34" s="270" t="s">
        <v>220</v>
      </c>
      <c r="L34" s="354" t="str">
        <f>'2.데이터입력'!C19</f>
        <v>○○건설㈜</v>
      </c>
      <c r="M34" s="313"/>
      <c r="N34" s="313"/>
      <c r="O34" s="313"/>
      <c r="P34" s="313"/>
      <c r="Q34" s="313"/>
      <c r="R34" s="313"/>
      <c r="S34" s="313"/>
      <c r="T34" s="313"/>
      <c r="U34" s="313"/>
      <c r="V34" s="313"/>
      <c r="W34" s="313"/>
      <c r="X34" s="371"/>
    </row>
    <row r="35" spans="1:24" ht="23.45" customHeight="1">
      <c r="A35" s="310"/>
      <c r="B35" s="268"/>
      <c r="C35" s="268"/>
      <c r="D35" s="268"/>
      <c r="E35" s="268"/>
      <c r="F35" s="268"/>
      <c r="G35" s="985" t="s">
        <v>224</v>
      </c>
      <c r="H35" s="985"/>
      <c r="I35" s="985"/>
      <c r="J35" s="985"/>
      <c r="K35" s="270" t="s">
        <v>220</v>
      </c>
      <c r="L35" s="982" t="str">
        <f>'2.데이터입력'!E20</f>
        <v>○○시 ○○구</v>
      </c>
      <c r="M35" s="982"/>
      <c r="N35" s="982"/>
      <c r="O35" s="982"/>
      <c r="P35" s="982"/>
      <c r="Q35" s="982"/>
      <c r="R35" s="982"/>
      <c r="S35" s="982"/>
      <c r="T35" s="982"/>
      <c r="U35" s="982"/>
      <c r="V35" s="982"/>
      <c r="W35" s="982"/>
      <c r="X35" s="1255"/>
    </row>
    <row r="36" spans="1:24" ht="23.45" customHeight="1">
      <c r="A36" s="310"/>
      <c r="B36" s="268"/>
      <c r="C36" s="268"/>
      <c r="D36" s="268"/>
      <c r="E36" s="268"/>
      <c r="F36" s="268"/>
      <c r="G36" s="985" t="s">
        <v>225</v>
      </c>
      <c r="H36" s="985"/>
      <c r="I36" s="985"/>
      <c r="J36" s="985"/>
      <c r="K36" s="372" t="s">
        <v>220</v>
      </c>
      <c r="L36" s="354" t="str">
        <f>'2.데이터입력'!E19 &amp; "  (인)"</f>
        <v>○○○  (인)</v>
      </c>
      <c r="M36" s="313"/>
      <c r="N36" s="313"/>
      <c r="O36" s="313"/>
      <c r="P36" s="313"/>
      <c r="Q36" s="313"/>
      <c r="R36" s="313"/>
      <c r="S36" s="313"/>
      <c r="T36" s="313"/>
      <c r="U36" s="313"/>
      <c r="V36" s="313"/>
      <c r="W36" s="313"/>
      <c r="X36" s="371"/>
    </row>
    <row r="37" spans="1:24" ht="22.5" customHeight="1">
      <c r="A37" s="310"/>
      <c r="B37" s="268"/>
      <c r="C37" s="268"/>
      <c r="D37" s="268"/>
      <c r="E37" s="268"/>
      <c r="F37" s="268"/>
      <c r="G37" s="268"/>
      <c r="H37" s="268"/>
      <c r="I37" s="268"/>
      <c r="J37" s="268"/>
      <c r="K37" s="268"/>
      <c r="L37" s="268"/>
      <c r="M37" s="268"/>
      <c r="N37" s="268"/>
      <c r="O37" s="268"/>
      <c r="P37" s="268"/>
      <c r="Q37" s="268"/>
      <c r="R37" s="268"/>
      <c r="S37" s="268"/>
      <c r="T37" s="268"/>
      <c r="U37" s="268"/>
      <c r="V37" s="268"/>
      <c r="W37" s="268"/>
      <c r="X37" s="311"/>
    </row>
    <row r="38" spans="1:24" ht="19.5" customHeight="1">
      <c r="A38" s="310"/>
      <c r="B38" s="268"/>
      <c r="C38" s="268"/>
      <c r="D38" s="268"/>
      <c r="E38" s="268"/>
      <c r="F38" s="268"/>
      <c r="G38" s="268"/>
      <c r="H38" s="268"/>
      <c r="I38" s="268"/>
      <c r="J38" s="268"/>
      <c r="K38" s="268"/>
      <c r="L38" s="268"/>
      <c r="M38" s="268"/>
      <c r="N38" s="268"/>
      <c r="O38" s="268"/>
      <c r="P38" s="268"/>
      <c r="Q38" s="268"/>
      <c r="R38" s="268"/>
      <c r="S38" s="268"/>
      <c r="T38" s="268"/>
      <c r="U38" s="268"/>
      <c r="V38" s="268"/>
      <c r="W38" s="268"/>
      <c r="X38" s="311"/>
    </row>
    <row r="39" spans="1:24" s="11" customFormat="1" ht="22.5" customHeight="1">
      <c r="A39" s="300"/>
      <c r="B39" s="1249"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C39" s="1249"/>
      <c r="D39" s="1249"/>
      <c r="E39" s="1249"/>
      <c r="F39" s="1249"/>
      <c r="G39" s="1249"/>
      <c r="H39" s="1249"/>
      <c r="I39" s="1249"/>
      <c r="J39" s="1249"/>
      <c r="K39" s="1249"/>
      <c r="L39" s="1249"/>
      <c r="M39" s="1249"/>
      <c r="N39" s="1249"/>
      <c r="O39" s="1249"/>
      <c r="P39" s="1249"/>
      <c r="Q39" s="1249"/>
      <c r="R39" s="1249"/>
      <c r="S39" s="1249"/>
      <c r="T39" s="1249"/>
      <c r="U39" s="1249"/>
      <c r="V39" s="1249"/>
      <c r="W39" s="1249"/>
      <c r="X39" s="541"/>
    </row>
    <row r="40" spans="1:24" ht="31.15" customHeight="1">
      <c r="A40" s="317"/>
      <c r="B40" s="318"/>
      <c r="C40" s="318"/>
      <c r="D40" s="318"/>
      <c r="E40" s="318"/>
      <c r="F40" s="318"/>
      <c r="G40" s="318"/>
      <c r="H40" s="318"/>
      <c r="I40" s="318"/>
      <c r="J40" s="318"/>
      <c r="K40" s="318"/>
      <c r="L40" s="318"/>
      <c r="M40" s="318"/>
      <c r="N40" s="318"/>
      <c r="O40" s="318"/>
      <c r="P40" s="318"/>
      <c r="Q40" s="318"/>
      <c r="R40" s="318"/>
      <c r="S40" s="318"/>
      <c r="T40" s="318"/>
      <c r="U40" s="318"/>
      <c r="V40" s="318"/>
      <c r="W40" s="318"/>
      <c r="X40" s="319"/>
    </row>
    <row r="41" spans="1:24" ht="31.9" customHeight="1"/>
  </sheetData>
  <sheetProtection algorithmName="SHA-512" hashValue="N29W8zyravsNlWM6TgVfy7Ig3wBCWcMYf4X+jMc8p8GM7JoZx7sO9zJ+2FfA2EwS7En7PjYvq/gZi/fNFPC8GA==" saltValue="7td6TcdWjCQgZtmAP13G1g==" spinCount="100000" sheet="1" objects="1" scenarios="1"/>
  <mergeCells count="34">
    <mergeCell ref="L35:X35"/>
    <mergeCell ref="L28:P28"/>
    <mergeCell ref="C7:E7"/>
    <mergeCell ref="L27:O27"/>
    <mergeCell ref="R28:W28"/>
    <mergeCell ref="P27:U27"/>
    <mergeCell ref="G36:J36"/>
    <mergeCell ref="B14:F14"/>
    <mergeCell ref="B15:F15"/>
    <mergeCell ref="B16:F16"/>
    <mergeCell ref="B17:F17"/>
    <mergeCell ref="B18:F18"/>
    <mergeCell ref="C26:D26"/>
    <mergeCell ref="C27:D27"/>
    <mergeCell ref="C28:F28"/>
    <mergeCell ref="G34:J34"/>
    <mergeCell ref="G35:J35"/>
    <mergeCell ref="H28:K28"/>
    <mergeCell ref="B39:W39"/>
    <mergeCell ref="A2:X2"/>
    <mergeCell ref="G6:L6"/>
    <mergeCell ref="C4:E4"/>
    <mergeCell ref="C5:E5"/>
    <mergeCell ref="C6:E6"/>
    <mergeCell ref="G5:X5"/>
    <mergeCell ref="G4:W4"/>
    <mergeCell ref="G7:L7"/>
    <mergeCell ref="C8:E8"/>
    <mergeCell ref="G8:L8"/>
    <mergeCell ref="B11:W11"/>
    <mergeCell ref="B32:X32"/>
    <mergeCell ref="B22:F22"/>
    <mergeCell ref="B23:F23"/>
    <mergeCell ref="B12:F13"/>
  </mergeCells>
  <phoneticPr fontId="2" type="noConversion"/>
  <hyperlinks>
    <hyperlink ref="Z3" location="'2.데이터입력'!A1" display="데이터입력시트로" xr:uid="{00000000-0004-0000-1000-000000000000}"/>
  </hyperlinks>
  <printOptions horizontalCentered="1" verticalCentered="1"/>
  <pageMargins left="0.70866141732283472" right="0.70866141732283472" top="0.74803149606299213" bottom="0.74803149606299213" header="0.31496062992125984" footer="0.31496062992125984"/>
  <pageSetup paperSize="9" scale="86" orientation="portrait" r:id="rId1"/>
  <headerFooter>
    <oddHeader>&amp;C
&amp;G</oddHeader>
  </headerFooter>
  <drawing r:id="rId2"/>
  <legacyDrawing r:id="rId3"/>
  <legacyDrawingHF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rgb="FF0070C0"/>
    <pageSetUpPr fitToPage="1"/>
  </sheetPr>
  <dimension ref="A1:T31"/>
  <sheetViews>
    <sheetView showGridLines="0" zoomScale="85" zoomScaleNormal="85" workbookViewId="0">
      <selection activeCell="R3" sqref="R3"/>
    </sheetView>
  </sheetViews>
  <sheetFormatPr defaultColWidth="9" defaultRowHeight="25.5" customHeight="1"/>
  <cols>
    <col min="1" max="1" width="2.75" style="6" customWidth="1"/>
    <col min="2" max="2" width="15.875" style="6" customWidth="1"/>
    <col min="3" max="3" width="2.75" style="6" customWidth="1"/>
    <col min="4" max="4" width="14.75" style="6" customWidth="1"/>
    <col min="5" max="5" width="2.5" style="6" customWidth="1"/>
    <col min="6" max="6" width="1.875" style="6" customWidth="1"/>
    <col min="7" max="7" width="2.375" style="6" customWidth="1"/>
    <col min="8" max="9" width="4" style="6" customWidth="1"/>
    <col min="10" max="10" width="2.875" style="6" customWidth="1"/>
    <col min="11" max="11" width="4" style="6" customWidth="1"/>
    <col min="12" max="12" width="7.25" style="6" customWidth="1"/>
    <col min="13" max="13" width="4.75" style="6" customWidth="1"/>
    <col min="14" max="14" width="2" style="6" customWidth="1"/>
    <col min="15" max="15" width="5.75" style="6" customWidth="1"/>
    <col min="16" max="16" width="3.75" style="6" customWidth="1"/>
    <col min="17" max="17" width="6.625" style="6" customWidth="1"/>
    <col min="18" max="18" width="14.75" style="6" customWidth="1"/>
    <col min="19" max="16384" width="9" style="6"/>
  </cols>
  <sheetData>
    <row r="1" spans="1:20" ht="32.450000000000003" customHeight="1">
      <c r="A1" s="307"/>
      <c r="B1" s="308"/>
      <c r="C1" s="308"/>
      <c r="D1" s="308"/>
      <c r="E1" s="308"/>
      <c r="F1" s="308"/>
      <c r="G1" s="308"/>
      <c r="H1" s="308"/>
      <c r="I1" s="308"/>
      <c r="J1" s="308"/>
      <c r="K1" s="308"/>
      <c r="L1" s="308"/>
      <c r="M1" s="308"/>
      <c r="N1" s="308"/>
      <c r="O1" s="308"/>
      <c r="P1" s="309"/>
    </row>
    <row r="2" spans="1:20" ht="44.25" customHeight="1" thickBot="1">
      <c r="A2" s="1278" t="s">
        <v>341</v>
      </c>
      <c r="B2" s="1279"/>
      <c r="C2" s="1279"/>
      <c r="D2" s="1279"/>
      <c r="E2" s="1279"/>
      <c r="F2" s="1279"/>
      <c r="G2" s="1279"/>
      <c r="H2" s="1279"/>
      <c r="I2" s="1279"/>
      <c r="J2" s="1279"/>
      <c r="K2" s="1279"/>
      <c r="L2" s="1279"/>
      <c r="M2" s="1279"/>
      <c r="N2" s="1279"/>
      <c r="O2" s="1279"/>
      <c r="P2" s="1280"/>
    </row>
    <row r="3" spans="1:20" ht="25.15" customHeight="1" thickTop="1" thickBot="1">
      <c r="A3" s="310"/>
      <c r="B3" s="268"/>
      <c r="C3" s="268"/>
      <c r="D3" s="268"/>
      <c r="E3" s="268"/>
      <c r="F3" s="268"/>
      <c r="G3" s="268"/>
      <c r="H3" s="268"/>
      <c r="I3" s="268"/>
      <c r="J3" s="268"/>
      <c r="K3" s="268"/>
      <c r="L3" s="268"/>
      <c r="M3" s="268"/>
      <c r="N3" s="268"/>
      <c r="O3" s="268"/>
      <c r="P3" s="311"/>
      <c r="R3" s="746" t="s">
        <v>325</v>
      </c>
    </row>
    <row r="4" spans="1:20" ht="21" customHeight="1" thickTop="1">
      <c r="A4" s="310"/>
      <c r="B4" s="373" t="s">
        <v>339</v>
      </c>
      <c r="C4" s="691"/>
      <c r="D4" s="982" t="str">
        <f>'2.데이터입력'!C9</f>
        <v>○○○</v>
      </c>
      <c r="E4" s="982"/>
      <c r="F4" s="982"/>
      <c r="G4" s="982"/>
      <c r="H4" s="982"/>
      <c r="I4" s="982"/>
      <c r="J4" s="982"/>
      <c r="K4" s="982"/>
      <c r="L4" s="982"/>
      <c r="M4" s="982"/>
      <c r="N4" s="982"/>
      <c r="O4" s="982"/>
      <c r="P4" s="1255"/>
    </row>
    <row r="5" spans="1:20" ht="21" customHeight="1">
      <c r="A5" s="310"/>
      <c r="B5" s="359"/>
      <c r="C5" s="268"/>
      <c r="D5" s="268"/>
      <c r="E5" s="268"/>
      <c r="F5" s="268"/>
      <c r="G5" s="268"/>
      <c r="H5" s="268"/>
      <c r="I5" s="268"/>
      <c r="J5" s="268"/>
      <c r="K5" s="268"/>
      <c r="L5" s="268"/>
      <c r="M5" s="268"/>
      <c r="N5" s="268"/>
      <c r="O5" s="268"/>
      <c r="P5" s="311"/>
    </row>
    <row r="6" spans="1:20" ht="21" customHeight="1">
      <c r="A6" s="310"/>
      <c r="B6" s="373" t="s">
        <v>338</v>
      </c>
      <c r="C6" s="982" t="str">
        <f>"  "&amp;TEXT('2.데이터입력'!C27,"금 #,##0 원(금 "&amp;NUMBERSTRING('2.데이터입력'!C27,1)&amp;" 원정)")</f>
        <v xml:space="preserve">  금 100,000,000 원(금 일억 원정)</v>
      </c>
      <c r="D6" s="982"/>
      <c r="E6" s="982"/>
      <c r="F6" s="982"/>
      <c r="G6" s="982"/>
      <c r="H6" s="982"/>
      <c r="I6" s="982"/>
      <c r="J6" s="982"/>
      <c r="K6" s="982"/>
      <c r="L6" s="982"/>
      <c r="M6" s="982"/>
      <c r="N6" s="982"/>
      <c r="O6" s="982"/>
      <c r="P6" s="1255"/>
      <c r="Q6" s="204"/>
      <c r="R6" s="204"/>
      <c r="S6" s="204"/>
      <c r="T6" s="204"/>
    </row>
    <row r="7" spans="1:20" ht="21" customHeight="1">
      <c r="A7" s="310"/>
      <c r="B7" s="359"/>
      <c r="C7" s="268"/>
      <c r="D7" s="268"/>
      <c r="E7" s="268"/>
      <c r="F7" s="268"/>
      <c r="G7" s="268"/>
      <c r="H7" s="268"/>
      <c r="I7" s="268"/>
      <c r="J7" s="268"/>
      <c r="K7" s="268"/>
      <c r="L7" s="268"/>
      <c r="M7" s="268"/>
      <c r="N7" s="268"/>
      <c r="O7" s="268"/>
      <c r="P7" s="311"/>
    </row>
    <row r="8" spans="1:20" ht="21" customHeight="1">
      <c r="A8" s="310"/>
      <c r="B8" s="373" t="s">
        <v>336</v>
      </c>
      <c r="C8" s="984">
        <f>'2.데이터입력'!C28</f>
        <v>46073</v>
      </c>
      <c r="D8" s="984"/>
      <c r="E8" s="984"/>
      <c r="F8" s="268"/>
      <c r="G8" s="268"/>
      <c r="H8" s="268"/>
      <c r="I8" s="268"/>
      <c r="J8" s="268"/>
      <c r="K8" s="268"/>
      <c r="L8" s="268"/>
      <c r="M8" s="268"/>
      <c r="N8" s="268"/>
      <c r="O8" s="268"/>
      <c r="P8" s="311"/>
    </row>
    <row r="9" spans="1:20" ht="21" customHeight="1">
      <c r="A9" s="310"/>
      <c r="B9" s="359"/>
      <c r="C9" s="1283"/>
      <c r="D9" s="1283"/>
      <c r="E9" s="1283"/>
      <c r="F9" s="268"/>
      <c r="G9" s="268"/>
      <c r="H9" s="268"/>
      <c r="I9" s="268"/>
      <c r="J9" s="268"/>
      <c r="K9" s="268"/>
      <c r="L9" s="268"/>
      <c r="M9" s="268"/>
      <c r="N9" s="268"/>
      <c r="O9" s="268"/>
      <c r="P9" s="311"/>
    </row>
    <row r="10" spans="1:20" ht="21" customHeight="1">
      <c r="A10" s="310"/>
      <c r="B10" s="373" t="s">
        <v>337</v>
      </c>
      <c r="C10" s="984">
        <f>'2.데이터입력'!C30</f>
        <v>46346</v>
      </c>
      <c r="D10" s="984"/>
      <c r="E10" s="984"/>
      <c r="F10" s="268"/>
      <c r="G10" s="268"/>
      <c r="H10" s="268"/>
      <c r="I10" s="268"/>
      <c r="J10" s="268"/>
      <c r="K10" s="268"/>
      <c r="L10" s="268"/>
      <c r="M10" s="268"/>
      <c r="N10" s="268"/>
      <c r="O10" s="268"/>
      <c r="P10" s="311"/>
    </row>
    <row r="11" spans="1:20" ht="21" customHeight="1">
      <c r="A11" s="310"/>
      <c r="B11" s="359"/>
      <c r="C11" s="1283"/>
      <c r="D11" s="1283"/>
      <c r="E11" s="1283"/>
      <c r="F11" s="268"/>
      <c r="G11" s="268"/>
      <c r="H11" s="268"/>
      <c r="I11" s="268"/>
      <c r="J11" s="268"/>
      <c r="K11" s="268"/>
      <c r="L11" s="268"/>
      <c r="M11" s="268"/>
      <c r="N11" s="268"/>
      <c r="O11" s="268"/>
      <c r="P11" s="311"/>
    </row>
    <row r="12" spans="1:20" ht="21" customHeight="1">
      <c r="A12" s="310"/>
      <c r="B12" s="373" t="s">
        <v>467</v>
      </c>
      <c r="C12" s="984">
        <f>'2.데이터입력'!C31</f>
        <v>46381</v>
      </c>
      <c r="D12" s="984"/>
      <c r="E12" s="984"/>
      <c r="F12" s="268"/>
      <c r="G12" s="268"/>
      <c r="H12" s="268"/>
      <c r="I12" s="268"/>
      <c r="J12" s="268"/>
      <c r="K12" s="268"/>
      <c r="L12" s="268"/>
      <c r="M12" s="268"/>
      <c r="N12" s="268"/>
      <c r="O12" s="268"/>
      <c r="P12" s="311"/>
    </row>
    <row r="13" spans="1:20" ht="21" customHeight="1">
      <c r="A13" s="310"/>
      <c r="B13" s="268"/>
      <c r="C13" s="374"/>
      <c r="D13" s="374"/>
      <c r="E13" s="374"/>
      <c r="F13" s="268"/>
      <c r="G13" s="268"/>
      <c r="H13" s="268"/>
      <c r="I13" s="268"/>
      <c r="J13" s="268"/>
      <c r="K13" s="268"/>
      <c r="L13" s="268"/>
      <c r="M13" s="268"/>
      <c r="N13" s="268"/>
      <c r="O13" s="268"/>
      <c r="P13" s="311"/>
    </row>
    <row r="14" spans="1:20" ht="21" customHeight="1">
      <c r="A14" s="310"/>
      <c r="B14" s="375" t="s">
        <v>250</v>
      </c>
      <c r="C14" s="376" t="s">
        <v>251</v>
      </c>
      <c r="D14" s="374"/>
      <c r="E14" s="374"/>
      <c r="F14" s="268"/>
      <c r="G14" s="268"/>
      <c r="H14" s="268"/>
      <c r="I14" s="268"/>
      <c r="J14" s="268"/>
      <c r="K14" s="268"/>
      <c r="L14" s="268"/>
      <c r="M14" s="268"/>
      <c r="N14" s="268"/>
      <c r="O14" s="268"/>
      <c r="P14" s="311"/>
    </row>
    <row r="15" spans="1:20" ht="21" customHeight="1">
      <c r="A15" s="310"/>
      <c r="B15" s="268"/>
      <c r="C15" s="376" t="s">
        <v>252</v>
      </c>
      <c r="D15" s="374"/>
      <c r="E15" s="374"/>
      <c r="F15" s="268"/>
      <c r="G15" s="268"/>
      <c r="H15" s="268"/>
      <c r="I15" s="268"/>
      <c r="J15" s="268"/>
      <c r="K15" s="268"/>
      <c r="L15" s="268"/>
      <c r="M15" s="268"/>
      <c r="N15" s="268"/>
      <c r="O15" s="268"/>
      <c r="P15" s="311"/>
    </row>
    <row r="16" spans="1:20" ht="21" customHeight="1">
      <c r="A16" s="310"/>
      <c r="B16" s="268"/>
      <c r="C16" s="376" t="s">
        <v>253</v>
      </c>
      <c r="D16" s="374"/>
      <c r="E16" s="374"/>
      <c r="F16" s="268"/>
      <c r="G16" s="268"/>
      <c r="H16" s="268"/>
      <c r="I16" s="268"/>
      <c r="J16" s="268"/>
      <c r="K16" s="268"/>
      <c r="L16" s="268"/>
      <c r="M16" s="268"/>
      <c r="N16" s="268"/>
      <c r="O16" s="268"/>
      <c r="P16" s="311"/>
    </row>
    <row r="17" spans="1:16" ht="21" customHeight="1">
      <c r="A17" s="310"/>
      <c r="B17" s="268"/>
      <c r="C17" s="374"/>
      <c r="D17" s="374"/>
      <c r="E17" s="374"/>
      <c r="F17" s="268"/>
      <c r="G17" s="268"/>
      <c r="H17" s="268"/>
      <c r="I17" s="268"/>
      <c r="J17" s="268"/>
      <c r="K17" s="268"/>
      <c r="L17" s="268"/>
      <c r="M17" s="268"/>
      <c r="N17" s="268"/>
      <c r="O17" s="268"/>
      <c r="P17" s="311"/>
    </row>
    <row r="18" spans="1:16" ht="21" customHeight="1">
      <c r="A18" s="310"/>
      <c r="B18" s="268"/>
      <c r="C18" s="268"/>
      <c r="D18" s="268"/>
      <c r="E18" s="268"/>
      <c r="F18" s="268"/>
      <c r="G18" s="268"/>
      <c r="H18" s="268"/>
      <c r="I18" s="268"/>
      <c r="J18" s="268"/>
      <c r="K18" s="268"/>
      <c r="L18" s="268"/>
      <c r="M18" s="268"/>
      <c r="N18" s="268"/>
      <c r="O18" s="268"/>
      <c r="P18" s="311"/>
    </row>
    <row r="19" spans="1:16" ht="21" customHeight="1">
      <c r="A19" s="310"/>
      <c r="B19" s="268" t="s">
        <v>249</v>
      </c>
      <c r="C19" s="268"/>
      <c r="D19" s="268"/>
      <c r="E19" s="268"/>
      <c r="F19" s="268"/>
      <c r="G19" s="268"/>
      <c r="H19" s="268"/>
      <c r="I19" s="268"/>
      <c r="J19" s="268"/>
      <c r="K19" s="268"/>
      <c r="L19" s="268"/>
      <c r="M19" s="268"/>
      <c r="N19" s="268"/>
      <c r="O19" s="268"/>
      <c r="P19" s="311"/>
    </row>
    <row r="20" spans="1:16" ht="21" customHeight="1">
      <c r="A20" s="310"/>
      <c r="B20" s="268"/>
      <c r="C20" s="268"/>
      <c r="D20" s="268"/>
      <c r="E20" s="268"/>
      <c r="F20" s="268"/>
      <c r="G20" s="268"/>
      <c r="H20" s="268"/>
      <c r="I20" s="268"/>
      <c r="J20" s="268"/>
      <c r="K20" s="268"/>
      <c r="L20" s="268"/>
      <c r="M20" s="268"/>
      <c r="N20" s="268"/>
      <c r="O20" s="268"/>
      <c r="P20" s="311"/>
    </row>
    <row r="21" spans="1:16" ht="21" customHeight="1">
      <c r="A21" s="1037">
        <f>'2.데이터입력'!C30</f>
        <v>46346</v>
      </c>
      <c r="B21" s="984"/>
      <c r="C21" s="984"/>
      <c r="D21" s="984"/>
      <c r="E21" s="984"/>
      <c r="F21" s="984"/>
      <c r="G21" s="984"/>
      <c r="H21" s="984"/>
      <c r="I21" s="984"/>
      <c r="J21" s="984"/>
      <c r="K21" s="984"/>
      <c r="L21" s="984"/>
      <c r="M21" s="984"/>
      <c r="N21" s="984"/>
      <c r="O21" s="984"/>
      <c r="P21" s="1038"/>
    </row>
    <row r="22" spans="1:16" ht="21" customHeight="1">
      <c r="A22" s="310"/>
      <c r="B22" s="268"/>
      <c r="C22" s="268"/>
      <c r="D22" s="268"/>
      <c r="E22" s="268"/>
      <c r="F22" s="268"/>
      <c r="G22" s="268"/>
      <c r="H22" s="268"/>
      <c r="I22" s="268"/>
      <c r="J22" s="268"/>
      <c r="K22" s="268"/>
      <c r="L22" s="268"/>
      <c r="M22" s="268"/>
      <c r="N22" s="268"/>
      <c r="O22" s="268"/>
      <c r="P22" s="311"/>
    </row>
    <row r="23" spans="1:16" ht="32.25" customHeight="1">
      <c r="A23" s="310"/>
      <c r="B23" s="268"/>
      <c r="C23" s="268" t="s">
        <v>916</v>
      </c>
      <c r="D23" s="268"/>
      <c r="E23" s="983" t="str">
        <f>'2.데이터입력'!C19</f>
        <v>○○건설㈜</v>
      </c>
      <c r="F23" s="983"/>
      <c r="G23" s="983"/>
      <c r="H23" s="983"/>
      <c r="I23" s="983"/>
      <c r="J23" s="983"/>
      <c r="K23" s="983"/>
      <c r="L23" s="983"/>
      <c r="M23" s="983"/>
      <c r="N23" s="983"/>
      <c r="O23" s="983"/>
      <c r="P23" s="1281"/>
    </row>
    <row r="24" spans="1:16" ht="32.25" customHeight="1">
      <c r="A24" s="310"/>
      <c r="B24" s="268"/>
      <c r="C24" s="692" t="s">
        <v>4</v>
      </c>
      <c r="D24" s="268"/>
      <c r="E24" s="988">
        <f>'2.데이터입력'!C22</f>
        <v>1234567890</v>
      </c>
      <c r="F24" s="988"/>
      <c r="G24" s="988"/>
      <c r="H24" s="988"/>
      <c r="I24" s="988"/>
      <c r="J24" s="988"/>
      <c r="K24" s="988"/>
      <c r="L24" s="988"/>
      <c r="M24" s="988"/>
      <c r="N24" s="988"/>
      <c r="O24" s="988"/>
      <c r="P24" s="1282"/>
    </row>
    <row r="25" spans="1:16" ht="32.25" customHeight="1">
      <c r="A25" s="310"/>
      <c r="B25" s="268"/>
      <c r="C25" s="268" t="s">
        <v>911</v>
      </c>
      <c r="D25" s="268"/>
      <c r="E25" s="982" t="str">
        <f>'2.데이터입력'!E20</f>
        <v>○○시 ○○구</v>
      </c>
      <c r="F25" s="982"/>
      <c r="G25" s="982"/>
      <c r="H25" s="982"/>
      <c r="I25" s="982"/>
      <c r="J25" s="982"/>
      <c r="K25" s="982"/>
      <c r="L25" s="982"/>
      <c r="M25" s="982"/>
      <c r="N25" s="982"/>
      <c r="O25" s="982"/>
      <c r="P25" s="1255"/>
    </row>
    <row r="26" spans="1:16" ht="32.25" customHeight="1">
      <c r="A26" s="310"/>
      <c r="B26" s="268"/>
      <c r="C26" s="268" t="s">
        <v>910</v>
      </c>
      <c r="D26" s="268"/>
      <c r="E26" s="983" t="str">
        <f>'2.데이터입력'!E19 &amp; "  (인)"</f>
        <v>○○○  (인)</v>
      </c>
      <c r="F26" s="983"/>
      <c r="G26" s="983"/>
      <c r="H26" s="983"/>
      <c r="I26" s="983"/>
      <c r="J26" s="983"/>
      <c r="K26" s="983"/>
      <c r="L26" s="983"/>
      <c r="M26" s="983"/>
      <c r="N26" s="983"/>
      <c r="O26" s="983"/>
      <c r="P26" s="1281"/>
    </row>
    <row r="27" spans="1:16" ht="21" customHeight="1">
      <c r="A27" s="310"/>
      <c r="B27" s="268"/>
      <c r="C27" s="268"/>
      <c r="D27" s="268"/>
      <c r="E27" s="268"/>
      <c r="F27" s="268"/>
      <c r="G27" s="268"/>
      <c r="H27" s="268"/>
      <c r="I27" s="268"/>
      <c r="J27" s="268"/>
      <c r="K27" s="268"/>
      <c r="L27" s="268"/>
      <c r="M27" s="268"/>
      <c r="N27" s="268"/>
      <c r="O27" s="268"/>
      <c r="P27" s="311"/>
    </row>
    <row r="28" spans="1:16" ht="21" customHeight="1">
      <c r="A28" s="310"/>
      <c r="B28" s="268"/>
      <c r="C28" s="268"/>
      <c r="D28" s="268"/>
      <c r="E28" s="268"/>
      <c r="F28" s="268"/>
      <c r="G28" s="268"/>
      <c r="H28" s="268"/>
      <c r="I28" s="268"/>
      <c r="J28" s="268"/>
      <c r="K28" s="268"/>
      <c r="L28" s="268"/>
      <c r="M28" s="268"/>
      <c r="N28" s="268"/>
      <c r="O28" s="268"/>
      <c r="P28" s="311"/>
    </row>
    <row r="29" spans="1:16" s="13" customFormat="1" ht="21" customHeight="1">
      <c r="A29" s="377"/>
      <c r="B2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C29" s="995"/>
      <c r="D29" s="995"/>
      <c r="E29" s="995"/>
      <c r="F29" s="995"/>
      <c r="G29" s="995"/>
      <c r="H29" s="995"/>
      <c r="I29" s="995"/>
      <c r="J29" s="995"/>
      <c r="K29" s="995"/>
      <c r="L29" s="995"/>
      <c r="M29" s="995"/>
      <c r="N29" s="995"/>
      <c r="O29" s="995"/>
      <c r="P29" s="542"/>
    </row>
    <row r="30" spans="1:16" ht="34.9" customHeight="1">
      <c r="A30" s="317"/>
      <c r="B30" s="318"/>
      <c r="C30" s="318"/>
      <c r="D30" s="318"/>
      <c r="E30" s="318"/>
      <c r="F30" s="318"/>
      <c r="G30" s="318"/>
      <c r="H30" s="318"/>
      <c r="I30" s="318"/>
      <c r="J30" s="318"/>
      <c r="K30" s="318"/>
      <c r="L30" s="318"/>
      <c r="M30" s="318"/>
      <c r="N30" s="318"/>
      <c r="O30" s="318"/>
      <c r="P30" s="319"/>
    </row>
    <row r="31" spans="1:16" ht="30" customHeight="1"/>
  </sheetData>
  <sheetProtection algorithmName="SHA-512" hashValue="77Qm6g2fgEbJlbGat46hcn7nMjLmJ1PBsIrwhNMFjrg7gXwLOPI0mCDMflTM0CgaFWMEkWBsU45eo5StWioJqw==" saltValue="aGXztzrjAUqiuvfI2gTw/g==" spinCount="100000" sheet="1" objects="1" scenarios="1"/>
  <mergeCells count="14">
    <mergeCell ref="A2:P2"/>
    <mergeCell ref="B29:O29"/>
    <mergeCell ref="E25:P25"/>
    <mergeCell ref="E26:P26"/>
    <mergeCell ref="C12:E12"/>
    <mergeCell ref="E23:P23"/>
    <mergeCell ref="E24:P24"/>
    <mergeCell ref="A21:P21"/>
    <mergeCell ref="D4:P4"/>
    <mergeCell ref="C8:E8"/>
    <mergeCell ref="C9:E9"/>
    <mergeCell ref="C10:E10"/>
    <mergeCell ref="C11:E11"/>
    <mergeCell ref="C6:P6"/>
  </mergeCells>
  <phoneticPr fontId="2" type="noConversion"/>
  <hyperlinks>
    <hyperlink ref="R3" location="'2.데이터입력'!A1" display="데이터입력시트로" xr:uid="{00000000-0004-0000-1100-000000000000}"/>
  </hyperlinks>
  <printOptions horizontalCentered="1" verticalCentered="1"/>
  <pageMargins left="0.70866141732283472" right="0.70866141732283472" top="0.74803149606299213" bottom="0.74803149606299213" header="0.31496062992125984" footer="0.31496062992125984"/>
  <pageSetup paperSize="9" scale="96" orientation="portrait" r:id="rId1"/>
  <headerFooter>
    <oddHeader>&amp;C
&amp;G</oddHeader>
  </headerFooter>
  <drawing r:id="rId2"/>
  <legacyDrawingHF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7">
    <tabColor rgb="FF0070C0"/>
    <pageSetUpPr fitToPage="1"/>
  </sheetPr>
  <dimension ref="A1:U33"/>
  <sheetViews>
    <sheetView showGridLines="0" zoomScale="85" zoomScaleNormal="85" workbookViewId="0">
      <selection activeCell="N6" sqref="N6"/>
    </sheetView>
  </sheetViews>
  <sheetFormatPr defaultRowHeight="16.5"/>
  <cols>
    <col min="1" max="1" width="2.875" customWidth="1"/>
    <col min="2" max="2" width="7.375" customWidth="1"/>
    <col min="3" max="3" width="11.625" customWidth="1"/>
    <col min="4" max="4" width="9.25" customWidth="1"/>
    <col min="5" max="5" width="11" customWidth="1"/>
    <col min="6" max="6" width="8.25" customWidth="1"/>
    <col min="7" max="7" width="5.75" customWidth="1"/>
    <col min="8" max="8" width="11.25" customWidth="1"/>
    <col min="9" max="9" width="10" customWidth="1"/>
    <col min="10" max="10" width="4.375" customWidth="1"/>
    <col min="11" max="11" width="8.25" customWidth="1"/>
    <col min="12" max="13" width="2.75" customWidth="1"/>
    <col min="14" max="14" width="14.625" customWidth="1"/>
  </cols>
  <sheetData>
    <row r="1" spans="1:14">
      <c r="A1" s="735" t="s">
        <v>929</v>
      </c>
      <c r="B1" s="705"/>
      <c r="C1" s="705"/>
      <c r="D1" s="705"/>
      <c r="E1" s="705"/>
      <c r="F1" s="705"/>
      <c r="G1" s="705"/>
      <c r="H1" s="705"/>
      <c r="I1" s="705"/>
      <c r="J1" s="705"/>
      <c r="K1" s="705"/>
      <c r="L1" s="705"/>
      <c r="M1" s="272"/>
    </row>
    <row r="2" spans="1:14" ht="21" customHeight="1">
      <c r="A2" s="698"/>
      <c r="B2" s="699"/>
      <c r="C2" s="699"/>
      <c r="D2" s="699"/>
      <c r="E2" s="699"/>
      <c r="F2" s="699"/>
      <c r="G2" s="699"/>
      <c r="H2" s="699"/>
      <c r="I2" s="699"/>
      <c r="J2" s="699"/>
      <c r="K2" s="699"/>
      <c r="L2" s="700"/>
      <c r="M2" s="272"/>
    </row>
    <row r="3" spans="1:14" ht="40.5" customHeight="1">
      <c r="A3" s="698"/>
      <c r="B3" s="1290" t="s">
        <v>924</v>
      </c>
      <c r="C3" s="1290"/>
      <c r="D3" s="1290"/>
      <c r="E3" s="1290"/>
      <c r="F3" s="1290"/>
      <c r="G3" s="1290"/>
      <c r="H3" s="1290"/>
      <c r="I3" s="1290"/>
      <c r="J3" s="1290"/>
      <c r="K3" s="1290"/>
      <c r="L3" s="700"/>
      <c r="M3" s="272"/>
    </row>
    <row r="4" spans="1:14" ht="9.75" customHeight="1">
      <c r="A4" s="698"/>
      <c r="B4" s="701"/>
      <c r="C4" s="699"/>
      <c r="D4" s="699"/>
      <c r="E4" s="699"/>
      <c r="F4" s="699"/>
      <c r="G4" s="699"/>
      <c r="H4" s="699"/>
      <c r="I4" s="699"/>
      <c r="J4" s="699"/>
      <c r="K4" s="699"/>
      <c r="L4" s="700"/>
      <c r="M4" s="272"/>
    </row>
    <row r="5" spans="1:14" ht="74.25" customHeight="1" thickBot="1">
      <c r="A5" s="702"/>
      <c r="B5" s="1284" t="s">
        <v>956</v>
      </c>
      <c r="C5" s="1284"/>
      <c r="D5" s="1284"/>
      <c r="E5" s="1284"/>
      <c r="F5" s="1284"/>
      <c r="G5" s="1284"/>
      <c r="H5" s="1284"/>
      <c r="I5" s="1284"/>
      <c r="J5" s="1284"/>
      <c r="K5" s="1284"/>
      <c r="L5" s="703"/>
      <c r="M5" s="272"/>
    </row>
    <row r="6" spans="1:14" ht="24.95" customHeight="1" thickTop="1" thickBot="1">
      <c r="A6" s="702"/>
      <c r="B6" s="1285" t="s">
        <v>928</v>
      </c>
      <c r="C6" s="1286"/>
      <c r="D6" s="1287" t="str">
        <f>'2.데이터입력'!C9</f>
        <v>○○○</v>
      </c>
      <c r="E6" s="1288"/>
      <c r="F6" s="1288"/>
      <c r="G6" s="1288"/>
      <c r="H6" s="1288"/>
      <c r="I6" s="1288"/>
      <c r="J6" s="1288"/>
      <c r="K6" s="1289"/>
      <c r="L6" s="703"/>
      <c r="M6" s="272"/>
      <c r="N6" s="746" t="s">
        <v>325</v>
      </c>
    </row>
    <row r="7" spans="1:14" ht="24.95" customHeight="1" thickTop="1">
      <c r="A7" s="702"/>
      <c r="B7" s="1285" t="s">
        <v>925</v>
      </c>
      <c r="C7" s="1286"/>
      <c r="D7" s="1291">
        <f>'2.데이터입력'!C30</f>
        <v>46346</v>
      </c>
      <c r="E7" s="1292"/>
      <c r="F7" s="707" t="s">
        <v>949</v>
      </c>
      <c r="G7" s="1285" t="s">
        <v>926</v>
      </c>
      <c r="H7" s="1286"/>
      <c r="I7" s="1291">
        <f>'2.데이터입력'!C31</f>
        <v>46381</v>
      </c>
      <c r="J7" s="1292"/>
      <c r="K7" s="1293"/>
      <c r="L7" s="703"/>
      <c r="M7" s="272"/>
    </row>
    <row r="8" spans="1:14" ht="13.5" customHeight="1">
      <c r="A8" s="702"/>
      <c r="B8" s="708"/>
      <c r="C8" s="709"/>
      <c r="D8" s="1296"/>
      <c r="E8" s="1296"/>
      <c r="F8" s="1296"/>
      <c r="G8" s="1296"/>
      <c r="H8" s="1296"/>
      <c r="I8" s="1296"/>
      <c r="J8" s="1296"/>
      <c r="K8" s="1296"/>
      <c r="L8" s="703"/>
      <c r="M8" s="272"/>
    </row>
    <row r="9" spans="1:14" ht="19.5">
      <c r="A9" s="702"/>
      <c r="B9" s="710" t="s">
        <v>927</v>
      </c>
      <c r="C9" s="709"/>
      <c r="D9" s="711"/>
      <c r="E9" s="712"/>
      <c r="F9" s="712"/>
      <c r="G9" s="712"/>
      <c r="H9" s="712"/>
      <c r="I9" s="712"/>
      <c r="J9" s="712"/>
      <c r="K9" s="712"/>
      <c r="L9" s="703"/>
      <c r="M9" s="272"/>
    </row>
    <row r="10" spans="1:14" ht="7.5" customHeight="1">
      <c r="A10" s="702"/>
      <c r="B10" s="708"/>
      <c r="C10" s="709"/>
      <c r="D10" s="709"/>
      <c r="E10" s="709"/>
      <c r="F10" s="709"/>
      <c r="G10" s="709"/>
      <c r="H10" s="709"/>
      <c r="I10" s="709"/>
      <c r="J10" s="709"/>
      <c r="K10" s="709"/>
      <c r="L10" s="703"/>
      <c r="M10" s="272"/>
    </row>
    <row r="11" spans="1:14" ht="24.95" customHeight="1">
      <c r="A11" s="702"/>
      <c r="B11" s="713" t="s">
        <v>667</v>
      </c>
      <c r="C11" s="1316" t="s">
        <v>930</v>
      </c>
      <c r="D11" s="1317"/>
      <c r="E11" s="714" t="s">
        <v>931</v>
      </c>
      <c r="F11" s="1309" t="s">
        <v>932</v>
      </c>
      <c r="G11" s="1310"/>
      <c r="H11" s="715" t="s">
        <v>933</v>
      </c>
      <c r="I11" s="715" t="s">
        <v>934</v>
      </c>
      <c r="J11" s="1316" t="s">
        <v>935</v>
      </c>
      <c r="K11" s="1317"/>
      <c r="L11" s="703"/>
      <c r="M11" s="272"/>
    </row>
    <row r="12" spans="1:14" ht="24.95" customHeight="1">
      <c r="A12" s="702"/>
      <c r="B12" s="716"/>
      <c r="C12" s="1294"/>
      <c r="D12" s="1295"/>
      <c r="E12" s="717"/>
      <c r="F12" s="1294"/>
      <c r="G12" s="1295"/>
      <c r="H12" s="717"/>
      <c r="I12" s="718" t="s">
        <v>952</v>
      </c>
      <c r="J12" s="1294"/>
      <c r="K12" s="1295"/>
      <c r="L12" s="703"/>
      <c r="M12" s="272"/>
    </row>
    <row r="13" spans="1:14" ht="24.95" customHeight="1">
      <c r="A13" s="702"/>
      <c r="B13" s="716"/>
      <c r="C13" s="1294"/>
      <c r="D13" s="1295"/>
      <c r="E13" s="717"/>
      <c r="F13" s="1294"/>
      <c r="G13" s="1295"/>
      <c r="H13" s="717"/>
      <c r="I13" s="718" t="s">
        <v>952</v>
      </c>
      <c r="J13" s="1294"/>
      <c r="K13" s="1295"/>
      <c r="L13" s="703"/>
      <c r="M13" s="272"/>
    </row>
    <row r="14" spans="1:14" ht="12" customHeight="1">
      <c r="A14" s="702"/>
      <c r="B14" s="708"/>
      <c r="C14" s="719"/>
      <c r="D14" s="719"/>
      <c r="E14" s="719"/>
      <c r="F14" s="719"/>
      <c r="G14" s="720"/>
      <c r="H14" s="721"/>
      <c r="I14" s="721"/>
      <c r="J14" s="721"/>
      <c r="K14" s="709"/>
      <c r="L14" s="703"/>
      <c r="M14" s="272"/>
    </row>
    <row r="15" spans="1:14" ht="20.100000000000001" customHeight="1">
      <c r="A15" s="702"/>
      <c r="B15" s="710" t="s">
        <v>936</v>
      </c>
      <c r="C15" s="722"/>
      <c r="D15" s="722"/>
      <c r="E15" s="722"/>
      <c r="F15" s="722"/>
      <c r="G15" s="723"/>
      <c r="H15" s="724"/>
      <c r="I15" s="724"/>
      <c r="J15" s="724"/>
      <c r="K15" s="725"/>
      <c r="L15" s="703"/>
      <c r="M15" s="272"/>
    </row>
    <row r="16" spans="1:14" ht="6.75" customHeight="1">
      <c r="A16" s="702"/>
      <c r="B16" s="726"/>
      <c r="C16" s="725"/>
      <c r="D16" s="725"/>
      <c r="E16" s="725"/>
      <c r="F16" s="725"/>
      <c r="G16" s="725"/>
      <c r="H16" s="725"/>
      <c r="I16" s="725"/>
      <c r="J16" s="725"/>
      <c r="K16" s="725"/>
      <c r="L16" s="703"/>
      <c r="M16" s="272"/>
    </row>
    <row r="17" spans="1:21" ht="24.95" customHeight="1">
      <c r="A17" s="702"/>
      <c r="B17" s="1301" t="s">
        <v>947</v>
      </c>
      <c r="C17" s="1302"/>
      <c r="D17" s="1285" t="s">
        <v>937</v>
      </c>
      <c r="E17" s="1303"/>
      <c r="F17" s="1303"/>
      <c r="G17" s="1303"/>
      <c r="H17" s="1286"/>
      <c r="I17" s="1285" t="s">
        <v>938</v>
      </c>
      <c r="J17" s="1286"/>
      <c r="K17" s="727" t="s">
        <v>935</v>
      </c>
      <c r="L17" s="703"/>
      <c r="M17" s="272"/>
    </row>
    <row r="18" spans="1:21" ht="39.950000000000003" customHeight="1">
      <c r="A18" s="702"/>
      <c r="B18" s="1301" t="s">
        <v>939</v>
      </c>
      <c r="C18" s="1302"/>
      <c r="D18" s="1304"/>
      <c r="E18" s="1305"/>
      <c r="F18" s="1305"/>
      <c r="G18" s="1305"/>
      <c r="H18" s="1306"/>
      <c r="I18" s="1313"/>
      <c r="J18" s="1314"/>
      <c r="K18" s="738"/>
      <c r="L18" s="703"/>
      <c r="M18" s="272"/>
    </row>
    <row r="19" spans="1:21" ht="39.950000000000003" customHeight="1">
      <c r="A19" s="702"/>
      <c r="B19" s="1301" t="s">
        <v>940</v>
      </c>
      <c r="C19" s="1302"/>
      <c r="D19" s="1298"/>
      <c r="E19" s="1299"/>
      <c r="F19" s="1299"/>
      <c r="G19" s="1299"/>
      <c r="H19" s="1300"/>
      <c r="I19" s="1315"/>
      <c r="J19" s="1314"/>
      <c r="K19" s="737"/>
      <c r="L19" s="703"/>
      <c r="M19" s="272"/>
    </row>
    <row r="20" spans="1:21" ht="14.25" customHeight="1">
      <c r="A20" s="702"/>
      <c r="B20" s="708"/>
      <c r="C20" s="709"/>
      <c r="D20" s="709"/>
      <c r="E20" s="709"/>
      <c r="F20" s="709"/>
      <c r="G20" s="709"/>
      <c r="H20" s="709"/>
      <c r="I20" s="709"/>
      <c r="J20" s="709"/>
      <c r="K20" s="709"/>
      <c r="L20" s="703"/>
      <c r="M20" s="272"/>
    </row>
    <row r="21" spans="1:21" ht="20.25" customHeight="1">
      <c r="A21" s="702"/>
      <c r="B21" s="710" t="s">
        <v>941</v>
      </c>
      <c r="C21" s="728"/>
      <c r="D21" s="728"/>
      <c r="E21" s="728"/>
      <c r="F21" s="728"/>
      <c r="G21" s="728"/>
      <c r="H21" s="728"/>
      <c r="I21" s="728"/>
      <c r="J21" s="728"/>
      <c r="K21" s="728"/>
      <c r="L21" s="703"/>
      <c r="M21" s="272"/>
    </row>
    <row r="22" spans="1:21" ht="39.950000000000003" customHeight="1">
      <c r="A22" s="702"/>
      <c r="B22" s="1312"/>
      <c r="C22" s="1312"/>
      <c r="D22" s="1312"/>
      <c r="E22" s="1312"/>
      <c r="F22" s="1312"/>
      <c r="G22" s="1312"/>
      <c r="H22" s="1312"/>
      <c r="I22" s="1312"/>
      <c r="J22" s="1312"/>
      <c r="K22" s="1312"/>
      <c r="L22" s="703"/>
      <c r="M22" s="272"/>
    </row>
    <row r="23" spans="1:21" ht="19.5">
      <c r="A23" s="702"/>
      <c r="B23" s="710" t="s">
        <v>942</v>
      </c>
      <c r="C23" s="729"/>
      <c r="D23" s="729"/>
      <c r="E23" s="729"/>
      <c r="F23" s="729"/>
      <c r="G23" s="729"/>
      <c r="H23" s="729"/>
      <c r="I23" s="729"/>
      <c r="J23" s="729"/>
      <c r="K23" s="729"/>
      <c r="L23" s="703"/>
      <c r="M23" s="272"/>
    </row>
    <row r="24" spans="1:21" ht="39.950000000000003" customHeight="1">
      <c r="A24" s="702"/>
      <c r="B24" s="1312"/>
      <c r="C24" s="1312"/>
      <c r="D24" s="1312"/>
      <c r="E24" s="1312"/>
      <c r="F24" s="1312"/>
      <c r="G24" s="1312"/>
      <c r="H24" s="1312"/>
      <c r="I24" s="1312"/>
      <c r="J24" s="1312"/>
      <c r="K24" s="1312"/>
      <c r="L24" s="703"/>
      <c r="M24" s="272"/>
    </row>
    <row r="25" spans="1:21" ht="19.5">
      <c r="A25" s="702"/>
      <c r="B25" s="710" t="s">
        <v>943</v>
      </c>
      <c r="C25" s="729"/>
      <c r="D25" s="729"/>
      <c r="E25" s="729"/>
      <c r="F25" s="729"/>
      <c r="G25" s="729"/>
      <c r="H25" s="729"/>
      <c r="I25" s="729"/>
      <c r="J25" s="729"/>
      <c r="K25" s="729"/>
      <c r="L25" s="703"/>
      <c r="M25" s="272"/>
    </row>
    <row r="26" spans="1:21" ht="44.25" customHeight="1">
      <c r="A26" s="702"/>
      <c r="B26" s="708"/>
      <c r="C26" s="709"/>
      <c r="D26" s="709"/>
      <c r="E26" s="709"/>
      <c r="F26" s="709"/>
      <c r="G26" s="709"/>
      <c r="H26" s="709"/>
      <c r="I26" s="709"/>
      <c r="J26" s="709"/>
      <c r="K26" s="709"/>
      <c r="L26" s="703"/>
      <c r="M26" s="272"/>
    </row>
    <row r="27" spans="1:21" ht="27.75" customHeight="1">
      <c r="A27" s="702"/>
      <c r="B27" s="1311" t="s">
        <v>951</v>
      </c>
      <c r="C27" s="1311"/>
      <c r="D27" s="1311"/>
      <c r="E27" s="1311"/>
      <c r="F27" s="1311"/>
      <c r="G27" s="1311"/>
      <c r="H27" s="1311"/>
      <c r="I27" s="1311"/>
      <c r="J27" s="1311"/>
      <c r="K27" s="1311"/>
      <c r="L27" s="703"/>
      <c r="M27" s="272"/>
    </row>
    <row r="28" spans="1:21" ht="17.25">
      <c r="A28" s="702"/>
      <c r="B28" s="708"/>
      <c r="C28" s="709"/>
      <c r="D28" s="709"/>
      <c r="E28" s="709"/>
      <c r="F28" s="709"/>
      <c r="G28" s="709"/>
      <c r="H28" s="709"/>
      <c r="I28" s="709"/>
      <c r="J28" s="709"/>
      <c r="K28" s="709"/>
      <c r="L28" s="703"/>
      <c r="M28" s="272"/>
    </row>
    <row r="29" spans="1:21" ht="24">
      <c r="A29" s="698"/>
      <c r="B29" s="730"/>
      <c r="C29" s="1297" t="s">
        <v>946</v>
      </c>
      <c r="D29" s="1297"/>
      <c r="E29" s="1307" t="str">
        <f>'2.데이터입력'!C19</f>
        <v>○○건설㈜</v>
      </c>
      <c r="F29" s="1307"/>
      <c r="G29" s="1307"/>
      <c r="H29" s="731" t="s">
        <v>868</v>
      </c>
      <c r="I29" s="725" t="str">
        <f>'2.데이터입력'!E19</f>
        <v>○○○</v>
      </c>
      <c r="J29" s="736" t="s">
        <v>944</v>
      </c>
      <c r="K29" s="732"/>
      <c r="L29" s="700"/>
      <c r="M29" s="272"/>
      <c r="R29" s="63"/>
      <c r="S29" s="63"/>
      <c r="T29" s="63"/>
      <c r="U29" s="63"/>
    </row>
    <row r="30" spans="1:21" ht="24">
      <c r="A30" s="698"/>
      <c r="B30" s="730"/>
      <c r="C30" s="1297" t="s">
        <v>945</v>
      </c>
      <c r="D30" s="1297"/>
      <c r="E30" s="1308"/>
      <c r="F30" s="1308"/>
      <c r="G30" s="1308"/>
      <c r="H30" s="731" t="s">
        <v>868</v>
      </c>
      <c r="I30" s="733"/>
      <c r="J30" s="736" t="s">
        <v>944</v>
      </c>
      <c r="K30" s="734"/>
      <c r="L30" s="700"/>
      <c r="M30" s="272"/>
      <c r="R30" s="63"/>
      <c r="S30" s="63"/>
      <c r="T30" s="63"/>
      <c r="U30" s="63"/>
    </row>
    <row r="31" spans="1:21" ht="21.75" customHeight="1">
      <c r="A31" s="698"/>
      <c r="B31" s="699"/>
      <c r="C31" s="699"/>
      <c r="D31" s="699"/>
      <c r="E31" s="699"/>
      <c r="F31" s="699"/>
      <c r="G31" s="699"/>
      <c r="H31" s="699"/>
      <c r="I31" s="699"/>
      <c r="J31" s="699"/>
      <c r="K31" s="699"/>
      <c r="L31" s="700"/>
      <c r="M31" s="272"/>
      <c r="R31" s="63"/>
      <c r="S31" s="63"/>
      <c r="T31" s="63"/>
      <c r="U31" s="63"/>
    </row>
    <row r="32" spans="1:21">
      <c r="A32" s="704"/>
      <c r="B32" s="705"/>
      <c r="C32" s="705"/>
      <c r="D32" s="705"/>
      <c r="E32" s="705"/>
      <c r="F32" s="705"/>
      <c r="G32" s="705"/>
      <c r="H32" s="705"/>
      <c r="I32" s="705"/>
      <c r="J32" s="705"/>
      <c r="K32" s="705"/>
      <c r="L32" s="706"/>
      <c r="M32" s="272"/>
    </row>
    <row r="33" ht="29.45" customHeight="1"/>
  </sheetData>
  <mergeCells count="34">
    <mergeCell ref="C30:D30"/>
    <mergeCell ref="E29:G29"/>
    <mergeCell ref="E30:G30"/>
    <mergeCell ref="F11:G11"/>
    <mergeCell ref="F12:G12"/>
    <mergeCell ref="F13:G13"/>
    <mergeCell ref="B27:K27"/>
    <mergeCell ref="B22:K22"/>
    <mergeCell ref="B24:K24"/>
    <mergeCell ref="I17:J17"/>
    <mergeCell ref="I18:J18"/>
    <mergeCell ref="I19:J19"/>
    <mergeCell ref="J11:K11"/>
    <mergeCell ref="J12:K12"/>
    <mergeCell ref="J13:K13"/>
    <mergeCell ref="C11:D11"/>
    <mergeCell ref="C12:D12"/>
    <mergeCell ref="C13:D13"/>
    <mergeCell ref="D8:K8"/>
    <mergeCell ref="C29:D29"/>
    <mergeCell ref="D19:H19"/>
    <mergeCell ref="B19:C19"/>
    <mergeCell ref="B17:C17"/>
    <mergeCell ref="B18:C18"/>
    <mergeCell ref="D17:H17"/>
    <mergeCell ref="D18:H18"/>
    <mergeCell ref="B5:K5"/>
    <mergeCell ref="B6:C6"/>
    <mergeCell ref="D6:K6"/>
    <mergeCell ref="B7:C7"/>
    <mergeCell ref="B3:K3"/>
    <mergeCell ref="G7:H7"/>
    <mergeCell ref="I7:K7"/>
    <mergeCell ref="D7:E7"/>
  </mergeCells>
  <phoneticPr fontId="2" type="noConversion"/>
  <hyperlinks>
    <hyperlink ref="N6" location="'2.데이터입력'!A1" display="데이터입력시트로" xr:uid="{00000000-0004-0000-1200-000000000000}"/>
  </hyperlinks>
  <printOptions horizontalCentered="1" verticalCentered="1"/>
  <pageMargins left="0.70866141732283472" right="0.70866141732283472" top="0.74803149606299213" bottom="0.74803149606299213" header="0.31496062992125984" footer="0.31496062992125984"/>
  <pageSetup paperSize="9" scale="86" orientation="portrait" r:id="rId1"/>
  <headerFooter>
    <oddHeader>&amp;C
&amp;G</oddHeader>
  </headerFooter>
  <drawing r:id="rId2"/>
  <legacyDrawing r:id="rId3"/>
  <legacyDrawingHF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tabColor rgb="FF0070C0"/>
    <pageSetUpPr fitToPage="1"/>
  </sheetPr>
  <dimension ref="A1:S32"/>
  <sheetViews>
    <sheetView showGridLines="0" topLeftCell="A2" zoomScale="85" zoomScaleNormal="85" workbookViewId="0">
      <selection activeCell="J9" sqref="J9:K9"/>
    </sheetView>
  </sheetViews>
  <sheetFormatPr defaultRowHeight="16.5"/>
  <cols>
    <col min="1" max="1" width="2.875" customWidth="1"/>
    <col min="2" max="3" width="10.75" customWidth="1"/>
    <col min="4" max="4" width="11.625" customWidth="1"/>
    <col min="5" max="5" width="6.75" customWidth="1"/>
    <col min="6" max="6" width="3.75" customWidth="1"/>
    <col min="7" max="9" width="10.75" customWidth="1"/>
    <col min="10" max="11" width="2.75" customWidth="1"/>
    <col min="12" max="12" width="14.625" customWidth="1"/>
  </cols>
  <sheetData>
    <row r="1" spans="1:12">
      <c r="A1" s="322"/>
      <c r="B1" s="323"/>
      <c r="C1" s="323"/>
      <c r="D1" s="323"/>
      <c r="E1" s="323"/>
      <c r="F1" s="323"/>
      <c r="G1" s="323"/>
      <c r="H1" s="323"/>
      <c r="I1" s="323"/>
      <c r="J1" s="324"/>
      <c r="K1" s="272"/>
    </row>
    <row r="2" spans="1:12" ht="36.6" customHeight="1">
      <c r="A2" s="299"/>
      <c r="B2" s="272"/>
      <c r="C2" s="272"/>
      <c r="D2" s="272"/>
      <c r="E2" s="272"/>
      <c r="F2" s="272"/>
      <c r="G2" s="272"/>
      <c r="H2" s="272"/>
      <c r="I2" s="272"/>
      <c r="J2" s="277"/>
      <c r="K2" s="272"/>
    </row>
    <row r="3" spans="1:12" ht="34.5" thickBot="1">
      <c r="A3" s="299"/>
      <c r="B3" s="1318" t="s">
        <v>254</v>
      </c>
      <c r="C3" s="1318"/>
      <c r="D3" s="1318"/>
      <c r="E3" s="1318"/>
      <c r="F3" s="1318"/>
      <c r="G3" s="1318"/>
      <c r="H3" s="1318"/>
      <c r="I3" s="1318"/>
      <c r="J3" s="277"/>
      <c r="K3" s="272"/>
    </row>
    <row r="4" spans="1:12" ht="21" thickTop="1" thickBot="1">
      <c r="A4" s="299"/>
      <c r="B4" s="378"/>
      <c r="C4" s="272"/>
      <c r="D4" s="272"/>
      <c r="E4" s="272"/>
      <c r="F4" s="272"/>
      <c r="G4" s="272"/>
      <c r="H4" s="272"/>
      <c r="I4" s="272"/>
      <c r="J4" s="277"/>
      <c r="K4" s="272"/>
      <c r="L4" s="746" t="s">
        <v>325</v>
      </c>
    </row>
    <row r="5" spans="1:12" ht="20.25" thickTop="1">
      <c r="A5" s="299"/>
      <c r="B5" s="378"/>
      <c r="C5" s="272"/>
      <c r="D5" s="272"/>
      <c r="E5" s="272"/>
      <c r="F5" s="272"/>
      <c r="G5" s="272"/>
      <c r="H5" s="272"/>
      <c r="I5" s="272"/>
      <c r="J5" s="277"/>
      <c r="K5" s="272"/>
    </row>
    <row r="6" spans="1:12">
      <c r="A6" s="299"/>
      <c r="B6" s="379" t="s">
        <v>263</v>
      </c>
      <c r="C6" s="272"/>
      <c r="D6" s="1055" t="str">
        <f>'2.데이터입력'!C9</f>
        <v>○○○</v>
      </c>
      <c r="E6" s="1257"/>
      <c r="F6" s="1257"/>
      <c r="G6" s="1257"/>
      <c r="H6" s="1257"/>
      <c r="I6" s="1257"/>
      <c r="J6" s="277"/>
      <c r="K6" s="272"/>
    </row>
    <row r="7" spans="1:12">
      <c r="A7" s="299"/>
      <c r="B7" s="379"/>
      <c r="C7" s="272"/>
      <c r="D7" s="272"/>
      <c r="E7" s="272"/>
      <c r="F7" s="272"/>
      <c r="G7" s="272"/>
      <c r="H7" s="272"/>
      <c r="I7" s="272"/>
      <c r="J7" s="277"/>
      <c r="K7" s="272"/>
    </row>
    <row r="8" spans="1:12">
      <c r="A8" s="299"/>
      <c r="B8" s="379" t="s">
        <v>264</v>
      </c>
      <c r="C8" s="272"/>
      <c r="D8" s="1319">
        <f>'2.데이터입력'!C29</f>
        <v>46346</v>
      </c>
      <c r="E8" s="1319"/>
      <c r="F8" s="380" t="s">
        <v>265</v>
      </c>
      <c r="G8" s="1326">
        <f>'2.데이터입력'!C31</f>
        <v>46381</v>
      </c>
      <c r="H8" s="1003"/>
      <c r="I8" s="272"/>
      <c r="J8" s="277"/>
      <c r="K8" s="272"/>
    </row>
    <row r="9" spans="1:12">
      <c r="A9" s="299"/>
      <c r="B9" s="379"/>
      <c r="C9" s="272"/>
      <c r="D9" s="381"/>
      <c r="E9" s="338"/>
      <c r="F9" s="338"/>
      <c r="G9" s="381"/>
      <c r="H9" s="272"/>
      <c r="I9" s="272"/>
      <c r="J9" s="277"/>
      <c r="K9" s="272"/>
    </row>
    <row r="10" spans="1:12" ht="25.15" customHeight="1">
      <c r="A10" s="299"/>
      <c r="B10" s="379"/>
      <c r="C10" s="272"/>
      <c r="D10" s="272"/>
      <c r="E10" s="272"/>
      <c r="F10" s="272"/>
      <c r="G10" s="272"/>
      <c r="H10" s="272"/>
      <c r="I10" s="272"/>
      <c r="J10" s="277"/>
      <c r="K10" s="272"/>
    </row>
    <row r="11" spans="1:12" ht="25.15" customHeight="1">
      <c r="A11" s="299"/>
      <c r="B11" s="1327" t="s">
        <v>255</v>
      </c>
      <c r="C11" s="1329" t="s">
        <v>226</v>
      </c>
      <c r="D11" s="382" t="s">
        <v>256</v>
      </c>
      <c r="E11" s="1320" t="s">
        <v>257</v>
      </c>
      <c r="F11" s="1321"/>
      <c r="G11" s="1329" t="s">
        <v>258</v>
      </c>
      <c r="H11" s="1329" t="s">
        <v>227</v>
      </c>
      <c r="I11" s="1329" t="s">
        <v>259</v>
      </c>
      <c r="J11" s="277"/>
      <c r="K11" s="272"/>
    </row>
    <row r="12" spans="1:12" ht="21.6" customHeight="1" thickBot="1">
      <c r="A12" s="299"/>
      <c r="B12" s="1328"/>
      <c r="C12" s="1330"/>
      <c r="D12" s="383" t="s">
        <v>260</v>
      </c>
      <c r="E12" s="1322"/>
      <c r="F12" s="1323"/>
      <c r="G12" s="1330"/>
      <c r="H12" s="1330"/>
      <c r="I12" s="1330"/>
      <c r="J12" s="277"/>
      <c r="K12" s="272"/>
    </row>
    <row r="13" spans="1:12" ht="57.6" customHeight="1" thickTop="1">
      <c r="A13" s="299"/>
      <c r="B13" s="384" t="s">
        <v>193</v>
      </c>
      <c r="C13" s="385"/>
      <c r="D13" s="385"/>
      <c r="E13" s="1324"/>
      <c r="F13" s="1325"/>
      <c r="G13" s="385"/>
      <c r="H13" s="386" t="str">
        <f>'2.데이터입력'!C23</f>
        <v>○○○</v>
      </c>
      <c r="I13" s="387"/>
      <c r="J13" s="277"/>
      <c r="K13" s="272"/>
    </row>
    <row r="14" spans="1:12" ht="19.5">
      <c r="A14" s="299"/>
      <c r="B14" s="388"/>
      <c r="C14" s="272"/>
      <c r="D14" s="272"/>
      <c r="E14" s="272"/>
      <c r="F14" s="272"/>
      <c r="G14" s="272"/>
      <c r="H14" s="272"/>
      <c r="I14" s="272"/>
      <c r="J14" s="277"/>
      <c r="K14" s="272"/>
    </row>
    <row r="15" spans="1:12" ht="46.5" customHeight="1">
      <c r="A15" s="299"/>
      <c r="B15" s="1331" t="s">
        <v>560</v>
      </c>
      <c r="C15" s="1331"/>
      <c r="D15" s="1331"/>
      <c r="E15" s="1331"/>
      <c r="F15" s="1331"/>
      <c r="G15" s="1331"/>
      <c r="H15" s="1331"/>
      <c r="I15" s="1331"/>
      <c r="J15" s="277"/>
      <c r="K15" s="272"/>
    </row>
    <row r="16" spans="1:12">
      <c r="A16" s="299"/>
      <c r="B16" s="379"/>
      <c r="C16" s="272"/>
      <c r="D16" s="272"/>
      <c r="E16" s="272"/>
      <c r="F16" s="272"/>
      <c r="G16" s="272"/>
      <c r="H16" s="272"/>
      <c r="I16" s="272"/>
      <c r="J16" s="277"/>
      <c r="K16" s="272"/>
    </row>
    <row r="17" spans="1:19">
      <c r="A17" s="299"/>
      <c r="B17" s="389" t="s">
        <v>261</v>
      </c>
      <c r="C17" s="272"/>
      <c r="D17" s="272"/>
      <c r="E17" s="272"/>
      <c r="F17" s="272"/>
      <c r="G17" s="272"/>
      <c r="H17" s="272"/>
      <c r="I17" s="272"/>
      <c r="J17" s="277"/>
      <c r="K17" s="272"/>
    </row>
    <row r="18" spans="1:19">
      <c r="A18" s="299"/>
      <c r="B18" s="379"/>
      <c r="C18" s="272"/>
      <c r="D18" s="272"/>
      <c r="E18" s="272"/>
      <c r="F18" s="272"/>
      <c r="G18" s="272"/>
      <c r="H18" s="272"/>
      <c r="I18" s="272"/>
      <c r="J18" s="277"/>
      <c r="K18" s="272"/>
    </row>
    <row r="19" spans="1:19">
      <c r="A19" s="299"/>
      <c r="B19" s="379"/>
      <c r="C19" s="272"/>
      <c r="D19" s="272"/>
      <c r="E19" s="272"/>
      <c r="F19" s="272"/>
      <c r="G19" s="272"/>
      <c r="H19" s="272"/>
      <c r="I19" s="272"/>
      <c r="J19" s="277"/>
      <c r="K19" s="272"/>
    </row>
    <row r="20" spans="1:19">
      <c r="A20" s="299"/>
      <c r="B20" s="379"/>
      <c r="C20" s="272"/>
      <c r="D20" s="272"/>
      <c r="E20" s="272"/>
      <c r="F20" s="272"/>
      <c r="G20" s="272"/>
      <c r="H20" s="272"/>
      <c r="I20" s="272"/>
      <c r="J20" s="277"/>
      <c r="K20" s="272"/>
    </row>
    <row r="21" spans="1:19">
      <c r="A21" s="299"/>
      <c r="B21" s="1012">
        <f>'2.데이터입력'!C30</f>
        <v>46346</v>
      </c>
      <c r="C21" s="1012"/>
      <c r="D21" s="1012"/>
      <c r="E21" s="1012"/>
      <c r="F21" s="1012"/>
      <c r="G21" s="1012"/>
      <c r="H21" s="1012"/>
      <c r="I21" s="1012"/>
      <c r="J21" s="277"/>
      <c r="K21" s="272"/>
    </row>
    <row r="22" spans="1:19" ht="18.75">
      <c r="A22" s="299"/>
      <c r="B22" s="390"/>
      <c r="C22" s="272"/>
      <c r="D22" s="272"/>
      <c r="E22" s="272"/>
      <c r="F22" s="272"/>
      <c r="G22" s="272"/>
      <c r="H22" s="272"/>
      <c r="I22" s="272"/>
      <c r="J22" s="277"/>
      <c r="K22" s="272"/>
    </row>
    <row r="23" spans="1:19" ht="18.75">
      <c r="A23" s="299"/>
      <c r="B23" s="390"/>
      <c r="C23" s="272"/>
      <c r="D23" s="272"/>
      <c r="E23" s="272"/>
      <c r="F23" s="272"/>
      <c r="G23" s="272"/>
      <c r="H23" s="272"/>
      <c r="I23" s="272"/>
      <c r="J23" s="277"/>
      <c r="K23" s="272"/>
    </row>
    <row r="24" spans="1:19" ht="25.9" customHeight="1">
      <c r="A24" s="299"/>
      <c r="B24" s="272"/>
      <c r="C24" s="379" t="s">
        <v>922</v>
      </c>
      <c r="D24" s="1002" t="str">
        <f>'2.데이터입력'!E20</f>
        <v>○○시 ○○구</v>
      </c>
      <c r="E24" s="1002"/>
      <c r="F24" s="1002"/>
      <c r="G24" s="1002"/>
      <c r="H24" s="1002"/>
      <c r="I24" s="1002"/>
      <c r="J24" s="391"/>
      <c r="K24" s="273"/>
      <c r="L24" s="61"/>
      <c r="M24" s="61"/>
      <c r="N24" s="61"/>
      <c r="O24" s="61"/>
      <c r="P24" s="61"/>
    </row>
    <row r="25" spans="1:19" ht="25.9" customHeight="1">
      <c r="A25" s="299"/>
      <c r="B25" s="272"/>
      <c r="C25" s="379" t="s">
        <v>923</v>
      </c>
      <c r="D25" s="392" t="str">
        <f>'2.데이터입력'!C19</f>
        <v>○○건설㈜</v>
      </c>
      <c r="E25" s="273"/>
      <c r="F25" s="273"/>
      <c r="G25" s="273"/>
      <c r="H25" s="273"/>
      <c r="I25" s="273"/>
      <c r="J25" s="391"/>
      <c r="K25" s="273"/>
      <c r="L25" s="61"/>
      <c r="M25" s="61"/>
      <c r="N25" s="61"/>
      <c r="O25" s="61"/>
      <c r="P25" s="61"/>
    </row>
    <row r="26" spans="1:19" ht="25.9" customHeight="1">
      <c r="A26" s="299"/>
      <c r="B26" s="272"/>
      <c r="C26" s="379" t="s">
        <v>262</v>
      </c>
      <c r="D26" s="393" t="str">
        <f>'2.데이터입력'!E19 &amp; "  (인)"</f>
        <v>○○○  (인)</v>
      </c>
      <c r="E26" s="344"/>
      <c r="F26" s="344"/>
      <c r="G26" s="344"/>
      <c r="H26" s="344"/>
      <c r="I26" s="344"/>
      <c r="J26" s="345"/>
      <c r="K26" s="344"/>
      <c r="L26" s="62"/>
      <c r="M26" s="62"/>
      <c r="N26" s="62"/>
      <c r="O26" s="62"/>
      <c r="P26" s="62"/>
      <c r="Q26" s="63"/>
      <c r="R26" s="63"/>
      <c r="S26" s="63"/>
    </row>
    <row r="27" spans="1:19" ht="19.5">
      <c r="A27" s="299"/>
      <c r="B27" s="388"/>
      <c r="C27" s="272"/>
      <c r="D27" s="272"/>
      <c r="E27" s="272"/>
      <c r="F27" s="272"/>
      <c r="G27" s="272"/>
      <c r="H27" s="272"/>
      <c r="I27" s="272"/>
      <c r="J27" s="277"/>
      <c r="K27" s="272"/>
      <c r="P27" s="63"/>
      <c r="Q27" s="63"/>
      <c r="R27" s="63"/>
      <c r="S27" s="63"/>
    </row>
    <row r="28" spans="1:19" ht="19.5">
      <c r="A28" s="299"/>
      <c r="B28" s="388"/>
      <c r="C28" s="272"/>
      <c r="D28" s="272"/>
      <c r="E28" s="272"/>
      <c r="F28" s="272"/>
      <c r="G28" s="272"/>
      <c r="H28" s="272"/>
      <c r="I28" s="272"/>
      <c r="J28" s="277"/>
      <c r="K28" s="272"/>
      <c r="P28" s="63"/>
      <c r="Q28" s="63"/>
      <c r="R28" s="63"/>
      <c r="S28" s="63"/>
    </row>
    <row r="29" spans="1:19" ht="22.5">
      <c r="A29" s="299"/>
      <c r="B29"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C29" s="995"/>
      <c r="D29" s="995"/>
      <c r="E29" s="995"/>
      <c r="F29" s="995"/>
      <c r="G29" s="995"/>
      <c r="H29" s="995"/>
      <c r="I29" s="995"/>
      <c r="J29" s="394"/>
      <c r="K29" s="695"/>
      <c r="L29" s="53"/>
      <c r="M29" s="53"/>
      <c r="N29" s="53"/>
      <c r="O29" s="53"/>
      <c r="P29" s="53"/>
      <c r="Q29" s="53"/>
      <c r="R29" s="53"/>
      <c r="S29" s="63"/>
    </row>
    <row r="30" spans="1:19">
      <c r="A30" s="299"/>
      <c r="B30" s="272"/>
      <c r="C30" s="272"/>
      <c r="D30" s="272"/>
      <c r="E30" s="272"/>
      <c r="F30" s="272"/>
      <c r="G30" s="272"/>
      <c r="H30" s="272"/>
      <c r="I30" s="272"/>
      <c r="J30" s="277"/>
      <c r="K30" s="272"/>
      <c r="P30" s="63"/>
      <c r="Q30" s="63"/>
      <c r="R30" s="63"/>
      <c r="S30" s="63"/>
    </row>
    <row r="31" spans="1:19">
      <c r="A31" s="303"/>
      <c r="B31" s="304"/>
      <c r="C31" s="304"/>
      <c r="D31" s="304"/>
      <c r="E31" s="304"/>
      <c r="F31" s="304"/>
      <c r="G31" s="304"/>
      <c r="H31" s="304"/>
      <c r="I31" s="304"/>
      <c r="J31" s="305"/>
      <c r="K31" s="272"/>
    </row>
    <row r="32" spans="1:19" ht="29.45" customHeight="1"/>
  </sheetData>
  <sheetProtection algorithmName="SHA-512" hashValue="d8whfcpz1LPL+6rOv2gm93bY9ON5Pll+eJlVsRPJ55mqeuKyTnwfQxAMAeYR4+LJfQvzoeKiheAyx0hID8uYkA==" saltValue="uIpTEs9zo3Yop2+PPyvuiA==" spinCount="100000" sheet="1" objects="1" scenarios="1"/>
  <mergeCells count="15">
    <mergeCell ref="B29:I29"/>
    <mergeCell ref="D24:I24"/>
    <mergeCell ref="B3:I3"/>
    <mergeCell ref="B21:I21"/>
    <mergeCell ref="D8:E8"/>
    <mergeCell ref="E11:F12"/>
    <mergeCell ref="E13:F13"/>
    <mergeCell ref="G8:H8"/>
    <mergeCell ref="B11:B12"/>
    <mergeCell ref="C11:C12"/>
    <mergeCell ref="G11:G12"/>
    <mergeCell ref="H11:H12"/>
    <mergeCell ref="I11:I12"/>
    <mergeCell ref="D6:I6"/>
    <mergeCell ref="B15:I15"/>
  </mergeCells>
  <phoneticPr fontId="2" type="noConversion"/>
  <hyperlinks>
    <hyperlink ref="L4" location="'2.데이터입력'!A1" display="데이터입력시트로" xr:uid="{00000000-0004-0000-1300-000000000000}"/>
  </hyperlinks>
  <printOptions horizontalCentered="1" verticalCentered="1"/>
  <pageMargins left="0.70866141732283472" right="0.70866141732283472" top="0.74803149606299213" bottom="0.74803149606299213" header="0.31496062992125984" footer="0.31496062992125984"/>
  <pageSetup paperSize="9" scale="98" orientation="portrait" r:id="rId1"/>
  <headerFooter>
    <oddHeader>&amp;C
&amp;G</oddHeader>
  </headerFooter>
  <drawing r:id="rId2"/>
  <legacyDrawing r:id="rId3"/>
  <legacyDrawingHF r:id="rId4"/>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tabColor rgb="FF0070C0"/>
    <pageSetUpPr fitToPage="1"/>
  </sheetPr>
  <dimension ref="A1:V38"/>
  <sheetViews>
    <sheetView showGridLines="0" zoomScale="85" zoomScaleNormal="85" workbookViewId="0">
      <selection activeCell="J9" sqref="J9:K9"/>
    </sheetView>
  </sheetViews>
  <sheetFormatPr defaultColWidth="9" defaultRowHeight="25.5" customHeight="1"/>
  <cols>
    <col min="1" max="1" width="5.125" style="6" customWidth="1"/>
    <col min="2" max="2" width="17" style="6" customWidth="1"/>
    <col min="3" max="4" width="3.375" style="6" customWidth="1"/>
    <col min="5" max="19" width="3.25" style="6" customWidth="1"/>
    <col min="20" max="20" width="6.125" style="6" customWidth="1"/>
    <col min="21" max="21" width="3" style="6" customWidth="1"/>
    <col min="22" max="22" width="13.75" style="6" customWidth="1"/>
    <col min="23" max="16384" width="9" style="6"/>
  </cols>
  <sheetData>
    <row r="1" spans="1:22" ht="25.5" customHeight="1">
      <c r="A1" s="307"/>
      <c r="B1" s="308"/>
      <c r="C1" s="308"/>
      <c r="D1" s="308"/>
      <c r="E1" s="308"/>
      <c r="F1" s="308"/>
      <c r="G1" s="308"/>
      <c r="H1" s="308"/>
      <c r="I1" s="308"/>
      <c r="J1" s="308"/>
      <c r="K1" s="308"/>
      <c r="L1" s="308"/>
      <c r="M1" s="308"/>
      <c r="N1" s="308"/>
      <c r="O1" s="308"/>
      <c r="P1" s="308"/>
      <c r="Q1" s="308"/>
      <c r="R1" s="308"/>
      <c r="S1" s="308"/>
      <c r="T1" s="309"/>
    </row>
    <row r="2" spans="1:22" ht="55.15" customHeight="1" thickBot="1">
      <c r="A2" s="1278" t="s">
        <v>380</v>
      </c>
      <c r="B2" s="1279"/>
      <c r="C2" s="1279"/>
      <c r="D2" s="1279"/>
      <c r="E2" s="1279"/>
      <c r="F2" s="1279"/>
      <c r="G2" s="1279"/>
      <c r="H2" s="1279"/>
      <c r="I2" s="1279"/>
      <c r="J2" s="1279"/>
      <c r="K2" s="1279"/>
      <c r="L2" s="1279"/>
      <c r="M2" s="1279"/>
      <c r="N2" s="1279"/>
      <c r="O2" s="1279"/>
      <c r="P2" s="1279"/>
      <c r="Q2" s="1279"/>
      <c r="R2" s="1279"/>
      <c r="S2" s="1279"/>
      <c r="T2" s="1280"/>
    </row>
    <row r="3" spans="1:22" ht="22.5" customHeight="1" thickTop="1" thickBot="1">
      <c r="A3" s="310"/>
      <c r="B3" s="268"/>
      <c r="C3" s="268"/>
      <c r="D3" s="268"/>
      <c r="E3" s="268"/>
      <c r="F3" s="268"/>
      <c r="G3" s="268"/>
      <c r="H3" s="268"/>
      <c r="I3" s="268"/>
      <c r="J3" s="268"/>
      <c r="K3" s="268"/>
      <c r="L3" s="268"/>
      <c r="M3" s="268"/>
      <c r="N3" s="268"/>
      <c r="O3" s="268"/>
      <c r="P3" s="268"/>
      <c r="Q3" s="268"/>
      <c r="R3" s="268"/>
      <c r="S3" s="268"/>
      <c r="T3" s="311"/>
      <c r="V3" s="746" t="s">
        <v>325</v>
      </c>
    </row>
    <row r="4" spans="1:22" ht="16.149999999999999" customHeight="1" thickTop="1">
      <c r="A4" s="310"/>
      <c r="B4" s="268" t="s">
        <v>169</v>
      </c>
      <c r="C4" s="1256" t="str">
        <f>'2.데이터입력'!C9</f>
        <v>○○○</v>
      </c>
      <c r="D4" s="1257"/>
      <c r="E4" s="1257"/>
      <c r="F4" s="1257"/>
      <c r="G4" s="1257"/>
      <c r="H4" s="1257"/>
      <c r="I4" s="1257"/>
      <c r="J4" s="1257"/>
      <c r="K4" s="1257"/>
      <c r="L4" s="1257"/>
      <c r="M4" s="1257"/>
      <c r="N4" s="1257"/>
      <c r="O4" s="1257"/>
      <c r="P4" s="1257"/>
      <c r="Q4" s="1257"/>
      <c r="R4" s="1257"/>
      <c r="S4" s="1257"/>
      <c r="T4" s="311"/>
    </row>
    <row r="5" spans="1:22" ht="16.149999999999999" customHeight="1">
      <c r="A5" s="310"/>
      <c r="B5" s="268"/>
      <c r="C5" s="268"/>
      <c r="D5" s="268"/>
      <c r="E5" s="268"/>
      <c r="F5" s="268"/>
      <c r="G5" s="268"/>
      <c r="H5" s="268"/>
      <c r="I5" s="268"/>
      <c r="J5" s="268"/>
      <c r="K5" s="268"/>
      <c r="L5" s="268"/>
      <c r="M5" s="268"/>
      <c r="N5" s="268"/>
      <c r="O5" s="268"/>
      <c r="P5" s="268"/>
      <c r="Q5" s="268"/>
      <c r="R5" s="268"/>
      <c r="S5" s="268"/>
      <c r="T5" s="311"/>
    </row>
    <row r="6" spans="1:22" ht="16.149999999999999" customHeight="1">
      <c r="A6" s="310"/>
      <c r="B6" s="268" t="s">
        <v>2</v>
      </c>
      <c r="C6" s="982" t="str">
        <f>TEXT('2.데이터입력'!C27,"금 #,##0 원(금 "&amp;NUMBERSTRING('2.데이터입력'!C27,1)&amp;" 원정)")</f>
        <v>금 100,000,000 원(금 일억 원정)</v>
      </c>
      <c r="D6" s="982"/>
      <c r="E6" s="982"/>
      <c r="F6" s="982"/>
      <c r="G6" s="982"/>
      <c r="H6" s="982"/>
      <c r="I6" s="982"/>
      <c r="J6" s="982"/>
      <c r="K6" s="982"/>
      <c r="L6" s="982"/>
      <c r="M6" s="982"/>
      <c r="N6" s="982"/>
      <c r="O6" s="982"/>
      <c r="P6" s="982"/>
      <c r="Q6" s="982"/>
      <c r="R6" s="982"/>
      <c r="S6" s="982"/>
      <c r="T6" s="1255"/>
    </row>
    <row r="7" spans="1:22" ht="16.149999999999999" customHeight="1">
      <c r="A7" s="310"/>
      <c r="B7" s="268"/>
      <c r="C7" s="268"/>
      <c r="D7" s="268"/>
      <c r="E7" s="268"/>
      <c r="F7" s="268"/>
      <c r="G7" s="268"/>
      <c r="H7" s="268"/>
      <c r="I7" s="268"/>
      <c r="J7" s="268"/>
      <c r="K7" s="268"/>
      <c r="L7" s="268"/>
      <c r="M7" s="268"/>
      <c r="N7" s="268"/>
      <c r="O7" s="268"/>
      <c r="P7" s="268"/>
      <c r="Q7" s="268"/>
      <c r="R7" s="268"/>
      <c r="S7" s="268"/>
      <c r="T7" s="311"/>
    </row>
    <row r="8" spans="1:22" ht="16.149999999999999" customHeight="1">
      <c r="A8" s="310"/>
      <c r="B8" s="268" t="s">
        <v>6</v>
      </c>
      <c r="C8" s="1253">
        <f>'2.데이터입력'!C28</f>
        <v>46073</v>
      </c>
      <c r="D8" s="1253"/>
      <c r="E8" s="1253"/>
      <c r="F8" s="1253"/>
      <c r="G8" s="1253"/>
      <c r="H8" s="1253"/>
      <c r="I8" s="268"/>
      <c r="J8" s="268"/>
      <c r="K8" s="268"/>
      <c r="L8" s="268"/>
      <c r="M8" s="268"/>
      <c r="N8" s="268"/>
      <c r="O8" s="268"/>
      <c r="P8" s="268"/>
      <c r="Q8" s="268"/>
      <c r="R8" s="268"/>
      <c r="S8" s="268"/>
      <c r="T8" s="311"/>
    </row>
    <row r="9" spans="1:22" ht="16.149999999999999" customHeight="1">
      <c r="A9" s="310"/>
      <c r="B9" s="268"/>
      <c r="C9" s="1335"/>
      <c r="D9" s="1335"/>
      <c r="E9" s="1335"/>
      <c r="F9" s="313"/>
      <c r="G9" s="313"/>
      <c r="H9" s="313"/>
      <c r="I9" s="268"/>
      <c r="J9" s="268"/>
      <c r="K9" s="268"/>
      <c r="L9" s="268"/>
      <c r="M9" s="268"/>
      <c r="N9" s="268"/>
      <c r="O9" s="268"/>
      <c r="P9" s="268"/>
      <c r="Q9" s="268"/>
      <c r="R9" s="268"/>
      <c r="S9" s="268"/>
      <c r="T9" s="311"/>
    </row>
    <row r="10" spans="1:22" ht="16.149999999999999" customHeight="1">
      <c r="A10" s="310"/>
      <c r="B10" s="268" t="s">
        <v>3</v>
      </c>
      <c r="C10" s="1253">
        <f>'2.데이터입력'!C30</f>
        <v>46346</v>
      </c>
      <c r="D10" s="1253"/>
      <c r="E10" s="1253"/>
      <c r="F10" s="1253"/>
      <c r="G10" s="1253"/>
      <c r="H10" s="1253"/>
      <c r="I10" s="268"/>
      <c r="J10" s="268"/>
      <c r="K10" s="268"/>
      <c r="L10" s="268"/>
      <c r="M10" s="268"/>
      <c r="N10" s="268"/>
      <c r="O10" s="268"/>
      <c r="P10" s="268"/>
      <c r="Q10" s="268"/>
      <c r="R10" s="268"/>
      <c r="S10" s="268"/>
      <c r="T10" s="311"/>
    </row>
    <row r="11" spans="1:22" ht="16.149999999999999" customHeight="1">
      <c r="A11" s="310"/>
      <c r="B11" s="268"/>
      <c r="C11" s="1335"/>
      <c r="D11" s="1335"/>
      <c r="E11" s="1335"/>
      <c r="F11" s="313"/>
      <c r="G11" s="313"/>
      <c r="H11" s="313"/>
      <c r="I11" s="268"/>
      <c r="J11" s="268"/>
      <c r="K11" s="268"/>
      <c r="L11" s="268"/>
      <c r="M11" s="268"/>
      <c r="N11" s="268"/>
      <c r="O11" s="268"/>
      <c r="P11" s="268"/>
      <c r="Q11" s="268"/>
      <c r="R11" s="268"/>
      <c r="S11" s="268"/>
      <c r="T11" s="311"/>
    </row>
    <row r="12" spans="1:22" ht="16.149999999999999" customHeight="1">
      <c r="A12" s="310"/>
      <c r="B12" s="268" t="s">
        <v>7</v>
      </c>
      <c r="C12" s="1253">
        <f>'2.데이터입력'!C31</f>
        <v>46381</v>
      </c>
      <c r="D12" s="1253"/>
      <c r="E12" s="1253"/>
      <c r="F12" s="1253"/>
      <c r="G12" s="1253"/>
      <c r="H12" s="1253"/>
      <c r="I12" s="268"/>
      <c r="J12" s="268"/>
      <c r="K12" s="268"/>
      <c r="L12" s="268"/>
      <c r="M12" s="268"/>
      <c r="N12" s="268"/>
      <c r="O12" s="268"/>
      <c r="P12" s="268"/>
      <c r="Q12" s="268"/>
      <c r="R12" s="268"/>
      <c r="S12" s="268"/>
      <c r="T12" s="311"/>
    </row>
    <row r="13" spans="1:22" ht="22.5" customHeight="1">
      <c r="A13" s="310"/>
      <c r="B13" s="268"/>
      <c r="C13" s="268"/>
      <c r="D13" s="268"/>
      <c r="E13" s="268"/>
      <c r="F13" s="268"/>
      <c r="G13" s="268"/>
      <c r="H13" s="268"/>
      <c r="I13" s="268"/>
      <c r="J13" s="268"/>
      <c r="K13" s="268"/>
      <c r="L13" s="268"/>
      <c r="M13" s="268"/>
      <c r="N13" s="268"/>
      <c r="O13" s="268"/>
      <c r="P13" s="268"/>
      <c r="Q13" s="268"/>
      <c r="R13" s="268"/>
      <c r="S13" s="268"/>
      <c r="T13" s="311"/>
    </row>
    <row r="14" spans="1:22" ht="22.5" customHeight="1">
      <c r="A14" s="310"/>
      <c r="B14" s="1336" t="s">
        <v>143</v>
      </c>
      <c r="C14" s="1337"/>
      <c r="D14" s="1337"/>
      <c r="E14" s="1337"/>
      <c r="F14" s="1337"/>
      <c r="G14" s="1337"/>
      <c r="H14" s="1337"/>
      <c r="I14" s="1337"/>
      <c r="J14" s="1337"/>
      <c r="K14" s="1337"/>
      <c r="L14" s="1337"/>
      <c r="M14" s="1337"/>
      <c r="N14" s="1337"/>
      <c r="O14" s="1337"/>
      <c r="P14" s="1337"/>
      <c r="Q14" s="1337"/>
      <c r="R14" s="1337"/>
      <c r="S14" s="1337"/>
      <c r="T14" s="311"/>
    </row>
    <row r="15" spans="1:22" ht="22.5" customHeight="1">
      <c r="A15" s="310"/>
      <c r="B15" s="1333" t="s">
        <v>124</v>
      </c>
      <c r="C15" s="361">
        <f>MONTH('2.데이터입력'!C29)</f>
        <v>11</v>
      </c>
      <c r="D15" s="362" t="str">
        <f>IF(D16=1,IF($C$15=12,1,$C$15+1),"")</f>
        <v/>
      </c>
      <c r="E15" s="362" t="str">
        <f t="shared" ref="E15:S15" si="0">IF(E16=1,IF($C$15=12,1,$C$15+1),"")</f>
        <v/>
      </c>
      <c r="F15" s="362" t="str">
        <f t="shared" si="0"/>
        <v/>
      </c>
      <c r="G15" s="362" t="str">
        <f t="shared" si="0"/>
        <v/>
      </c>
      <c r="H15" s="362" t="str">
        <f t="shared" si="0"/>
        <v/>
      </c>
      <c r="I15" s="362" t="str">
        <f t="shared" si="0"/>
        <v/>
      </c>
      <c r="J15" s="362" t="str">
        <f t="shared" si="0"/>
        <v/>
      </c>
      <c r="K15" s="362" t="str">
        <f t="shared" si="0"/>
        <v/>
      </c>
      <c r="L15" s="362" t="str">
        <f t="shared" si="0"/>
        <v/>
      </c>
      <c r="M15" s="362" t="str">
        <f t="shared" si="0"/>
        <v/>
      </c>
      <c r="N15" s="362">
        <f t="shared" si="0"/>
        <v>12</v>
      </c>
      <c r="O15" s="362" t="str">
        <f t="shared" si="0"/>
        <v/>
      </c>
      <c r="P15" s="362" t="str">
        <f t="shared" si="0"/>
        <v/>
      </c>
      <c r="Q15" s="362" t="str">
        <f t="shared" si="0"/>
        <v/>
      </c>
      <c r="R15" s="362" t="str">
        <f t="shared" si="0"/>
        <v/>
      </c>
      <c r="S15" s="363" t="str">
        <f t="shared" si="0"/>
        <v/>
      </c>
      <c r="T15" s="311"/>
    </row>
    <row r="16" spans="1:22" ht="22.5" customHeight="1">
      <c r="A16" s="310"/>
      <c r="B16" s="1334"/>
      <c r="C16" s="361">
        <f>DAY('2.데이터입력'!C30)</f>
        <v>20</v>
      </c>
      <c r="D16" s="365">
        <f>IF(OR($C$15=1,$C$15=3,$C$15=5,$C$15=7,$C$15=8,$C$15=10,$C$15=12),IF(C16=31,1,C16+1),IF(OR($C$15=4,$C$15=6,$C$15=9,$C$15=11),IF(C16=30,1,C16+1),IF($C$15=2,IF(C16=28,1,C16+1))))</f>
        <v>21</v>
      </c>
      <c r="E16" s="365">
        <f t="shared" ref="E16:S16" si="1">IF(OR($C$15=1,$C$15=3,$C$15=5,$C$15=7,$C$15=8,$C$15=10,$C$15=12),IF(D16=31,1,D16+1),IF(OR($C$15=4,$C$15=6,$C$15=9,$C$15=11),IF(D16=30,1,D16+1),IF($C$15=2,IF(D16=28,1,D16+1))))</f>
        <v>22</v>
      </c>
      <c r="F16" s="365">
        <f t="shared" si="1"/>
        <v>23</v>
      </c>
      <c r="G16" s="365">
        <f t="shared" si="1"/>
        <v>24</v>
      </c>
      <c r="H16" s="365">
        <f t="shared" si="1"/>
        <v>25</v>
      </c>
      <c r="I16" s="365">
        <f t="shared" si="1"/>
        <v>26</v>
      </c>
      <c r="J16" s="365">
        <f t="shared" si="1"/>
        <v>27</v>
      </c>
      <c r="K16" s="365">
        <f t="shared" si="1"/>
        <v>28</v>
      </c>
      <c r="L16" s="365">
        <f t="shared" si="1"/>
        <v>29</v>
      </c>
      <c r="M16" s="365">
        <f t="shared" si="1"/>
        <v>30</v>
      </c>
      <c r="N16" s="365">
        <f t="shared" si="1"/>
        <v>1</v>
      </c>
      <c r="O16" s="365">
        <f t="shared" si="1"/>
        <v>2</v>
      </c>
      <c r="P16" s="365">
        <f t="shared" si="1"/>
        <v>3</v>
      </c>
      <c r="Q16" s="365">
        <f t="shared" si="1"/>
        <v>4</v>
      </c>
      <c r="R16" s="365">
        <f t="shared" si="1"/>
        <v>5</v>
      </c>
      <c r="S16" s="365">
        <f t="shared" si="1"/>
        <v>6</v>
      </c>
      <c r="T16" s="311"/>
    </row>
    <row r="17" spans="1:20" ht="22.5" customHeight="1">
      <c r="A17" s="310"/>
      <c r="B17" s="367" t="s">
        <v>389</v>
      </c>
      <c r="C17" s="366" t="s">
        <v>394</v>
      </c>
      <c r="D17" s="367"/>
      <c r="E17" s="367"/>
      <c r="F17" s="367"/>
      <c r="G17" s="367"/>
      <c r="H17" s="367"/>
      <c r="I17" s="367"/>
      <c r="J17" s="367"/>
      <c r="K17" s="367"/>
      <c r="L17" s="367"/>
      <c r="M17" s="367"/>
      <c r="N17" s="367"/>
      <c r="O17" s="367"/>
      <c r="P17" s="367"/>
      <c r="Q17" s="367"/>
      <c r="R17" s="367"/>
      <c r="S17" s="367"/>
      <c r="T17" s="311"/>
    </row>
    <row r="18" spans="1:20" ht="22.5" customHeight="1">
      <c r="A18" s="310"/>
      <c r="B18" s="367" t="s">
        <v>390</v>
      </c>
      <c r="C18" s="367"/>
      <c r="D18" s="366" t="s">
        <v>394</v>
      </c>
      <c r="E18" s="366" t="s">
        <v>394</v>
      </c>
      <c r="F18" s="366" t="s">
        <v>394</v>
      </c>
      <c r="G18" s="367"/>
      <c r="H18" s="367"/>
      <c r="I18" s="367"/>
      <c r="J18" s="367"/>
      <c r="K18" s="367"/>
      <c r="L18" s="367"/>
      <c r="M18" s="367"/>
      <c r="N18" s="367"/>
      <c r="O18" s="367"/>
      <c r="P18" s="367"/>
      <c r="Q18" s="367"/>
      <c r="R18" s="367"/>
      <c r="S18" s="367"/>
      <c r="T18" s="311"/>
    </row>
    <row r="19" spans="1:20" ht="22.5" customHeight="1">
      <c r="A19" s="310"/>
      <c r="B19" s="367" t="s">
        <v>391</v>
      </c>
      <c r="C19" s="367"/>
      <c r="D19" s="367"/>
      <c r="E19" s="367"/>
      <c r="F19" s="366" t="s">
        <v>394</v>
      </c>
      <c r="G19" s="366" t="s">
        <v>394</v>
      </c>
      <c r="H19" s="367"/>
      <c r="I19" s="367"/>
      <c r="J19" s="367"/>
      <c r="K19" s="367"/>
      <c r="L19" s="367"/>
      <c r="M19" s="367"/>
      <c r="N19" s="367"/>
      <c r="O19" s="367"/>
      <c r="P19" s="367"/>
      <c r="Q19" s="367"/>
      <c r="R19" s="367"/>
      <c r="S19" s="367"/>
      <c r="T19" s="311"/>
    </row>
    <row r="20" spans="1:20" ht="22.5" customHeight="1">
      <c r="A20" s="310"/>
      <c r="B20" s="367" t="s">
        <v>392</v>
      </c>
      <c r="C20" s="367"/>
      <c r="D20" s="367"/>
      <c r="E20" s="367"/>
      <c r="F20" s="367"/>
      <c r="G20" s="367"/>
      <c r="H20" s="366" t="s">
        <v>394</v>
      </c>
      <c r="I20" s="366" t="s">
        <v>394</v>
      </c>
      <c r="J20" s="366" t="s">
        <v>394</v>
      </c>
      <c r="K20" s="367"/>
      <c r="L20" s="367"/>
      <c r="M20" s="367"/>
      <c r="N20" s="367"/>
      <c r="O20" s="367"/>
      <c r="P20" s="367"/>
      <c r="Q20" s="367"/>
      <c r="R20" s="367"/>
      <c r="S20" s="367"/>
      <c r="T20" s="311"/>
    </row>
    <row r="21" spans="1:20" ht="22.5" customHeight="1">
      <c r="A21" s="310"/>
      <c r="B21" s="367" t="s">
        <v>393</v>
      </c>
      <c r="C21" s="367"/>
      <c r="D21" s="367"/>
      <c r="E21" s="367"/>
      <c r="F21" s="367"/>
      <c r="G21" s="367"/>
      <c r="H21" s="367"/>
      <c r="I21" s="367"/>
      <c r="J21" s="367"/>
      <c r="K21" s="366" t="s">
        <v>394</v>
      </c>
      <c r="L21" s="366" t="s">
        <v>394</v>
      </c>
      <c r="M21" s="366" t="s">
        <v>394</v>
      </c>
      <c r="N21" s="367"/>
      <c r="O21" s="367"/>
      <c r="P21" s="367"/>
      <c r="Q21" s="367"/>
      <c r="R21" s="367"/>
      <c r="S21" s="367"/>
      <c r="T21" s="311"/>
    </row>
    <row r="22" spans="1:20" ht="22.5" customHeight="1">
      <c r="A22" s="310"/>
      <c r="B22" s="367"/>
      <c r="C22" s="367"/>
      <c r="D22" s="367"/>
      <c r="E22" s="367"/>
      <c r="F22" s="367"/>
      <c r="G22" s="367"/>
      <c r="H22" s="367"/>
      <c r="I22" s="367"/>
      <c r="J22" s="367"/>
      <c r="K22" s="366"/>
      <c r="L22" s="366"/>
      <c r="M22" s="366"/>
      <c r="N22" s="367"/>
      <c r="O22" s="367"/>
      <c r="P22" s="367"/>
      <c r="Q22" s="367"/>
      <c r="R22" s="367"/>
      <c r="S22" s="367"/>
      <c r="T22" s="311"/>
    </row>
    <row r="23" spans="1:20" ht="22.5" customHeight="1">
      <c r="A23" s="310"/>
      <c r="B23" s="367"/>
      <c r="C23" s="367"/>
      <c r="D23" s="367"/>
      <c r="E23" s="367"/>
      <c r="F23" s="367"/>
      <c r="G23" s="367"/>
      <c r="H23" s="367"/>
      <c r="I23" s="367"/>
      <c r="J23" s="367"/>
      <c r="K23" s="366"/>
      <c r="L23" s="366"/>
      <c r="M23" s="366"/>
      <c r="N23" s="367"/>
      <c r="O23" s="367"/>
      <c r="P23" s="367"/>
      <c r="Q23" s="367"/>
      <c r="R23" s="367"/>
      <c r="S23" s="367"/>
      <c r="T23" s="311"/>
    </row>
    <row r="24" spans="1:20" ht="22.5" customHeight="1">
      <c r="A24" s="310"/>
      <c r="B24" s="367"/>
      <c r="C24" s="367"/>
      <c r="D24" s="367"/>
      <c r="E24" s="367"/>
      <c r="F24" s="367"/>
      <c r="G24" s="367"/>
      <c r="H24" s="367"/>
      <c r="I24" s="367"/>
      <c r="J24" s="367"/>
      <c r="K24" s="366"/>
      <c r="L24" s="366"/>
      <c r="M24" s="366"/>
      <c r="N24" s="367"/>
      <c r="O24" s="367"/>
      <c r="P24" s="367"/>
      <c r="Q24" s="367"/>
      <c r="R24" s="367"/>
      <c r="S24" s="367"/>
      <c r="T24" s="311"/>
    </row>
    <row r="25" spans="1:20" ht="22.5" customHeight="1">
      <c r="A25" s="310"/>
      <c r="B25" s="367"/>
      <c r="C25" s="367"/>
      <c r="D25" s="367"/>
      <c r="E25" s="367"/>
      <c r="F25" s="367"/>
      <c r="G25" s="367"/>
      <c r="H25" s="367"/>
      <c r="I25" s="367"/>
      <c r="J25" s="367"/>
      <c r="K25" s="367"/>
      <c r="L25" s="367"/>
      <c r="M25" s="367"/>
      <c r="N25" s="367"/>
      <c r="O25" s="367"/>
      <c r="P25" s="367"/>
      <c r="Q25" s="367"/>
      <c r="R25" s="367"/>
      <c r="S25" s="367"/>
      <c r="T25" s="311"/>
    </row>
    <row r="26" spans="1:20" ht="22.5" customHeight="1">
      <c r="A26" s="310"/>
      <c r="B26" s="367"/>
      <c r="C26" s="367"/>
      <c r="D26" s="367"/>
      <c r="E26" s="367"/>
      <c r="F26" s="367"/>
      <c r="G26" s="367"/>
      <c r="H26" s="367"/>
      <c r="I26" s="367"/>
      <c r="J26" s="367"/>
      <c r="K26" s="367"/>
      <c r="L26" s="367"/>
      <c r="M26" s="367"/>
      <c r="N26" s="367"/>
      <c r="O26" s="367"/>
      <c r="P26" s="367"/>
      <c r="Q26" s="367"/>
      <c r="R26" s="367"/>
      <c r="S26" s="367"/>
      <c r="T26" s="311"/>
    </row>
    <row r="27" spans="1:20" ht="15.75" customHeight="1">
      <c r="A27" s="310"/>
      <c r="B27" s="268"/>
      <c r="C27" s="320"/>
      <c r="D27" s="320"/>
      <c r="E27" s="320"/>
      <c r="F27" s="320"/>
      <c r="G27" s="320"/>
      <c r="H27" s="320"/>
      <c r="I27" s="320"/>
      <c r="J27" s="320"/>
      <c r="K27" s="320"/>
      <c r="L27" s="320"/>
      <c r="M27" s="320"/>
      <c r="N27" s="320"/>
      <c r="O27" s="320"/>
      <c r="P27" s="320"/>
      <c r="Q27" s="320"/>
      <c r="R27" s="320"/>
      <c r="S27" s="320"/>
      <c r="T27" s="311"/>
    </row>
    <row r="28" spans="1:20" ht="22.5" customHeight="1">
      <c r="A28" s="1037">
        <f>'2.데이터입력'!C30</f>
        <v>46346</v>
      </c>
      <c r="B28" s="984"/>
      <c r="C28" s="984"/>
      <c r="D28" s="984"/>
      <c r="E28" s="984"/>
      <c r="F28" s="984"/>
      <c r="G28" s="984"/>
      <c r="H28" s="984"/>
      <c r="I28" s="984"/>
      <c r="J28" s="984"/>
      <c r="K28" s="984"/>
      <c r="L28" s="984"/>
      <c r="M28" s="984"/>
      <c r="N28" s="984"/>
      <c r="O28" s="984"/>
      <c r="P28" s="984"/>
      <c r="Q28" s="984"/>
      <c r="R28" s="984"/>
      <c r="S28" s="984"/>
      <c r="T28" s="1038"/>
    </row>
    <row r="29" spans="1:20" ht="12.75" customHeight="1">
      <c r="A29" s="310"/>
      <c r="B29" s="268"/>
      <c r="C29" s="268"/>
      <c r="D29" s="268"/>
      <c r="E29" s="268"/>
      <c r="F29" s="268"/>
      <c r="G29" s="268"/>
      <c r="H29" s="268"/>
      <c r="I29" s="268"/>
      <c r="J29" s="268"/>
      <c r="K29" s="268"/>
      <c r="L29" s="268"/>
      <c r="M29" s="268"/>
      <c r="N29" s="268"/>
      <c r="O29" s="268"/>
      <c r="P29" s="268"/>
      <c r="Q29" s="268"/>
      <c r="R29" s="268"/>
      <c r="S29" s="268"/>
      <c r="T29" s="311"/>
    </row>
    <row r="30" spans="1:20" ht="23.45" customHeight="1">
      <c r="A30" s="310"/>
      <c r="B30" s="268"/>
      <c r="C30" s="985" t="s">
        <v>222</v>
      </c>
      <c r="D30" s="985"/>
      <c r="E30" s="985"/>
      <c r="F30" s="985"/>
      <c r="G30" s="270" t="s">
        <v>220</v>
      </c>
      <c r="H30" s="354" t="str">
        <f>'2.데이터입력'!C19</f>
        <v>○○건설㈜</v>
      </c>
      <c r="I30" s="313"/>
      <c r="J30" s="313"/>
      <c r="K30" s="313"/>
      <c r="L30" s="313"/>
      <c r="M30" s="313"/>
      <c r="N30" s="313"/>
      <c r="O30" s="313"/>
      <c r="P30" s="313"/>
      <c r="Q30" s="313"/>
      <c r="R30" s="313"/>
      <c r="S30" s="313"/>
      <c r="T30" s="371"/>
    </row>
    <row r="31" spans="1:20" ht="23.45" customHeight="1">
      <c r="A31" s="310"/>
      <c r="B31" s="268"/>
      <c r="C31" s="1332" t="s">
        <v>223</v>
      </c>
      <c r="D31" s="1332"/>
      <c r="E31" s="1332"/>
      <c r="F31" s="1332"/>
      <c r="G31" s="270" t="s">
        <v>221</v>
      </c>
      <c r="H31" s="988">
        <f>'2.데이터입력'!C22</f>
        <v>1234567890</v>
      </c>
      <c r="I31" s="988"/>
      <c r="J31" s="988"/>
      <c r="K31" s="988"/>
      <c r="L31" s="988"/>
      <c r="M31" s="988"/>
      <c r="N31" s="988"/>
      <c r="O31" s="313"/>
      <c r="P31" s="313"/>
      <c r="Q31" s="313"/>
      <c r="R31" s="313"/>
      <c r="S31" s="313"/>
      <c r="T31" s="371"/>
    </row>
    <row r="32" spans="1:20" ht="23.45" customHeight="1">
      <c r="A32" s="310"/>
      <c r="B32" s="268"/>
      <c r="C32" s="985" t="s">
        <v>224</v>
      </c>
      <c r="D32" s="985"/>
      <c r="E32" s="985"/>
      <c r="F32" s="985"/>
      <c r="G32" s="270" t="s">
        <v>220</v>
      </c>
      <c r="H32" s="982" t="str">
        <f>'2.데이터입력'!E20</f>
        <v>○○시 ○○구</v>
      </c>
      <c r="I32" s="982"/>
      <c r="J32" s="982"/>
      <c r="K32" s="982"/>
      <c r="L32" s="982"/>
      <c r="M32" s="982"/>
      <c r="N32" s="982"/>
      <c r="O32" s="982"/>
      <c r="P32" s="982"/>
      <c r="Q32" s="982"/>
      <c r="R32" s="982"/>
      <c r="S32" s="982"/>
      <c r="T32" s="1255"/>
    </row>
    <row r="33" spans="1:20" ht="23.45" customHeight="1">
      <c r="A33" s="310"/>
      <c r="B33" s="268"/>
      <c r="C33" s="985" t="s">
        <v>225</v>
      </c>
      <c r="D33" s="985"/>
      <c r="E33" s="985"/>
      <c r="F33" s="985"/>
      <c r="G33" s="372" t="s">
        <v>220</v>
      </c>
      <c r="H33" s="354" t="str">
        <f>'2.데이터입력'!E19 &amp; "  (인)"</f>
        <v>○○○  (인)</v>
      </c>
      <c r="I33" s="313"/>
      <c r="J33" s="313"/>
      <c r="K33" s="313"/>
      <c r="L33" s="313"/>
      <c r="M33" s="313"/>
      <c r="N33" s="313"/>
      <c r="O33" s="313"/>
      <c r="P33" s="313"/>
      <c r="Q33" s="313"/>
      <c r="R33" s="313"/>
      <c r="S33" s="313"/>
      <c r="T33" s="371"/>
    </row>
    <row r="34" spans="1:20" ht="22.5" customHeight="1">
      <c r="A34" s="310"/>
      <c r="B34" s="268"/>
      <c r="C34" s="268"/>
      <c r="D34" s="268"/>
      <c r="E34" s="268"/>
      <c r="F34" s="268"/>
      <c r="G34" s="268"/>
      <c r="H34" s="268"/>
      <c r="I34" s="268"/>
      <c r="J34" s="268"/>
      <c r="K34" s="268"/>
      <c r="L34" s="268"/>
      <c r="M34" s="268"/>
      <c r="N34" s="268"/>
      <c r="O34" s="268"/>
      <c r="P34" s="268"/>
      <c r="Q34" s="268"/>
      <c r="R34" s="268"/>
      <c r="S34" s="268"/>
      <c r="T34" s="311"/>
    </row>
    <row r="35" spans="1:20" ht="22.5" customHeight="1">
      <c r="A35" s="310"/>
      <c r="B35" s="268"/>
      <c r="C35" s="268"/>
      <c r="D35" s="268"/>
      <c r="E35" s="268"/>
      <c r="F35" s="268"/>
      <c r="G35" s="268"/>
      <c r="H35" s="268"/>
      <c r="I35" s="268"/>
      <c r="J35" s="268"/>
      <c r="K35" s="268"/>
      <c r="L35" s="268"/>
      <c r="M35" s="268"/>
      <c r="N35" s="268"/>
      <c r="O35" s="268"/>
      <c r="P35" s="268"/>
      <c r="Q35" s="268"/>
      <c r="R35" s="268"/>
      <c r="S35" s="268"/>
      <c r="T35" s="311"/>
    </row>
    <row r="36" spans="1:20" s="11" customFormat="1" ht="22.5" customHeight="1">
      <c r="A36" s="300"/>
      <c r="B36" s="9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C36" s="995"/>
      <c r="D36" s="995"/>
      <c r="E36" s="995"/>
      <c r="F36" s="995"/>
      <c r="G36" s="995"/>
      <c r="H36" s="995"/>
      <c r="I36" s="995"/>
      <c r="J36" s="995"/>
      <c r="K36" s="995"/>
      <c r="L36" s="995"/>
      <c r="M36" s="995"/>
      <c r="N36" s="995"/>
      <c r="O36" s="995"/>
      <c r="P36" s="995"/>
      <c r="Q36" s="995"/>
      <c r="R36" s="995"/>
      <c r="S36" s="995"/>
      <c r="T36" s="537"/>
    </row>
    <row r="37" spans="1:20" ht="31.15" customHeight="1">
      <c r="A37" s="317"/>
      <c r="B37" s="318"/>
      <c r="C37" s="318"/>
      <c r="D37" s="318"/>
      <c r="E37" s="318"/>
      <c r="F37" s="318"/>
      <c r="G37" s="318"/>
      <c r="H37" s="318"/>
      <c r="I37" s="318"/>
      <c r="J37" s="318"/>
      <c r="K37" s="318"/>
      <c r="L37" s="318"/>
      <c r="M37" s="318"/>
      <c r="N37" s="318"/>
      <c r="O37" s="318"/>
      <c r="P37" s="318"/>
      <c r="Q37" s="318"/>
      <c r="R37" s="318"/>
      <c r="S37" s="318"/>
      <c r="T37" s="319"/>
    </row>
    <row r="38" spans="1:20" ht="31.15" customHeight="1"/>
  </sheetData>
  <sheetProtection algorithmName="SHA-512" hashValue="hdmkALIB/4RHvMA8xVJ9vUPxfvnbM1amqQMlV/REny7WJLYkHWFxIxDHtswrQhHqnmiUtUt2UsTXZOR5Z7aB7Q==" saltValue="vEYLCJj3Zt7pt/Huy4Z+6g==" spinCount="100000" sheet="1" objects="1" scenarios="1"/>
  <mergeCells count="18">
    <mergeCell ref="A2:T2"/>
    <mergeCell ref="C8:H8"/>
    <mergeCell ref="C10:H10"/>
    <mergeCell ref="C12:H12"/>
    <mergeCell ref="C6:T6"/>
    <mergeCell ref="C4:S4"/>
    <mergeCell ref="B15:B16"/>
    <mergeCell ref="C9:E9"/>
    <mergeCell ref="C11:E11"/>
    <mergeCell ref="B14:S14"/>
    <mergeCell ref="A28:T28"/>
    <mergeCell ref="B36:S36"/>
    <mergeCell ref="C30:F30"/>
    <mergeCell ref="C31:F31"/>
    <mergeCell ref="C32:F32"/>
    <mergeCell ref="C33:F33"/>
    <mergeCell ref="H31:N31"/>
    <mergeCell ref="H32:T32"/>
  </mergeCells>
  <phoneticPr fontId="2" type="noConversion"/>
  <hyperlinks>
    <hyperlink ref="V3" location="'2.데이터입력'!A1" display="데이터입력시트로" xr:uid="{00000000-0004-0000-1400-000000000000}"/>
  </hyperlinks>
  <printOptions horizontalCentered="1" verticalCentered="1"/>
  <pageMargins left="0.70866141732283472" right="0.70866141732283472" top="0.74803149606299213" bottom="0.74803149606299213" header="0.31496062992125984" footer="0.31496062992125984"/>
  <pageSetup paperSize="9" scale="87" orientation="portrait" r:id="rId1"/>
  <headerFooter>
    <oddHeader>&amp;C
&amp;G</oddHeader>
  </headerFooter>
  <drawing r:id="rId2"/>
  <legacyDrawing r:id="rId3"/>
  <legacyDrawingHF r:id="rId4"/>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tabColor rgb="FF0070C0"/>
  </sheetPr>
  <dimension ref="A1:T46"/>
  <sheetViews>
    <sheetView showGridLines="0" zoomScale="85" zoomScaleNormal="85" zoomScaleSheetLayoutView="115" workbookViewId="0">
      <selection activeCell="T3" sqref="T3"/>
    </sheetView>
  </sheetViews>
  <sheetFormatPr defaultColWidth="2.625" defaultRowHeight="20.100000000000001" customHeight="1"/>
  <cols>
    <col min="1" max="1" width="6.75" style="39" customWidth="1"/>
    <col min="2" max="5" width="5.625" style="39" customWidth="1"/>
    <col min="6" max="6" width="8.25" style="39" customWidth="1"/>
    <col min="7" max="7" width="9.25" style="39" customWidth="1"/>
    <col min="8" max="8" width="2.75" style="39" customWidth="1"/>
    <col min="9" max="9" width="3.875" style="39" customWidth="1"/>
    <col min="10" max="10" width="1.75" style="39" customWidth="1"/>
    <col min="11" max="14" width="5.625" style="39" customWidth="1"/>
    <col min="15" max="15" width="4.5" style="39" customWidth="1"/>
    <col min="16" max="16" width="5.625" style="39" customWidth="1"/>
    <col min="17" max="19" width="2.625" style="38"/>
    <col min="20" max="20" width="14.625" style="38" customWidth="1"/>
    <col min="21" max="240" width="2.625" style="38"/>
    <col min="241" max="246" width="2.625" style="38" customWidth="1"/>
    <col min="247" max="254" width="2.75" style="38" customWidth="1"/>
    <col min="255" max="256" width="2.625" style="38" customWidth="1"/>
    <col min="257" max="262" width="2.625" style="38"/>
    <col min="263" max="263" width="3.25" style="38" customWidth="1"/>
    <col min="264" max="265" width="2.625" style="38"/>
    <col min="266" max="266" width="1.875" style="38" customWidth="1"/>
    <col min="267" max="496" width="2.625" style="38"/>
    <col min="497" max="502" width="2.625" style="38" customWidth="1"/>
    <col min="503" max="510" width="2.75" style="38" customWidth="1"/>
    <col min="511" max="512" width="2.625" style="38" customWidth="1"/>
    <col min="513" max="518" width="2.625" style="38"/>
    <col min="519" max="519" width="3.25" style="38" customWidth="1"/>
    <col min="520" max="521" width="2.625" style="38"/>
    <col min="522" max="522" width="1.875" style="38" customWidth="1"/>
    <col min="523" max="752" width="2.625" style="38"/>
    <col min="753" max="758" width="2.625" style="38" customWidth="1"/>
    <col min="759" max="766" width="2.75" style="38" customWidth="1"/>
    <col min="767" max="768" width="2.625" style="38" customWidth="1"/>
    <col min="769" max="774" width="2.625" style="38"/>
    <col min="775" max="775" width="3.25" style="38" customWidth="1"/>
    <col min="776" max="777" width="2.625" style="38"/>
    <col min="778" max="778" width="1.875" style="38" customWidth="1"/>
    <col min="779" max="1008" width="2.625" style="38"/>
    <col min="1009" max="1014" width="2.625" style="38" customWidth="1"/>
    <col min="1015" max="1022" width="2.75" style="38" customWidth="1"/>
    <col min="1023" max="1024" width="2.625" style="38" customWidth="1"/>
    <col min="1025" max="1030" width="2.625" style="38"/>
    <col min="1031" max="1031" width="3.25" style="38" customWidth="1"/>
    <col min="1032" max="1033" width="2.625" style="38"/>
    <col min="1034" max="1034" width="1.875" style="38" customWidth="1"/>
    <col min="1035" max="1264" width="2.625" style="38"/>
    <col min="1265" max="1270" width="2.625" style="38" customWidth="1"/>
    <col min="1271" max="1278" width="2.75" style="38" customWidth="1"/>
    <col min="1279" max="1280" width="2.625" style="38" customWidth="1"/>
    <col min="1281" max="1286" width="2.625" style="38"/>
    <col min="1287" max="1287" width="3.25" style="38" customWidth="1"/>
    <col min="1288" max="1289" width="2.625" style="38"/>
    <col min="1290" max="1290" width="1.875" style="38" customWidth="1"/>
    <col min="1291" max="1520" width="2.625" style="38"/>
    <col min="1521" max="1526" width="2.625" style="38" customWidth="1"/>
    <col min="1527" max="1534" width="2.75" style="38" customWidth="1"/>
    <col min="1535" max="1536" width="2.625" style="38" customWidth="1"/>
    <col min="1537" max="1542" width="2.625" style="38"/>
    <col min="1543" max="1543" width="3.25" style="38" customWidth="1"/>
    <col min="1544" max="1545" width="2.625" style="38"/>
    <col min="1546" max="1546" width="1.875" style="38" customWidth="1"/>
    <col min="1547" max="1776" width="2.625" style="38"/>
    <col min="1777" max="1782" width="2.625" style="38" customWidth="1"/>
    <col min="1783" max="1790" width="2.75" style="38" customWidth="1"/>
    <col min="1791" max="1792" width="2.625" style="38" customWidth="1"/>
    <col min="1793" max="1798" width="2.625" style="38"/>
    <col min="1799" max="1799" width="3.25" style="38" customWidth="1"/>
    <col min="1800" max="1801" width="2.625" style="38"/>
    <col min="1802" max="1802" width="1.875" style="38" customWidth="1"/>
    <col min="1803" max="2032" width="2.625" style="38"/>
    <col min="2033" max="2038" width="2.625" style="38" customWidth="1"/>
    <col min="2039" max="2046" width="2.75" style="38" customWidth="1"/>
    <col min="2047" max="2048" width="2.625" style="38" customWidth="1"/>
    <col min="2049" max="2054" width="2.625" style="38"/>
    <col min="2055" max="2055" width="3.25" style="38" customWidth="1"/>
    <col min="2056" max="2057" width="2.625" style="38"/>
    <col min="2058" max="2058" width="1.875" style="38" customWidth="1"/>
    <col min="2059" max="2288" width="2.625" style="38"/>
    <col min="2289" max="2294" width="2.625" style="38" customWidth="1"/>
    <col min="2295" max="2302" width="2.75" style="38" customWidth="1"/>
    <col min="2303" max="2304" width="2.625" style="38" customWidth="1"/>
    <col min="2305" max="2310" width="2.625" style="38"/>
    <col min="2311" max="2311" width="3.25" style="38" customWidth="1"/>
    <col min="2312" max="2313" width="2.625" style="38"/>
    <col min="2314" max="2314" width="1.875" style="38" customWidth="1"/>
    <col min="2315" max="2544" width="2.625" style="38"/>
    <col min="2545" max="2550" width="2.625" style="38" customWidth="1"/>
    <col min="2551" max="2558" width="2.75" style="38" customWidth="1"/>
    <col min="2559" max="2560" width="2.625" style="38" customWidth="1"/>
    <col min="2561" max="2566" width="2.625" style="38"/>
    <col min="2567" max="2567" width="3.25" style="38" customWidth="1"/>
    <col min="2568" max="2569" width="2.625" style="38"/>
    <col min="2570" max="2570" width="1.875" style="38" customWidth="1"/>
    <col min="2571" max="2800" width="2.625" style="38"/>
    <col min="2801" max="2806" width="2.625" style="38" customWidth="1"/>
    <col min="2807" max="2814" width="2.75" style="38" customWidth="1"/>
    <col min="2815" max="2816" width="2.625" style="38" customWidth="1"/>
    <col min="2817" max="2822" width="2.625" style="38"/>
    <col min="2823" max="2823" width="3.25" style="38" customWidth="1"/>
    <col min="2824" max="2825" width="2.625" style="38"/>
    <col min="2826" max="2826" width="1.875" style="38" customWidth="1"/>
    <col min="2827" max="3056" width="2.625" style="38"/>
    <col min="3057" max="3062" width="2.625" style="38" customWidth="1"/>
    <col min="3063" max="3070" width="2.75" style="38" customWidth="1"/>
    <col min="3071" max="3072" width="2.625" style="38" customWidth="1"/>
    <col min="3073" max="3078" width="2.625" style="38"/>
    <col min="3079" max="3079" width="3.25" style="38" customWidth="1"/>
    <col min="3080" max="3081" width="2.625" style="38"/>
    <col min="3082" max="3082" width="1.875" style="38" customWidth="1"/>
    <col min="3083" max="3312" width="2.625" style="38"/>
    <col min="3313" max="3318" width="2.625" style="38" customWidth="1"/>
    <col min="3319" max="3326" width="2.75" style="38" customWidth="1"/>
    <col min="3327" max="3328" width="2.625" style="38" customWidth="1"/>
    <col min="3329" max="3334" width="2.625" style="38"/>
    <col min="3335" max="3335" width="3.25" style="38" customWidth="1"/>
    <col min="3336" max="3337" width="2.625" style="38"/>
    <col min="3338" max="3338" width="1.875" style="38" customWidth="1"/>
    <col min="3339" max="3568" width="2.625" style="38"/>
    <col min="3569" max="3574" width="2.625" style="38" customWidth="1"/>
    <col min="3575" max="3582" width="2.75" style="38" customWidth="1"/>
    <col min="3583" max="3584" width="2.625" style="38" customWidth="1"/>
    <col min="3585" max="3590" width="2.625" style="38"/>
    <col min="3591" max="3591" width="3.25" style="38" customWidth="1"/>
    <col min="3592" max="3593" width="2.625" style="38"/>
    <col min="3594" max="3594" width="1.875" style="38" customWidth="1"/>
    <col min="3595" max="3824" width="2.625" style="38"/>
    <col min="3825" max="3830" width="2.625" style="38" customWidth="1"/>
    <col min="3831" max="3838" width="2.75" style="38" customWidth="1"/>
    <col min="3839" max="3840" width="2.625" style="38" customWidth="1"/>
    <col min="3841" max="3846" width="2.625" style="38"/>
    <col min="3847" max="3847" width="3.25" style="38" customWidth="1"/>
    <col min="3848" max="3849" width="2.625" style="38"/>
    <col min="3850" max="3850" width="1.875" style="38" customWidth="1"/>
    <col min="3851" max="4080" width="2.625" style="38"/>
    <col min="4081" max="4086" width="2.625" style="38" customWidth="1"/>
    <col min="4087" max="4094" width="2.75" style="38" customWidth="1"/>
    <col min="4095" max="4096" width="2.625" style="38" customWidth="1"/>
    <col min="4097" max="4102" width="2.625" style="38"/>
    <col min="4103" max="4103" width="3.25" style="38" customWidth="1"/>
    <col min="4104" max="4105" width="2.625" style="38"/>
    <col min="4106" max="4106" width="1.875" style="38" customWidth="1"/>
    <col min="4107" max="4336" width="2.625" style="38"/>
    <col min="4337" max="4342" width="2.625" style="38" customWidth="1"/>
    <col min="4343" max="4350" width="2.75" style="38" customWidth="1"/>
    <col min="4351" max="4352" width="2.625" style="38" customWidth="1"/>
    <col min="4353" max="4358" width="2.625" style="38"/>
    <col min="4359" max="4359" width="3.25" style="38" customWidth="1"/>
    <col min="4360" max="4361" width="2.625" style="38"/>
    <col min="4362" max="4362" width="1.875" style="38" customWidth="1"/>
    <col min="4363" max="4592" width="2.625" style="38"/>
    <col min="4593" max="4598" width="2.625" style="38" customWidth="1"/>
    <col min="4599" max="4606" width="2.75" style="38" customWidth="1"/>
    <col min="4607" max="4608" width="2.625" style="38" customWidth="1"/>
    <col min="4609" max="4614" width="2.625" style="38"/>
    <col min="4615" max="4615" width="3.25" style="38" customWidth="1"/>
    <col min="4616" max="4617" width="2.625" style="38"/>
    <col min="4618" max="4618" width="1.875" style="38" customWidth="1"/>
    <col min="4619" max="4848" width="2.625" style="38"/>
    <col min="4849" max="4854" width="2.625" style="38" customWidth="1"/>
    <col min="4855" max="4862" width="2.75" style="38" customWidth="1"/>
    <col min="4863" max="4864" width="2.625" style="38" customWidth="1"/>
    <col min="4865" max="4870" width="2.625" style="38"/>
    <col min="4871" max="4871" width="3.25" style="38" customWidth="1"/>
    <col min="4872" max="4873" width="2.625" style="38"/>
    <col min="4874" max="4874" width="1.875" style="38" customWidth="1"/>
    <col min="4875" max="5104" width="2.625" style="38"/>
    <col min="5105" max="5110" width="2.625" style="38" customWidth="1"/>
    <col min="5111" max="5118" width="2.75" style="38" customWidth="1"/>
    <col min="5119" max="5120" width="2.625" style="38" customWidth="1"/>
    <col min="5121" max="5126" width="2.625" style="38"/>
    <col min="5127" max="5127" width="3.25" style="38" customWidth="1"/>
    <col min="5128" max="5129" width="2.625" style="38"/>
    <col min="5130" max="5130" width="1.875" style="38" customWidth="1"/>
    <col min="5131" max="5360" width="2.625" style="38"/>
    <col min="5361" max="5366" width="2.625" style="38" customWidth="1"/>
    <col min="5367" max="5374" width="2.75" style="38" customWidth="1"/>
    <col min="5375" max="5376" width="2.625" style="38" customWidth="1"/>
    <col min="5377" max="5382" width="2.625" style="38"/>
    <col min="5383" max="5383" width="3.25" style="38" customWidth="1"/>
    <col min="5384" max="5385" width="2.625" style="38"/>
    <col min="5386" max="5386" width="1.875" style="38" customWidth="1"/>
    <col min="5387" max="5616" width="2.625" style="38"/>
    <col min="5617" max="5622" width="2.625" style="38" customWidth="1"/>
    <col min="5623" max="5630" width="2.75" style="38" customWidth="1"/>
    <col min="5631" max="5632" width="2.625" style="38" customWidth="1"/>
    <col min="5633" max="5638" width="2.625" style="38"/>
    <col min="5639" max="5639" width="3.25" style="38" customWidth="1"/>
    <col min="5640" max="5641" width="2.625" style="38"/>
    <col min="5642" max="5642" width="1.875" style="38" customWidth="1"/>
    <col min="5643" max="5872" width="2.625" style="38"/>
    <col min="5873" max="5878" width="2.625" style="38" customWidth="1"/>
    <col min="5879" max="5886" width="2.75" style="38" customWidth="1"/>
    <col min="5887" max="5888" width="2.625" style="38" customWidth="1"/>
    <col min="5889" max="5894" width="2.625" style="38"/>
    <col min="5895" max="5895" width="3.25" style="38" customWidth="1"/>
    <col min="5896" max="5897" width="2.625" style="38"/>
    <col min="5898" max="5898" width="1.875" style="38" customWidth="1"/>
    <col min="5899" max="6128" width="2.625" style="38"/>
    <col min="6129" max="6134" width="2.625" style="38" customWidth="1"/>
    <col min="6135" max="6142" width="2.75" style="38" customWidth="1"/>
    <col min="6143" max="6144" width="2.625" style="38" customWidth="1"/>
    <col min="6145" max="6150" width="2.625" style="38"/>
    <col min="6151" max="6151" width="3.25" style="38" customWidth="1"/>
    <col min="6152" max="6153" width="2.625" style="38"/>
    <col min="6154" max="6154" width="1.875" style="38" customWidth="1"/>
    <col min="6155" max="6384" width="2.625" style="38"/>
    <col min="6385" max="6390" width="2.625" style="38" customWidth="1"/>
    <col min="6391" max="6398" width="2.75" style="38" customWidth="1"/>
    <col min="6399" max="6400" width="2.625" style="38" customWidth="1"/>
    <col min="6401" max="6406" width="2.625" style="38"/>
    <col min="6407" max="6407" width="3.25" style="38" customWidth="1"/>
    <col min="6408" max="6409" width="2.625" style="38"/>
    <col min="6410" max="6410" width="1.875" style="38" customWidth="1"/>
    <col min="6411" max="6640" width="2.625" style="38"/>
    <col min="6641" max="6646" width="2.625" style="38" customWidth="1"/>
    <col min="6647" max="6654" width="2.75" style="38" customWidth="1"/>
    <col min="6655" max="6656" width="2.625" style="38" customWidth="1"/>
    <col min="6657" max="6662" width="2.625" style="38"/>
    <col min="6663" max="6663" width="3.25" style="38" customWidth="1"/>
    <col min="6664" max="6665" width="2.625" style="38"/>
    <col min="6666" max="6666" width="1.875" style="38" customWidth="1"/>
    <col min="6667" max="6896" width="2.625" style="38"/>
    <col min="6897" max="6902" width="2.625" style="38" customWidth="1"/>
    <col min="6903" max="6910" width="2.75" style="38" customWidth="1"/>
    <col min="6911" max="6912" width="2.625" style="38" customWidth="1"/>
    <col min="6913" max="6918" width="2.625" style="38"/>
    <col min="6919" max="6919" width="3.25" style="38" customWidth="1"/>
    <col min="6920" max="6921" width="2.625" style="38"/>
    <col min="6922" max="6922" width="1.875" style="38" customWidth="1"/>
    <col min="6923" max="7152" width="2.625" style="38"/>
    <col min="7153" max="7158" width="2.625" style="38" customWidth="1"/>
    <col min="7159" max="7166" width="2.75" style="38" customWidth="1"/>
    <col min="7167" max="7168" width="2.625" style="38" customWidth="1"/>
    <col min="7169" max="7174" width="2.625" style="38"/>
    <col min="7175" max="7175" width="3.25" style="38" customWidth="1"/>
    <col min="7176" max="7177" width="2.625" style="38"/>
    <col min="7178" max="7178" width="1.875" style="38" customWidth="1"/>
    <col min="7179" max="7408" width="2.625" style="38"/>
    <col min="7409" max="7414" width="2.625" style="38" customWidth="1"/>
    <col min="7415" max="7422" width="2.75" style="38" customWidth="1"/>
    <col min="7423" max="7424" width="2.625" style="38" customWidth="1"/>
    <col min="7425" max="7430" width="2.625" style="38"/>
    <col min="7431" max="7431" width="3.25" style="38" customWidth="1"/>
    <col min="7432" max="7433" width="2.625" style="38"/>
    <col min="7434" max="7434" width="1.875" style="38" customWidth="1"/>
    <col min="7435" max="7664" width="2.625" style="38"/>
    <col min="7665" max="7670" width="2.625" style="38" customWidth="1"/>
    <col min="7671" max="7678" width="2.75" style="38" customWidth="1"/>
    <col min="7679" max="7680" width="2.625" style="38" customWidth="1"/>
    <col min="7681" max="7686" width="2.625" style="38"/>
    <col min="7687" max="7687" width="3.25" style="38" customWidth="1"/>
    <col min="7688" max="7689" width="2.625" style="38"/>
    <col min="7690" max="7690" width="1.875" style="38" customWidth="1"/>
    <col min="7691" max="7920" width="2.625" style="38"/>
    <col min="7921" max="7926" width="2.625" style="38" customWidth="1"/>
    <col min="7927" max="7934" width="2.75" style="38" customWidth="1"/>
    <col min="7935" max="7936" width="2.625" style="38" customWidth="1"/>
    <col min="7937" max="7942" width="2.625" style="38"/>
    <col min="7943" max="7943" width="3.25" style="38" customWidth="1"/>
    <col min="7944" max="7945" width="2.625" style="38"/>
    <col min="7946" max="7946" width="1.875" style="38" customWidth="1"/>
    <col min="7947" max="8176" width="2.625" style="38"/>
    <col min="8177" max="8182" width="2.625" style="38" customWidth="1"/>
    <col min="8183" max="8190" width="2.75" style="38" customWidth="1"/>
    <col min="8191" max="8192" width="2.625" style="38" customWidth="1"/>
    <col min="8193" max="8198" width="2.625" style="38"/>
    <col min="8199" max="8199" width="3.25" style="38" customWidth="1"/>
    <col min="8200" max="8201" width="2.625" style="38"/>
    <col min="8202" max="8202" width="1.875" style="38" customWidth="1"/>
    <col min="8203" max="8432" width="2.625" style="38"/>
    <col min="8433" max="8438" width="2.625" style="38" customWidth="1"/>
    <col min="8439" max="8446" width="2.75" style="38" customWidth="1"/>
    <col min="8447" max="8448" width="2.625" style="38" customWidth="1"/>
    <col min="8449" max="8454" width="2.625" style="38"/>
    <col min="8455" max="8455" width="3.25" style="38" customWidth="1"/>
    <col min="8456" max="8457" width="2.625" style="38"/>
    <col min="8458" max="8458" width="1.875" style="38" customWidth="1"/>
    <col min="8459" max="8688" width="2.625" style="38"/>
    <col min="8689" max="8694" width="2.625" style="38" customWidth="1"/>
    <col min="8695" max="8702" width="2.75" style="38" customWidth="1"/>
    <col min="8703" max="8704" width="2.625" style="38" customWidth="1"/>
    <col min="8705" max="8710" width="2.625" style="38"/>
    <col min="8711" max="8711" width="3.25" style="38" customWidth="1"/>
    <col min="8712" max="8713" width="2.625" style="38"/>
    <col min="8714" max="8714" width="1.875" style="38" customWidth="1"/>
    <col min="8715" max="8944" width="2.625" style="38"/>
    <col min="8945" max="8950" width="2.625" style="38" customWidth="1"/>
    <col min="8951" max="8958" width="2.75" style="38" customWidth="1"/>
    <col min="8959" max="8960" width="2.625" style="38" customWidth="1"/>
    <col min="8961" max="8966" width="2.625" style="38"/>
    <col min="8967" max="8967" width="3.25" style="38" customWidth="1"/>
    <col min="8968" max="8969" width="2.625" style="38"/>
    <col min="8970" max="8970" width="1.875" style="38" customWidth="1"/>
    <col min="8971" max="9200" width="2.625" style="38"/>
    <col min="9201" max="9206" width="2.625" style="38" customWidth="1"/>
    <col min="9207" max="9214" width="2.75" style="38" customWidth="1"/>
    <col min="9215" max="9216" width="2.625" style="38" customWidth="1"/>
    <col min="9217" max="9222" width="2.625" style="38"/>
    <col min="9223" max="9223" width="3.25" style="38" customWidth="1"/>
    <col min="9224" max="9225" width="2.625" style="38"/>
    <col min="9226" max="9226" width="1.875" style="38" customWidth="1"/>
    <col min="9227" max="9456" width="2.625" style="38"/>
    <col min="9457" max="9462" width="2.625" style="38" customWidth="1"/>
    <col min="9463" max="9470" width="2.75" style="38" customWidth="1"/>
    <col min="9471" max="9472" width="2.625" style="38" customWidth="1"/>
    <col min="9473" max="9478" width="2.625" style="38"/>
    <col min="9479" max="9479" width="3.25" style="38" customWidth="1"/>
    <col min="9480" max="9481" width="2.625" style="38"/>
    <col min="9482" max="9482" width="1.875" style="38" customWidth="1"/>
    <col min="9483" max="9712" width="2.625" style="38"/>
    <col min="9713" max="9718" width="2.625" style="38" customWidth="1"/>
    <col min="9719" max="9726" width="2.75" style="38" customWidth="1"/>
    <col min="9727" max="9728" width="2.625" style="38" customWidth="1"/>
    <col min="9729" max="9734" width="2.625" style="38"/>
    <col min="9735" max="9735" width="3.25" style="38" customWidth="1"/>
    <col min="9736" max="9737" width="2.625" style="38"/>
    <col min="9738" max="9738" width="1.875" style="38" customWidth="1"/>
    <col min="9739" max="9968" width="2.625" style="38"/>
    <col min="9969" max="9974" width="2.625" style="38" customWidth="1"/>
    <col min="9975" max="9982" width="2.75" style="38" customWidth="1"/>
    <col min="9983" max="9984" width="2.625" style="38" customWidth="1"/>
    <col min="9985" max="9990" width="2.625" style="38"/>
    <col min="9991" max="9991" width="3.25" style="38" customWidth="1"/>
    <col min="9992" max="9993" width="2.625" style="38"/>
    <col min="9994" max="9994" width="1.875" style="38" customWidth="1"/>
    <col min="9995" max="10224" width="2.625" style="38"/>
    <col min="10225" max="10230" width="2.625" style="38" customWidth="1"/>
    <col min="10231" max="10238" width="2.75" style="38" customWidth="1"/>
    <col min="10239" max="10240" width="2.625" style="38" customWidth="1"/>
    <col min="10241" max="10246" width="2.625" style="38"/>
    <col min="10247" max="10247" width="3.25" style="38" customWidth="1"/>
    <col min="10248" max="10249" width="2.625" style="38"/>
    <col min="10250" max="10250" width="1.875" style="38" customWidth="1"/>
    <col min="10251" max="10480" width="2.625" style="38"/>
    <col min="10481" max="10486" width="2.625" style="38" customWidth="1"/>
    <col min="10487" max="10494" width="2.75" style="38" customWidth="1"/>
    <col min="10495" max="10496" width="2.625" style="38" customWidth="1"/>
    <col min="10497" max="10502" width="2.625" style="38"/>
    <col min="10503" max="10503" width="3.25" style="38" customWidth="1"/>
    <col min="10504" max="10505" width="2.625" style="38"/>
    <col min="10506" max="10506" width="1.875" style="38" customWidth="1"/>
    <col min="10507" max="10736" width="2.625" style="38"/>
    <col min="10737" max="10742" width="2.625" style="38" customWidth="1"/>
    <col min="10743" max="10750" width="2.75" style="38" customWidth="1"/>
    <col min="10751" max="10752" width="2.625" style="38" customWidth="1"/>
    <col min="10753" max="10758" width="2.625" style="38"/>
    <col min="10759" max="10759" width="3.25" style="38" customWidth="1"/>
    <col min="10760" max="10761" width="2.625" style="38"/>
    <col min="10762" max="10762" width="1.875" style="38" customWidth="1"/>
    <col min="10763" max="10992" width="2.625" style="38"/>
    <col min="10993" max="10998" width="2.625" style="38" customWidth="1"/>
    <col min="10999" max="11006" width="2.75" style="38" customWidth="1"/>
    <col min="11007" max="11008" width="2.625" style="38" customWidth="1"/>
    <col min="11009" max="11014" width="2.625" style="38"/>
    <col min="11015" max="11015" width="3.25" style="38" customWidth="1"/>
    <col min="11016" max="11017" width="2.625" style="38"/>
    <col min="11018" max="11018" width="1.875" style="38" customWidth="1"/>
    <col min="11019" max="11248" width="2.625" style="38"/>
    <col min="11249" max="11254" width="2.625" style="38" customWidth="1"/>
    <col min="11255" max="11262" width="2.75" style="38" customWidth="1"/>
    <col min="11263" max="11264" width="2.625" style="38" customWidth="1"/>
    <col min="11265" max="11270" width="2.625" style="38"/>
    <col min="11271" max="11271" width="3.25" style="38" customWidth="1"/>
    <col min="11272" max="11273" width="2.625" style="38"/>
    <col min="11274" max="11274" width="1.875" style="38" customWidth="1"/>
    <col min="11275" max="11504" width="2.625" style="38"/>
    <col min="11505" max="11510" width="2.625" style="38" customWidth="1"/>
    <col min="11511" max="11518" width="2.75" style="38" customWidth="1"/>
    <col min="11519" max="11520" width="2.625" style="38" customWidth="1"/>
    <col min="11521" max="11526" width="2.625" style="38"/>
    <col min="11527" max="11527" width="3.25" style="38" customWidth="1"/>
    <col min="11528" max="11529" width="2.625" style="38"/>
    <col min="11530" max="11530" width="1.875" style="38" customWidth="1"/>
    <col min="11531" max="11760" width="2.625" style="38"/>
    <col min="11761" max="11766" width="2.625" style="38" customWidth="1"/>
    <col min="11767" max="11774" width="2.75" style="38" customWidth="1"/>
    <col min="11775" max="11776" width="2.625" style="38" customWidth="1"/>
    <col min="11777" max="11782" width="2.625" style="38"/>
    <col min="11783" max="11783" width="3.25" style="38" customWidth="1"/>
    <col min="11784" max="11785" width="2.625" style="38"/>
    <col min="11786" max="11786" width="1.875" style="38" customWidth="1"/>
    <col min="11787" max="12016" width="2.625" style="38"/>
    <col min="12017" max="12022" width="2.625" style="38" customWidth="1"/>
    <col min="12023" max="12030" width="2.75" style="38" customWidth="1"/>
    <col min="12031" max="12032" width="2.625" style="38" customWidth="1"/>
    <col min="12033" max="12038" width="2.625" style="38"/>
    <col min="12039" max="12039" width="3.25" style="38" customWidth="1"/>
    <col min="12040" max="12041" width="2.625" style="38"/>
    <col min="12042" max="12042" width="1.875" style="38" customWidth="1"/>
    <col min="12043" max="12272" width="2.625" style="38"/>
    <col min="12273" max="12278" width="2.625" style="38" customWidth="1"/>
    <col min="12279" max="12286" width="2.75" style="38" customWidth="1"/>
    <col min="12287" max="12288" width="2.625" style="38" customWidth="1"/>
    <col min="12289" max="12294" width="2.625" style="38"/>
    <col min="12295" max="12295" width="3.25" style="38" customWidth="1"/>
    <col min="12296" max="12297" width="2.625" style="38"/>
    <col min="12298" max="12298" width="1.875" style="38" customWidth="1"/>
    <col min="12299" max="12528" width="2.625" style="38"/>
    <col min="12529" max="12534" width="2.625" style="38" customWidth="1"/>
    <col min="12535" max="12542" width="2.75" style="38" customWidth="1"/>
    <col min="12543" max="12544" width="2.625" style="38" customWidth="1"/>
    <col min="12545" max="12550" width="2.625" style="38"/>
    <col min="12551" max="12551" width="3.25" style="38" customWidth="1"/>
    <col min="12552" max="12553" width="2.625" style="38"/>
    <col min="12554" max="12554" width="1.875" style="38" customWidth="1"/>
    <col min="12555" max="12784" width="2.625" style="38"/>
    <col min="12785" max="12790" width="2.625" style="38" customWidth="1"/>
    <col min="12791" max="12798" width="2.75" style="38" customWidth="1"/>
    <col min="12799" max="12800" width="2.625" style="38" customWidth="1"/>
    <col min="12801" max="12806" width="2.625" style="38"/>
    <col min="12807" max="12807" width="3.25" style="38" customWidth="1"/>
    <col min="12808" max="12809" width="2.625" style="38"/>
    <col min="12810" max="12810" width="1.875" style="38" customWidth="1"/>
    <col min="12811" max="13040" width="2.625" style="38"/>
    <col min="13041" max="13046" width="2.625" style="38" customWidth="1"/>
    <col min="13047" max="13054" width="2.75" style="38" customWidth="1"/>
    <col min="13055" max="13056" width="2.625" style="38" customWidth="1"/>
    <col min="13057" max="13062" width="2.625" style="38"/>
    <col min="13063" max="13063" width="3.25" style="38" customWidth="1"/>
    <col min="13064" max="13065" width="2.625" style="38"/>
    <col min="13066" max="13066" width="1.875" style="38" customWidth="1"/>
    <col min="13067" max="13296" width="2.625" style="38"/>
    <col min="13297" max="13302" width="2.625" style="38" customWidth="1"/>
    <col min="13303" max="13310" width="2.75" style="38" customWidth="1"/>
    <col min="13311" max="13312" width="2.625" style="38" customWidth="1"/>
    <col min="13313" max="13318" width="2.625" style="38"/>
    <col min="13319" max="13319" width="3.25" style="38" customWidth="1"/>
    <col min="13320" max="13321" width="2.625" style="38"/>
    <col min="13322" max="13322" width="1.875" style="38" customWidth="1"/>
    <col min="13323" max="13552" width="2.625" style="38"/>
    <col min="13553" max="13558" width="2.625" style="38" customWidth="1"/>
    <col min="13559" max="13566" width="2.75" style="38" customWidth="1"/>
    <col min="13567" max="13568" width="2.625" style="38" customWidth="1"/>
    <col min="13569" max="13574" width="2.625" style="38"/>
    <col min="13575" max="13575" width="3.25" style="38" customWidth="1"/>
    <col min="13576" max="13577" width="2.625" style="38"/>
    <col min="13578" max="13578" width="1.875" style="38" customWidth="1"/>
    <col min="13579" max="13808" width="2.625" style="38"/>
    <col min="13809" max="13814" width="2.625" style="38" customWidth="1"/>
    <col min="13815" max="13822" width="2.75" style="38" customWidth="1"/>
    <col min="13823" max="13824" width="2.625" style="38" customWidth="1"/>
    <col min="13825" max="13830" width="2.625" style="38"/>
    <col min="13831" max="13831" width="3.25" style="38" customWidth="1"/>
    <col min="13832" max="13833" width="2.625" style="38"/>
    <col min="13834" max="13834" width="1.875" style="38" customWidth="1"/>
    <col min="13835" max="14064" width="2.625" style="38"/>
    <col min="14065" max="14070" width="2.625" style="38" customWidth="1"/>
    <col min="14071" max="14078" width="2.75" style="38" customWidth="1"/>
    <col min="14079" max="14080" width="2.625" style="38" customWidth="1"/>
    <col min="14081" max="14086" width="2.625" style="38"/>
    <col min="14087" max="14087" width="3.25" style="38" customWidth="1"/>
    <col min="14088" max="14089" width="2.625" style="38"/>
    <col min="14090" max="14090" width="1.875" style="38" customWidth="1"/>
    <col min="14091" max="14320" width="2.625" style="38"/>
    <col min="14321" max="14326" width="2.625" style="38" customWidth="1"/>
    <col min="14327" max="14334" width="2.75" style="38" customWidth="1"/>
    <col min="14335" max="14336" width="2.625" style="38" customWidth="1"/>
    <col min="14337" max="14342" width="2.625" style="38"/>
    <col min="14343" max="14343" width="3.25" style="38" customWidth="1"/>
    <col min="14344" max="14345" width="2.625" style="38"/>
    <col min="14346" max="14346" width="1.875" style="38" customWidth="1"/>
    <col min="14347" max="14576" width="2.625" style="38"/>
    <col min="14577" max="14582" width="2.625" style="38" customWidth="1"/>
    <col min="14583" max="14590" width="2.75" style="38" customWidth="1"/>
    <col min="14591" max="14592" width="2.625" style="38" customWidth="1"/>
    <col min="14593" max="14598" width="2.625" style="38"/>
    <col min="14599" max="14599" width="3.25" style="38" customWidth="1"/>
    <col min="14600" max="14601" width="2.625" style="38"/>
    <col min="14602" max="14602" width="1.875" style="38" customWidth="1"/>
    <col min="14603" max="14832" width="2.625" style="38"/>
    <col min="14833" max="14838" width="2.625" style="38" customWidth="1"/>
    <col min="14839" max="14846" width="2.75" style="38" customWidth="1"/>
    <col min="14847" max="14848" width="2.625" style="38" customWidth="1"/>
    <col min="14849" max="14854" width="2.625" style="38"/>
    <col min="14855" max="14855" width="3.25" style="38" customWidth="1"/>
    <col min="14856" max="14857" width="2.625" style="38"/>
    <col min="14858" max="14858" width="1.875" style="38" customWidth="1"/>
    <col min="14859" max="15088" width="2.625" style="38"/>
    <col min="15089" max="15094" width="2.625" style="38" customWidth="1"/>
    <col min="15095" max="15102" width="2.75" style="38" customWidth="1"/>
    <col min="15103" max="15104" width="2.625" style="38" customWidth="1"/>
    <col min="15105" max="15110" width="2.625" style="38"/>
    <col min="15111" max="15111" width="3.25" style="38" customWidth="1"/>
    <col min="15112" max="15113" width="2.625" style="38"/>
    <col min="15114" max="15114" width="1.875" style="38" customWidth="1"/>
    <col min="15115" max="15344" width="2.625" style="38"/>
    <col min="15345" max="15350" width="2.625" style="38" customWidth="1"/>
    <col min="15351" max="15358" width="2.75" style="38" customWidth="1"/>
    <col min="15359" max="15360" width="2.625" style="38" customWidth="1"/>
    <col min="15361" max="15366" width="2.625" style="38"/>
    <col min="15367" max="15367" width="3.25" style="38" customWidth="1"/>
    <col min="15368" max="15369" width="2.625" style="38"/>
    <col min="15370" max="15370" width="1.875" style="38" customWidth="1"/>
    <col min="15371" max="15600" width="2.625" style="38"/>
    <col min="15601" max="15606" width="2.625" style="38" customWidth="1"/>
    <col min="15607" max="15614" width="2.75" style="38" customWidth="1"/>
    <col min="15615" max="15616" width="2.625" style="38" customWidth="1"/>
    <col min="15617" max="15622" width="2.625" style="38"/>
    <col min="15623" max="15623" width="3.25" style="38" customWidth="1"/>
    <col min="15624" max="15625" width="2.625" style="38"/>
    <col min="15626" max="15626" width="1.875" style="38" customWidth="1"/>
    <col min="15627" max="15856" width="2.625" style="38"/>
    <col min="15857" max="15862" width="2.625" style="38" customWidth="1"/>
    <col min="15863" max="15870" width="2.75" style="38" customWidth="1"/>
    <col min="15871" max="15872" width="2.625" style="38" customWidth="1"/>
    <col min="15873" max="15878" width="2.625" style="38"/>
    <col min="15879" max="15879" width="3.25" style="38" customWidth="1"/>
    <col min="15880" max="15881" width="2.625" style="38"/>
    <col min="15882" max="15882" width="1.875" style="38" customWidth="1"/>
    <col min="15883" max="16112" width="2.625" style="38"/>
    <col min="16113" max="16118" width="2.625" style="38" customWidth="1"/>
    <col min="16119" max="16126" width="2.75" style="38" customWidth="1"/>
    <col min="16127" max="16128" width="2.625" style="38" customWidth="1"/>
    <col min="16129" max="16134" width="2.625" style="38"/>
    <col min="16135" max="16135" width="3.25" style="38" customWidth="1"/>
    <col min="16136" max="16137" width="2.625" style="38"/>
    <col min="16138" max="16138" width="1.875" style="38" customWidth="1"/>
    <col min="16139" max="16384" width="2.625" style="38"/>
  </cols>
  <sheetData>
    <row r="1" spans="1:20" ht="16.5" customHeight="1">
      <c r="A1" s="1384" t="s">
        <v>962</v>
      </c>
      <c r="B1" s="1384"/>
      <c r="C1" s="1384"/>
      <c r="D1" s="1384"/>
      <c r="E1" s="1384"/>
      <c r="F1" s="1384"/>
      <c r="G1" s="1384"/>
      <c r="H1" s="1384"/>
      <c r="I1" s="1384"/>
      <c r="J1" s="1384"/>
      <c r="K1" s="1384"/>
      <c r="L1" s="1384"/>
      <c r="M1" s="1385"/>
      <c r="N1" s="1385"/>
      <c r="O1" s="1385"/>
      <c r="P1" s="1385"/>
    </row>
    <row r="2" spans="1:20" ht="25.5" customHeight="1" thickBot="1">
      <c r="A2" s="1398" t="s">
        <v>1004</v>
      </c>
      <c r="B2" s="1398"/>
      <c r="C2" s="1398"/>
      <c r="D2" s="1398"/>
      <c r="E2" s="1398"/>
      <c r="F2" s="1398"/>
      <c r="G2" s="1398"/>
      <c r="H2" s="1398"/>
      <c r="I2" s="1398"/>
      <c r="J2" s="1398"/>
      <c r="K2" s="1398"/>
      <c r="L2" s="1398"/>
      <c r="M2" s="1398"/>
      <c r="N2" s="1398"/>
      <c r="O2" s="1398"/>
      <c r="P2" s="1398"/>
    </row>
    <row r="3" spans="1:20" ht="16.5" customHeight="1" thickTop="1" thickBot="1">
      <c r="A3" s="1399" t="s">
        <v>583</v>
      </c>
      <c r="B3" s="1399"/>
      <c r="C3" s="1399"/>
      <c r="D3" s="1399"/>
      <c r="E3" s="1399"/>
      <c r="F3" s="1399"/>
      <c r="G3" s="1399"/>
      <c r="H3" s="1399"/>
      <c r="I3" s="1399"/>
      <c r="J3" s="1399"/>
      <c r="K3" s="1399"/>
      <c r="L3" s="1399"/>
      <c r="M3" s="1399"/>
      <c r="N3" s="1399"/>
      <c r="O3" s="1399"/>
      <c r="P3" s="1399"/>
      <c r="T3" s="746" t="s">
        <v>325</v>
      </c>
    </row>
    <row r="4" spans="1:20" ht="24.75" customHeight="1" thickTop="1">
      <c r="A4" s="1363" t="s">
        <v>963</v>
      </c>
      <c r="B4" s="1400"/>
      <c r="C4" s="1401"/>
      <c r="D4" s="1402"/>
      <c r="E4" s="1402"/>
      <c r="F4" s="1402"/>
      <c r="G4" s="1402"/>
      <c r="H4" s="1402"/>
      <c r="I4" s="1402"/>
      <c r="J4" s="1402"/>
      <c r="K4" s="1402"/>
      <c r="L4" s="1402"/>
      <c r="M4" s="1402"/>
      <c r="N4" s="1402"/>
      <c r="O4" s="1402"/>
      <c r="P4" s="1402"/>
    </row>
    <row r="5" spans="1:20" ht="24.75" customHeight="1">
      <c r="A5" s="1367" t="s">
        <v>964</v>
      </c>
      <c r="B5" s="1368"/>
      <c r="C5" s="1386"/>
      <c r="D5" s="1387"/>
      <c r="E5" s="1373" t="s">
        <v>965</v>
      </c>
      <c r="F5" s="1375"/>
      <c r="G5" s="1390"/>
      <c r="H5" s="1391"/>
      <c r="I5" s="1391"/>
      <c r="J5" s="1392"/>
      <c r="K5" s="1373" t="s">
        <v>967</v>
      </c>
      <c r="L5" s="1374"/>
      <c r="M5" s="1375"/>
      <c r="N5" s="1386"/>
      <c r="O5" s="1396"/>
      <c r="P5" s="1387"/>
    </row>
    <row r="6" spans="1:20" ht="12.75" customHeight="1">
      <c r="A6" s="1371"/>
      <c r="B6" s="1372"/>
      <c r="C6" s="1388"/>
      <c r="D6" s="1389"/>
      <c r="E6" s="1376" t="s">
        <v>966</v>
      </c>
      <c r="F6" s="1378"/>
      <c r="G6" s="1393"/>
      <c r="H6" s="1394"/>
      <c r="I6" s="1394"/>
      <c r="J6" s="1395"/>
      <c r="K6" s="1376" t="s">
        <v>968</v>
      </c>
      <c r="L6" s="1377"/>
      <c r="M6" s="1378"/>
      <c r="N6" s="1388"/>
      <c r="O6" s="1397"/>
      <c r="P6" s="1389"/>
    </row>
    <row r="7" spans="1:20" ht="33" customHeight="1">
      <c r="A7" s="1367" t="s">
        <v>969</v>
      </c>
      <c r="B7" s="1368"/>
      <c r="C7" s="1373" t="s">
        <v>970</v>
      </c>
      <c r="D7" s="1374"/>
      <c r="E7" s="1374"/>
      <c r="F7" s="1375"/>
      <c r="G7" s="1373" t="s">
        <v>971</v>
      </c>
      <c r="H7" s="1374"/>
      <c r="I7" s="1374"/>
      <c r="J7" s="1374"/>
      <c r="K7" s="1374"/>
      <c r="L7" s="1374"/>
      <c r="M7" s="1375"/>
      <c r="N7" s="1373" t="s">
        <v>973</v>
      </c>
      <c r="O7" s="1374"/>
      <c r="P7" s="1374"/>
    </row>
    <row r="8" spans="1:20" ht="24.75" customHeight="1">
      <c r="A8" s="1369"/>
      <c r="B8" s="1370"/>
      <c r="C8" s="1376"/>
      <c r="D8" s="1377"/>
      <c r="E8" s="1377"/>
      <c r="F8" s="1378"/>
      <c r="G8" s="1376" t="s">
        <v>972</v>
      </c>
      <c r="H8" s="1377"/>
      <c r="I8" s="1377"/>
      <c r="J8" s="1377"/>
      <c r="K8" s="1377"/>
      <c r="L8" s="1377"/>
      <c r="M8" s="1378"/>
      <c r="N8" s="1376"/>
      <c r="O8" s="1377"/>
      <c r="P8" s="1377"/>
    </row>
    <row r="9" spans="1:20" ht="12.75" customHeight="1">
      <c r="A9" s="1371"/>
      <c r="B9" s="1372"/>
      <c r="C9" s="1347" t="s">
        <v>974</v>
      </c>
      <c r="D9" s="1348"/>
      <c r="E9" s="1348"/>
      <c r="F9" s="1348"/>
      <c r="G9" s="1348"/>
      <c r="H9" s="1348"/>
      <c r="I9" s="1348"/>
      <c r="J9" s="1348"/>
      <c r="K9" s="1348"/>
      <c r="L9" s="1348"/>
      <c r="M9" s="1348"/>
      <c r="N9" s="1348"/>
      <c r="O9" s="1348"/>
      <c r="P9" s="1348"/>
    </row>
    <row r="10" spans="1:20" ht="12.75" customHeight="1">
      <c r="A10" s="1367" t="s">
        <v>975</v>
      </c>
      <c r="B10" s="1368"/>
      <c r="C10" s="1347" t="s">
        <v>976</v>
      </c>
      <c r="D10" s="1348"/>
      <c r="E10" s="1348"/>
      <c r="F10" s="1348"/>
      <c r="G10" s="1348"/>
      <c r="H10" s="1348"/>
      <c r="I10" s="1349"/>
      <c r="J10" s="1347" t="s">
        <v>973</v>
      </c>
      <c r="K10" s="1348"/>
      <c r="L10" s="1348"/>
      <c r="M10" s="1348"/>
      <c r="N10" s="1348"/>
      <c r="O10" s="1348"/>
      <c r="P10" s="1348"/>
    </row>
    <row r="11" spans="1:20" ht="24.75" customHeight="1">
      <c r="A11" s="1379"/>
      <c r="B11" s="1380"/>
      <c r="C11" s="1352" t="s">
        <v>977</v>
      </c>
      <c r="D11" s="1353"/>
      <c r="E11" s="1353"/>
      <c r="F11" s="1353"/>
      <c r="G11" s="1353"/>
      <c r="H11" s="1353"/>
      <c r="I11" s="1353"/>
      <c r="J11" s="1353"/>
      <c r="K11" s="1353"/>
      <c r="L11" s="1353"/>
      <c r="M11" s="1353"/>
      <c r="N11" s="1353"/>
      <c r="O11" s="1353"/>
      <c r="P11" s="1353"/>
    </row>
    <row r="12" spans="1:20" ht="4.5" customHeight="1">
      <c r="A12" s="1407"/>
      <c r="B12" s="1407"/>
      <c r="C12" s="1407"/>
      <c r="D12" s="1407"/>
      <c r="E12" s="1407"/>
      <c r="F12" s="1407"/>
      <c r="G12" s="1407"/>
      <c r="H12" s="1407"/>
      <c r="I12" s="1407"/>
      <c r="J12" s="1407"/>
      <c r="K12" s="1407"/>
      <c r="L12" s="1407"/>
      <c r="M12" s="1407"/>
      <c r="N12" s="1407"/>
      <c r="O12" s="1407"/>
      <c r="P12" s="1407"/>
    </row>
    <row r="13" spans="1:20" ht="24.75" customHeight="1">
      <c r="A13" s="1410" t="s">
        <v>978</v>
      </c>
      <c r="B13" s="1411"/>
      <c r="C13" s="1409" t="s">
        <v>979</v>
      </c>
      <c r="D13" s="1342"/>
      <c r="E13" s="1342"/>
      <c r="F13" s="1342"/>
      <c r="G13" s="1342"/>
      <c r="H13" s="1342"/>
      <c r="I13" s="1342"/>
      <c r="J13" s="1342"/>
      <c r="K13" s="1342"/>
      <c r="L13" s="1342"/>
      <c r="M13" s="1342"/>
      <c r="N13" s="1342"/>
      <c r="O13" s="1342"/>
      <c r="P13" s="1342"/>
    </row>
    <row r="14" spans="1:20" ht="19.5" customHeight="1">
      <c r="A14" s="1371"/>
      <c r="B14" s="1372"/>
      <c r="C14" s="1376" t="s">
        <v>980</v>
      </c>
      <c r="D14" s="1377"/>
      <c r="E14" s="1377"/>
      <c r="F14" s="1377"/>
      <c r="G14" s="1377"/>
      <c r="H14" s="1377"/>
      <c r="I14" s="1377"/>
      <c r="J14" s="1377"/>
      <c r="K14" s="1377"/>
      <c r="L14" s="1377"/>
      <c r="M14" s="1377"/>
      <c r="N14" s="1377"/>
      <c r="O14" s="1377"/>
      <c r="P14" s="1377"/>
    </row>
    <row r="15" spans="1:20" ht="19.5" customHeight="1">
      <c r="A15" s="1364" t="s">
        <v>981</v>
      </c>
      <c r="B15" s="1365"/>
      <c r="C15" s="1347" t="s">
        <v>982</v>
      </c>
      <c r="D15" s="1348"/>
      <c r="E15" s="1348"/>
      <c r="F15" s="1348"/>
      <c r="G15" s="1348"/>
      <c r="H15" s="1348"/>
      <c r="I15" s="1348"/>
      <c r="J15" s="1348"/>
      <c r="K15" s="1348"/>
      <c r="L15" s="1348"/>
      <c r="M15" s="1348"/>
      <c r="N15" s="1348"/>
      <c r="O15" s="1348"/>
      <c r="P15" s="1348"/>
    </row>
    <row r="16" spans="1:20" ht="19.5" customHeight="1">
      <c r="A16" s="1364" t="s">
        <v>584</v>
      </c>
      <c r="B16" s="1365"/>
      <c r="C16" s="1381" t="s">
        <v>983</v>
      </c>
      <c r="D16" s="1382"/>
      <c r="E16" s="1383"/>
      <c r="F16" s="1347" t="s">
        <v>984</v>
      </c>
      <c r="G16" s="1349"/>
      <c r="H16" s="1381" t="s">
        <v>983</v>
      </c>
      <c r="I16" s="1382"/>
      <c r="J16" s="1382"/>
      <c r="K16" s="1383"/>
      <c r="L16" s="1347" t="s">
        <v>585</v>
      </c>
      <c r="M16" s="1348"/>
      <c r="N16" s="1348"/>
      <c r="O16" s="1349"/>
      <c r="P16" s="756" t="s">
        <v>983</v>
      </c>
    </row>
    <row r="17" spans="1:16" ht="12" customHeight="1">
      <c r="A17" s="1350" t="s">
        <v>985</v>
      </c>
      <c r="B17" s="1351"/>
      <c r="C17" s="1352" t="s">
        <v>986</v>
      </c>
      <c r="D17" s="1353"/>
      <c r="E17" s="1353"/>
      <c r="F17" s="1353"/>
      <c r="G17" s="1353"/>
      <c r="H17" s="1353"/>
      <c r="I17" s="1353"/>
      <c r="J17" s="1353"/>
      <c r="K17" s="1353"/>
      <c r="L17" s="1353"/>
      <c r="M17" s="1353"/>
      <c r="N17" s="1353"/>
      <c r="O17" s="1353"/>
      <c r="P17" s="1353"/>
    </row>
    <row r="18" spans="1:16" ht="19.5" customHeight="1">
      <c r="A18" s="1407"/>
      <c r="B18" s="1407"/>
      <c r="C18" s="1407"/>
      <c r="D18" s="1407"/>
      <c r="E18" s="1407"/>
      <c r="F18" s="1407"/>
      <c r="G18" s="1407"/>
      <c r="H18" s="1407"/>
      <c r="I18" s="1407"/>
      <c r="J18" s="1407"/>
      <c r="K18" s="1407"/>
      <c r="L18" s="1407"/>
      <c r="M18" s="1407"/>
      <c r="N18" s="1407"/>
      <c r="O18" s="1407"/>
      <c r="P18" s="1407"/>
    </row>
    <row r="19" spans="1:16" s="118" customFormat="1" ht="19.5" customHeight="1">
      <c r="A19" s="1363" t="s">
        <v>987</v>
      </c>
      <c r="B19" s="1363"/>
      <c r="C19" s="1363"/>
      <c r="D19" s="1363"/>
      <c r="E19" s="1363"/>
      <c r="F19" s="1363"/>
      <c r="G19" s="1363"/>
      <c r="H19" s="1363"/>
      <c r="I19" s="1363"/>
      <c r="J19" s="1363"/>
      <c r="K19" s="1363"/>
      <c r="L19" s="1363"/>
      <c r="M19" s="1363"/>
      <c r="N19" s="1363"/>
      <c r="O19" s="1363"/>
      <c r="P19" s="1363"/>
    </row>
    <row r="20" spans="1:16" s="118" customFormat="1" ht="19.5" customHeight="1">
      <c r="A20" s="1364" t="s">
        <v>988</v>
      </c>
      <c r="B20" s="1364"/>
      <c r="C20" s="1364"/>
      <c r="D20" s="1364"/>
      <c r="E20" s="1364"/>
      <c r="F20" s="1364"/>
      <c r="G20" s="1364"/>
      <c r="H20" s="1365"/>
      <c r="I20" s="1366" t="s">
        <v>989</v>
      </c>
      <c r="J20" s="1364"/>
      <c r="K20" s="1364"/>
      <c r="L20" s="1364"/>
      <c r="M20" s="1364"/>
      <c r="N20" s="1364"/>
      <c r="O20" s="1364"/>
      <c r="P20" s="1364"/>
    </row>
    <row r="21" spans="1:16" s="118" customFormat="1" ht="19.5" customHeight="1">
      <c r="A21" s="1364" t="s">
        <v>990</v>
      </c>
      <c r="B21" s="1364"/>
      <c r="C21" s="1365"/>
      <c r="D21" s="1366" t="s">
        <v>991</v>
      </c>
      <c r="E21" s="1364"/>
      <c r="F21" s="1364"/>
      <c r="G21" s="1364"/>
      <c r="H21" s="1365"/>
      <c r="I21" s="1366" t="s">
        <v>990</v>
      </c>
      <c r="J21" s="1364"/>
      <c r="K21" s="1364"/>
      <c r="L21" s="1364"/>
      <c r="M21" s="1364"/>
      <c r="N21" s="1365"/>
      <c r="O21" s="1366" t="s">
        <v>991</v>
      </c>
      <c r="P21" s="1364"/>
    </row>
    <row r="22" spans="1:16" s="118" customFormat="1" ht="19.5" customHeight="1">
      <c r="A22" s="1339"/>
      <c r="B22" s="1339"/>
      <c r="C22" s="1340"/>
      <c r="D22" s="1338"/>
      <c r="E22" s="1339"/>
      <c r="F22" s="1339"/>
      <c r="G22" s="1339"/>
      <c r="H22" s="1340"/>
      <c r="I22" s="1338"/>
      <c r="J22" s="1339"/>
      <c r="K22" s="1339"/>
      <c r="L22" s="1339"/>
      <c r="M22" s="1339"/>
      <c r="N22" s="1340"/>
      <c r="O22" s="1338"/>
      <c r="P22" s="1339"/>
    </row>
    <row r="23" spans="1:16" s="118" customFormat="1" ht="19.5" customHeight="1">
      <c r="A23" s="1339"/>
      <c r="B23" s="1339"/>
      <c r="C23" s="1340"/>
      <c r="D23" s="1338"/>
      <c r="E23" s="1339"/>
      <c r="F23" s="1339"/>
      <c r="G23" s="1339"/>
      <c r="H23" s="1340"/>
      <c r="I23" s="1338"/>
      <c r="J23" s="1339"/>
      <c r="K23" s="1339"/>
      <c r="L23" s="1339"/>
      <c r="M23" s="1339"/>
      <c r="N23" s="1340"/>
      <c r="O23" s="1338"/>
      <c r="P23" s="1339"/>
    </row>
    <row r="24" spans="1:16" s="118" customFormat="1" ht="19.5" customHeight="1">
      <c r="A24" s="1339"/>
      <c r="B24" s="1339"/>
      <c r="C24" s="1340"/>
      <c r="D24" s="1338"/>
      <c r="E24" s="1339"/>
      <c r="F24" s="1339"/>
      <c r="G24" s="1339"/>
      <c r="H24" s="1340"/>
      <c r="I24" s="1338"/>
      <c r="J24" s="1339"/>
      <c r="K24" s="1339"/>
      <c r="L24" s="1339"/>
      <c r="M24" s="1339"/>
      <c r="N24" s="1340"/>
      <c r="O24" s="1338"/>
      <c r="P24" s="1339"/>
    </row>
    <row r="25" spans="1:16" s="118" customFormat="1" ht="19.5" customHeight="1">
      <c r="A25" s="1339"/>
      <c r="B25" s="1339"/>
      <c r="C25" s="1340"/>
      <c r="D25" s="1338"/>
      <c r="E25" s="1339"/>
      <c r="F25" s="1339"/>
      <c r="G25" s="1339"/>
      <c r="H25" s="1340"/>
      <c r="I25" s="1338"/>
      <c r="J25" s="1339"/>
      <c r="K25" s="1339"/>
      <c r="L25" s="1339"/>
      <c r="M25" s="1339"/>
      <c r="N25" s="1340"/>
      <c r="O25" s="1338"/>
      <c r="P25" s="1339"/>
    </row>
    <row r="26" spans="1:16" s="118" customFormat="1" ht="19.5" customHeight="1">
      <c r="A26" s="1339"/>
      <c r="B26" s="1339"/>
      <c r="C26" s="1340"/>
      <c r="D26" s="1338"/>
      <c r="E26" s="1339"/>
      <c r="F26" s="1339"/>
      <c r="G26" s="1339"/>
      <c r="H26" s="1340"/>
      <c r="I26" s="1338"/>
      <c r="J26" s="1339"/>
      <c r="K26" s="1339"/>
      <c r="L26" s="1339"/>
      <c r="M26" s="1339"/>
      <c r="N26" s="1340"/>
      <c r="O26" s="1338"/>
      <c r="P26" s="1339"/>
    </row>
    <row r="27" spans="1:16" s="118" customFormat="1" ht="25.5" customHeight="1">
      <c r="A27" s="1350" t="s">
        <v>992</v>
      </c>
      <c r="B27" s="1350"/>
      <c r="C27" s="1351"/>
      <c r="D27" s="1352" t="s">
        <v>986</v>
      </c>
      <c r="E27" s="1353"/>
      <c r="F27" s="1353"/>
      <c r="G27" s="1353"/>
      <c r="H27" s="1408"/>
      <c r="I27" s="1352" t="s">
        <v>993</v>
      </c>
      <c r="J27" s="1353"/>
      <c r="K27" s="1353"/>
      <c r="L27" s="1353"/>
      <c r="M27" s="1353"/>
      <c r="N27" s="1408"/>
      <c r="O27" s="1352" t="s">
        <v>986</v>
      </c>
      <c r="P27" s="1353"/>
    </row>
    <row r="28" spans="1:16" s="118" customFormat="1" ht="24" customHeight="1">
      <c r="A28" s="1342" t="s">
        <v>994</v>
      </c>
      <c r="B28" s="1342"/>
      <c r="C28" s="1342"/>
      <c r="D28" s="1342"/>
      <c r="E28" s="1342"/>
      <c r="F28" s="1342"/>
      <c r="G28" s="1342"/>
      <c r="H28" s="1342"/>
      <c r="I28" s="1342"/>
      <c r="J28" s="1342"/>
      <c r="K28" s="1342"/>
      <c r="L28" s="1342"/>
      <c r="M28" s="1342"/>
      <c r="N28" s="1342"/>
      <c r="O28" s="1342"/>
      <c r="P28" s="1342"/>
    </row>
    <row r="29" spans="1:16" ht="19.5" customHeight="1">
      <c r="A29" s="1343"/>
      <c r="B29" s="1343"/>
      <c r="C29" s="1343"/>
      <c r="D29" s="1343"/>
      <c r="E29" s="1343"/>
      <c r="F29" s="1343"/>
      <c r="G29" s="1343"/>
      <c r="H29" s="1343"/>
      <c r="I29" s="1343"/>
      <c r="J29" s="1343"/>
      <c r="K29" s="1343"/>
      <c r="L29" s="1343"/>
      <c r="M29" s="1343"/>
      <c r="N29" s="1343"/>
      <c r="O29" s="1343"/>
      <c r="P29" s="1343"/>
    </row>
    <row r="30" spans="1:16" ht="19.5" customHeight="1">
      <c r="A30" s="1344" t="s">
        <v>995</v>
      </c>
      <c r="B30" s="1344"/>
      <c r="C30" s="1344"/>
      <c r="D30" s="1344"/>
      <c r="E30" s="1344"/>
      <c r="F30" s="1344"/>
      <c r="G30" s="1344"/>
      <c r="H30" s="1344"/>
      <c r="I30" s="1344"/>
      <c r="J30" s="1344"/>
      <c r="K30" s="1344"/>
      <c r="L30" s="1344"/>
      <c r="M30" s="1344"/>
      <c r="N30" s="1344"/>
      <c r="O30" s="1344"/>
      <c r="P30" s="1344"/>
    </row>
    <row r="31" spans="1:16" ht="19.5" customHeight="1">
      <c r="A31" s="1345"/>
      <c r="B31" s="1345"/>
      <c r="C31" s="1345"/>
      <c r="D31" s="1345"/>
      <c r="E31" s="1345"/>
      <c r="F31" s="1345"/>
      <c r="G31" s="1345"/>
      <c r="H31" s="1345"/>
      <c r="I31" s="1345"/>
      <c r="J31" s="1345"/>
      <c r="K31" s="1345"/>
      <c r="L31" s="1345"/>
      <c r="M31" s="1345"/>
      <c r="N31" s="1345"/>
      <c r="O31" s="1345"/>
      <c r="P31" s="1345"/>
    </row>
    <row r="32" spans="1:16" ht="19.5" customHeight="1">
      <c r="A32" s="1346" t="s">
        <v>996</v>
      </c>
      <c r="B32" s="1346"/>
      <c r="C32" s="1346"/>
      <c r="D32" s="1346"/>
      <c r="E32" s="1346"/>
      <c r="F32" s="1346"/>
      <c r="G32" s="1346"/>
      <c r="H32" s="1346"/>
      <c r="I32" s="1346"/>
      <c r="J32" s="1346"/>
      <c r="K32" s="1346"/>
      <c r="L32" s="1346"/>
      <c r="M32" s="1346"/>
      <c r="N32" s="1346"/>
      <c r="O32" s="1346"/>
      <c r="P32" s="1346"/>
    </row>
    <row r="33" spans="1:16" ht="24.75" customHeight="1" thickBot="1">
      <c r="A33" s="1354"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B33" s="1355"/>
      <c r="C33" s="1355"/>
      <c r="D33" s="1355"/>
      <c r="E33" s="1355"/>
      <c r="F33" s="1355"/>
      <c r="G33" s="1355"/>
      <c r="H33" s="1355"/>
      <c r="I33" s="1355"/>
      <c r="J33" s="1355"/>
      <c r="K33" s="1355"/>
      <c r="L33" s="1355"/>
      <c r="M33" s="1355"/>
      <c r="N33" s="1355"/>
      <c r="O33" s="1355"/>
      <c r="P33" s="1356"/>
    </row>
    <row r="34" spans="1:16" ht="24.75" customHeight="1">
      <c r="A34" s="757"/>
      <c r="B34" s="757"/>
      <c r="C34" s="757"/>
      <c r="D34" s="757"/>
      <c r="E34" s="757"/>
      <c r="F34" s="757"/>
      <c r="G34" s="757"/>
      <c r="H34" s="757"/>
      <c r="I34" s="757"/>
      <c r="J34" s="757"/>
      <c r="K34" s="757"/>
      <c r="L34" s="757"/>
      <c r="M34" s="757"/>
      <c r="N34" s="757"/>
      <c r="O34" s="757"/>
      <c r="P34" s="757"/>
    </row>
    <row r="35" spans="1:16" ht="24.75" customHeight="1" thickBot="1">
      <c r="A35" s="757"/>
      <c r="B35" s="757"/>
      <c r="C35" s="757"/>
      <c r="D35" s="757"/>
      <c r="E35" s="757"/>
      <c r="F35" s="757"/>
      <c r="G35" s="757"/>
      <c r="H35" s="757"/>
      <c r="I35" s="757"/>
      <c r="J35" s="757"/>
      <c r="K35" s="757"/>
      <c r="L35" s="757"/>
      <c r="M35" s="757"/>
      <c r="N35" s="757"/>
      <c r="O35" s="757"/>
      <c r="P35" s="757"/>
    </row>
    <row r="36" spans="1:16" ht="19.5" customHeight="1" thickTop="1">
      <c r="A36" s="1341"/>
      <c r="B36" s="1341"/>
      <c r="C36" s="1341"/>
      <c r="D36" s="1341"/>
      <c r="E36" s="1341"/>
      <c r="F36" s="1341"/>
      <c r="G36" s="1341"/>
      <c r="H36" s="1341"/>
      <c r="I36" s="1341"/>
      <c r="J36" s="1341"/>
      <c r="K36" s="1341"/>
      <c r="L36" s="1341"/>
      <c r="M36" s="1341"/>
      <c r="N36" s="1341"/>
      <c r="O36" s="1341"/>
      <c r="P36" s="1341"/>
    </row>
    <row r="37" spans="1:16" ht="19.5" customHeight="1">
      <c r="A37" s="1357" t="s">
        <v>997</v>
      </c>
      <c r="B37" s="1359" t="s">
        <v>998</v>
      </c>
      <c r="C37" s="1360"/>
      <c r="D37" s="1360"/>
      <c r="E37" s="1360"/>
      <c r="F37" s="1360"/>
      <c r="G37" s="1360"/>
      <c r="H37" s="1360"/>
      <c r="I37" s="1360"/>
      <c r="J37" s="1360"/>
      <c r="K37" s="1360"/>
      <c r="L37" s="1360"/>
      <c r="M37" s="1360"/>
      <c r="N37" s="1360"/>
      <c r="O37" s="1360"/>
      <c r="P37" s="1360"/>
    </row>
    <row r="38" spans="1:16" ht="19.5" customHeight="1">
      <c r="A38" s="1358"/>
      <c r="B38" s="1361" t="s">
        <v>999</v>
      </c>
      <c r="C38" s="1362"/>
      <c r="D38" s="1362"/>
      <c r="E38" s="1362"/>
      <c r="F38" s="1362"/>
      <c r="G38" s="1362"/>
      <c r="H38" s="1362"/>
      <c r="I38" s="1362"/>
      <c r="J38" s="1362"/>
      <c r="K38" s="1362"/>
      <c r="L38" s="1362"/>
      <c r="M38" s="1362"/>
      <c r="N38" s="1362"/>
      <c r="O38" s="1362"/>
      <c r="P38" s="1362"/>
    </row>
    <row r="39" spans="1:16" ht="19.5" customHeight="1">
      <c r="A39" s="1403"/>
      <c r="B39" s="1403"/>
      <c r="C39" s="1403"/>
      <c r="D39" s="1403"/>
      <c r="E39" s="1403"/>
      <c r="F39" s="1403"/>
      <c r="G39" s="1403"/>
      <c r="H39" s="1403"/>
      <c r="I39" s="1403"/>
      <c r="J39" s="1403"/>
      <c r="K39" s="1403"/>
      <c r="L39" s="1403"/>
      <c r="M39" s="1403"/>
      <c r="N39" s="1403"/>
      <c r="O39" s="1403"/>
      <c r="P39" s="1403"/>
    </row>
    <row r="40" spans="1:16" ht="19.5" customHeight="1">
      <c r="A40" s="484"/>
      <c r="B40" s="484"/>
      <c r="C40" s="484"/>
      <c r="D40" s="484"/>
      <c r="E40" s="484"/>
      <c r="F40" s="484"/>
      <c r="G40" s="1417"/>
      <c r="H40" s="1417"/>
      <c r="I40" s="1417"/>
      <c r="J40" s="484"/>
      <c r="K40" s="484"/>
      <c r="L40" s="1418"/>
      <c r="M40" s="1418"/>
      <c r="N40" s="1418"/>
      <c r="O40" s="1417"/>
      <c r="P40" s="1417"/>
    </row>
    <row r="41" spans="1:16" s="40" customFormat="1" ht="19.5" customHeight="1">
      <c r="A41" s="1404"/>
      <c r="B41" s="1405"/>
      <c r="C41" s="1405"/>
      <c r="D41" s="1405"/>
      <c r="E41" s="1405"/>
      <c r="F41" s="1405"/>
      <c r="G41" s="1405"/>
      <c r="H41" s="1405"/>
      <c r="I41" s="1405"/>
      <c r="J41" s="1405"/>
      <c r="K41" s="1405"/>
      <c r="L41" s="1405"/>
      <c r="M41" s="1405"/>
      <c r="N41" s="1405"/>
      <c r="O41" s="1405"/>
      <c r="P41" s="1406"/>
    </row>
    <row r="42" spans="1:16" s="40" customFormat="1" ht="19.5" customHeight="1" thickBot="1">
      <c r="A42" s="1354"/>
      <c r="B42" s="1355"/>
      <c r="C42" s="1355"/>
      <c r="D42" s="1355"/>
      <c r="E42" s="1355"/>
      <c r="F42" s="1355"/>
      <c r="G42" s="1355"/>
      <c r="H42" s="1355"/>
      <c r="I42" s="1355"/>
      <c r="J42" s="1355"/>
      <c r="K42" s="1355"/>
      <c r="L42" s="1355"/>
      <c r="M42" s="1355"/>
      <c r="N42" s="1355"/>
      <c r="O42" s="1355"/>
      <c r="P42" s="1356"/>
    </row>
    <row r="43" spans="1:16" s="40" customFormat="1" ht="4.5" customHeight="1">
      <c r="A43" s="1414"/>
      <c r="B43" s="1415"/>
      <c r="C43" s="1415"/>
      <c r="D43" s="1415"/>
      <c r="E43" s="1415"/>
      <c r="F43" s="1415"/>
      <c r="G43" s="1415"/>
      <c r="H43" s="1415"/>
      <c r="I43" s="1415"/>
      <c r="J43" s="1415"/>
      <c r="K43" s="1415"/>
      <c r="L43" s="1415"/>
      <c r="M43" s="1415"/>
      <c r="N43" s="1415"/>
      <c r="O43" s="1415"/>
      <c r="P43" s="1416"/>
    </row>
    <row r="44" spans="1:16" s="40" customFormat="1" ht="19.5" customHeight="1">
      <c r="A44" s="485"/>
      <c r="B44" s="486" t="s">
        <v>586</v>
      </c>
      <c r="C44" s="486"/>
      <c r="D44" s="486"/>
      <c r="E44" s="486"/>
      <c r="F44" s="486"/>
      <c r="G44" s="486"/>
      <c r="H44" s="486"/>
      <c r="I44" s="486"/>
      <c r="J44" s="486"/>
      <c r="K44" s="486"/>
      <c r="L44" s="486"/>
      <c r="M44" s="486"/>
      <c r="N44" s="475"/>
      <c r="O44" s="475"/>
      <c r="P44" s="475"/>
    </row>
    <row r="45" spans="1:16" s="40" customFormat="1" ht="19.5" customHeight="1">
      <c r="A45" s="485"/>
      <c r="B45" s="1413" t="s">
        <v>587</v>
      </c>
      <c r="C45" s="1413"/>
      <c r="D45" s="1413"/>
      <c r="E45" s="1413"/>
      <c r="F45" s="1413"/>
      <c r="G45" s="1413"/>
      <c r="H45" s="1413"/>
      <c r="I45" s="1413"/>
      <c r="J45" s="1413"/>
      <c r="K45" s="1413"/>
      <c r="L45" s="1413"/>
      <c r="M45" s="1413"/>
      <c r="N45" s="475"/>
      <c r="O45" s="475"/>
      <c r="P45" s="475"/>
    </row>
    <row r="46" spans="1:16" s="40" customFormat="1" ht="19.5" customHeight="1">
      <c r="A46" s="485"/>
      <c r="B46" s="1412" t="s">
        <v>1000</v>
      </c>
      <c r="C46" s="1412"/>
      <c r="D46" s="1412"/>
      <c r="E46" s="1412"/>
      <c r="F46" s="1412"/>
      <c r="G46" s="1412"/>
      <c r="H46" s="1412"/>
      <c r="I46" s="1412"/>
      <c r="J46" s="1412"/>
      <c r="K46" s="1412"/>
      <c r="L46" s="1412"/>
      <c r="M46" s="1412"/>
      <c r="N46" s="475"/>
      <c r="O46" s="475"/>
      <c r="P46" s="475"/>
    </row>
  </sheetData>
  <mergeCells count="88">
    <mergeCell ref="B46:M46"/>
    <mergeCell ref="B45:M45"/>
    <mergeCell ref="A43:P43"/>
    <mergeCell ref="O40:P40"/>
    <mergeCell ref="L40:N40"/>
    <mergeCell ref="G40:I40"/>
    <mergeCell ref="A12:P12"/>
    <mergeCell ref="C13:P13"/>
    <mergeCell ref="C14:P14"/>
    <mergeCell ref="A15:B15"/>
    <mergeCell ref="A13:B14"/>
    <mergeCell ref="C15:P15"/>
    <mergeCell ref="A21:C21"/>
    <mergeCell ref="D21:H21"/>
    <mergeCell ref="I21:N21"/>
    <mergeCell ref="O21:P21"/>
    <mergeCell ref="A22:C22"/>
    <mergeCell ref="D22:H22"/>
    <mergeCell ref="A39:P39"/>
    <mergeCell ref="A41:P41"/>
    <mergeCell ref="A16:B16"/>
    <mergeCell ref="A18:P18"/>
    <mergeCell ref="A42:P42"/>
    <mergeCell ref="I22:N22"/>
    <mergeCell ref="O22:P22"/>
    <mergeCell ref="A23:C23"/>
    <mergeCell ref="D23:H23"/>
    <mergeCell ref="I23:N23"/>
    <mergeCell ref="O23:P23"/>
    <mergeCell ref="A24:C24"/>
    <mergeCell ref="A27:C27"/>
    <mergeCell ref="D27:H27"/>
    <mergeCell ref="I27:N27"/>
    <mergeCell ref="O27:P27"/>
    <mergeCell ref="A1:L1"/>
    <mergeCell ref="M1:P1"/>
    <mergeCell ref="A5:B6"/>
    <mergeCell ref="C5:D6"/>
    <mergeCell ref="E5:F5"/>
    <mergeCell ref="E6:F6"/>
    <mergeCell ref="G5:J6"/>
    <mergeCell ref="K5:M5"/>
    <mergeCell ref="K6:M6"/>
    <mergeCell ref="N5:P6"/>
    <mergeCell ref="A2:P2"/>
    <mergeCell ref="A3:P3"/>
    <mergeCell ref="A4:B4"/>
    <mergeCell ref="C4:P4"/>
    <mergeCell ref="A19:P19"/>
    <mergeCell ref="A20:H20"/>
    <mergeCell ref="I20:P20"/>
    <mergeCell ref="A7:B9"/>
    <mergeCell ref="C7:F8"/>
    <mergeCell ref="G7:M7"/>
    <mergeCell ref="G8:M8"/>
    <mergeCell ref="N7:P8"/>
    <mergeCell ref="C9:P9"/>
    <mergeCell ref="A10:B11"/>
    <mergeCell ref="C10:I10"/>
    <mergeCell ref="J10:P10"/>
    <mergeCell ref="C11:P11"/>
    <mergeCell ref="C16:E16"/>
    <mergeCell ref="F16:G16"/>
    <mergeCell ref="H16:K16"/>
    <mergeCell ref="L16:O16"/>
    <mergeCell ref="A17:B17"/>
    <mergeCell ref="C17:P17"/>
    <mergeCell ref="A33:P33"/>
    <mergeCell ref="A37:A38"/>
    <mergeCell ref="B37:P37"/>
    <mergeCell ref="B38:P38"/>
    <mergeCell ref="D24:H24"/>
    <mergeCell ref="I24:N24"/>
    <mergeCell ref="O24:P24"/>
    <mergeCell ref="A25:C25"/>
    <mergeCell ref="D25:H25"/>
    <mergeCell ref="I25:N25"/>
    <mergeCell ref="O25:P25"/>
    <mergeCell ref="A26:C26"/>
    <mergeCell ref="D26:H26"/>
    <mergeCell ref="I26:N26"/>
    <mergeCell ref="O26:P26"/>
    <mergeCell ref="A36:P36"/>
    <mergeCell ref="A28:P28"/>
    <mergeCell ref="A29:P29"/>
    <mergeCell ref="A30:P30"/>
    <mergeCell ref="A31:P31"/>
    <mergeCell ref="A32:P32"/>
  </mergeCells>
  <phoneticPr fontId="2" type="noConversion"/>
  <hyperlinks>
    <hyperlink ref="T3" location="'2.데이터입력'!A1" display="데이터입력시트로" xr:uid="{00000000-0004-0000-1500-000000000000}"/>
  </hyperlinks>
  <printOptions horizontalCentered="1" verticalCentered="1"/>
  <pageMargins left="0.70866141732283472" right="0.70866141732283472" top="0.74803149606299213" bottom="0.74803149606299213" header="0.31496062992125984" footer="0.31496062992125984"/>
  <pageSetup paperSize="9" scale="86" fitToHeight="0" orientation="portrait" r:id="rId1"/>
  <headerFooter>
    <oddHeader>&amp;C
&amp;G</oddHeader>
  </headerFooter>
  <legacy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tabColor rgb="FF0070C0"/>
    <pageSetUpPr fitToPage="1"/>
  </sheetPr>
  <dimension ref="A1:W22"/>
  <sheetViews>
    <sheetView showGridLines="0" zoomScale="85" zoomScaleNormal="85" workbookViewId="0">
      <selection activeCell="W3" sqref="W3"/>
    </sheetView>
  </sheetViews>
  <sheetFormatPr defaultColWidth="8.875" defaultRowHeight="30.75" customHeight="1"/>
  <cols>
    <col min="1" max="1" width="3.25" style="19" customWidth="1"/>
    <col min="2" max="2" width="15.25" style="19" customWidth="1"/>
    <col min="3" max="3" width="3.625" style="19" customWidth="1"/>
    <col min="4" max="4" width="1.75" style="19" customWidth="1"/>
    <col min="5" max="5" width="7.25" style="19" customWidth="1"/>
    <col min="6" max="6" width="5.25" style="19" customWidth="1"/>
    <col min="7" max="7" width="2.75" style="19" customWidth="1"/>
    <col min="8" max="8" width="2.5" style="19" customWidth="1"/>
    <col min="9" max="9" width="1.75" style="19" customWidth="1"/>
    <col min="10" max="10" width="1.5" style="19" customWidth="1"/>
    <col min="11" max="11" width="2" style="19" customWidth="1"/>
    <col min="12" max="12" width="1.125" style="19" customWidth="1"/>
    <col min="13" max="13" width="5.25" style="19" customWidth="1"/>
    <col min="14" max="14" width="3.375" style="19" customWidth="1"/>
    <col min="15" max="15" width="3.75" style="19" customWidth="1"/>
    <col min="16" max="16" width="4.875" style="19" customWidth="1"/>
    <col min="17" max="17" width="2.75" style="19" customWidth="1"/>
    <col min="18" max="18" width="3.75" style="19" customWidth="1"/>
    <col min="19" max="19" width="5.5" style="19" customWidth="1"/>
    <col min="20" max="20" width="4.25" style="19" customWidth="1"/>
    <col min="21" max="21" width="2.375" style="19" customWidth="1"/>
    <col min="22" max="22" width="3.375" style="19" customWidth="1"/>
    <col min="23" max="23" width="15.625" style="19" customWidth="1"/>
    <col min="24" max="263" width="8.875" style="19"/>
    <col min="264" max="264" width="15.25" style="19" customWidth="1"/>
    <col min="265" max="265" width="6.125" style="19" customWidth="1"/>
    <col min="266" max="266" width="9.125" style="19" customWidth="1"/>
    <col min="267" max="267" width="2.625" style="19" customWidth="1"/>
    <col min="268" max="268" width="6.25" style="19" customWidth="1"/>
    <col min="269" max="269" width="3.875" style="19" customWidth="1"/>
    <col min="270" max="270" width="5.25" style="19" customWidth="1"/>
    <col min="271" max="271" width="3.375" style="19" customWidth="1"/>
    <col min="272" max="272" width="3.75" style="19" customWidth="1"/>
    <col min="273" max="273" width="4.875" style="19" customWidth="1"/>
    <col min="274" max="274" width="3.25" style="19" customWidth="1"/>
    <col min="275" max="275" width="4.75" style="19" customWidth="1"/>
    <col min="276" max="276" width="4" style="19" customWidth="1"/>
    <col min="277" max="277" width="2.375" style="19" customWidth="1"/>
    <col min="278" max="278" width="5.25" style="19" customWidth="1"/>
    <col min="279" max="279" width="9" style="19" customWidth="1"/>
    <col min="280" max="519" width="8.875" style="19"/>
    <col min="520" max="520" width="15.25" style="19" customWidth="1"/>
    <col min="521" max="521" width="6.125" style="19" customWidth="1"/>
    <col min="522" max="522" width="9.125" style="19" customWidth="1"/>
    <col min="523" max="523" width="2.625" style="19" customWidth="1"/>
    <col min="524" max="524" width="6.25" style="19" customWidth="1"/>
    <col min="525" max="525" width="3.875" style="19" customWidth="1"/>
    <col min="526" max="526" width="5.25" style="19" customWidth="1"/>
    <col min="527" max="527" width="3.375" style="19" customWidth="1"/>
    <col min="528" max="528" width="3.75" style="19" customWidth="1"/>
    <col min="529" max="529" width="4.875" style="19" customWidth="1"/>
    <col min="530" max="530" width="3.25" style="19" customWidth="1"/>
    <col min="531" max="531" width="4.75" style="19" customWidth="1"/>
    <col min="532" max="532" width="4" style="19" customWidth="1"/>
    <col min="533" max="533" width="2.375" style="19" customWidth="1"/>
    <col min="534" max="534" width="5.25" style="19" customWidth="1"/>
    <col min="535" max="535" width="9" style="19" customWidth="1"/>
    <col min="536" max="775" width="8.875" style="19"/>
    <col min="776" max="776" width="15.25" style="19" customWidth="1"/>
    <col min="777" max="777" width="6.125" style="19" customWidth="1"/>
    <col min="778" max="778" width="9.125" style="19" customWidth="1"/>
    <col min="779" max="779" width="2.625" style="19" customWidth="1"/>
    <col min="780" max="780" width="6.25" style="19" customWidth="1"/>
    <col min="781" max="781" width="3.875" style="19" customWidth="1"/>
    <col min="782" max="782" width="5.25" style="19" customWidth="1"/>
    <col min="783" max="783" width="3.375" style="19" customWidth="1"/>
    <col min="784" max="784" width="3.75" style="19" customWidth="1"/>
    <col min="785" max="785" width="4.875" style="19" customWidth="1"/>
    <col min="786" max="786" width="3.25" style="19" customWidth="1"/>
    <col min="787" max="787" width="4.75" style="19" customWidth="1"/>
    <col min="788" max="788" width="4" style="19" customWidth="1"/>
    <col min="789" max="789" width="2.375" style="19" customWidth="1"/>
    <col min="790" max="790" width="5.25" style="19" customWidth="1"/>
    <col min="791" max="791" width="9" style="19" customWidth="1"/>
    <col min="792" max="1031" width="8.875" style="19"/>
    <col min="1032" max="1032" width="15.25" style="19" customWidth="1"/>
    <col min="1033" max="1033" width="6.125" style="19" customWidth="1"/>
    <col min="1034" max="1034" width="9.125" style="19" customWidth="1"/>
    <col min="1035" max="1035" width="2.625" style="19" customWidth="1"/>
    <col min="1036" max="1036" width="6.25" style="19" customWidth="1"/>
    <col min="1037" max="1037" width="3.875" style="19" customWidth="1"/>
    <col min="1038" max="1038" width="5.25" style="19" customWidth="1"/>
    <col min="1039" max="1039" width="3.375" style="19" customWidth="1"/>
    <col min="1040" max="1040" width="3.75" style="19" customWidth="1"/>
    <col min="1041" max="1041" width="4.875" style="19" customWidth="1"/>
    <col min="1042" max="1042" width="3.25" style="19" customWidth="1"/>
    <col min="1043" max="1043" width="4.75" style="19" customWidth="1"/>
    <col min="1044" max="1044" width="4" style="19" customWidth="1"/>
    <col min="1045" max="1045" width="2.375" style="19" customWidth="1"/>
    <col min="1046" max="1046" width="5.25" style="19" customWidth="1"/>
    <col min="1047" max="1047" width="9" style="19" customWidth="1"/>
    <col min="1048" max="1287" width="8.875" style="19"/>
    <col min="1288" max="1288" width="15.25" style="19" customWidth="1"/>
    <col min="1289" max="1289" width="6.125" style="19" customWidth="1"/>
    <col min="1290" max="1290" width="9.125" style="19" customWidth="1"/>
    <col min="1291" max="1291" width="2.625" style="19" customWidth="1"/>
    <col min="1292" max="1292" width="6.25" style="19" customWidth="1"/>
    <col min="1293" max="1293" width="3.875" style="19" customWidth="1"/>
    <col min="1294" max="1294" width="5.25" style="19" customWidth="1"/>
    <col min="1295" max="1295" width="3.375" style="19" customWidth="1"/>
    <col min="1296" max="1296" width="3.75" style="19" customWidth="1"/>
    <col min="1297" max="1297" width="4.875" style="19" customWidth="1"/>
    <col min="1298" max="1298" width="3.25" style="19" customWidth="1"/>
    <col min="1299" max="1299" width="4.75" style="19" customWidth="1"/>
    <col min="1300" max="1300" width="4" style="19" customWidth="1"/>
    <col min="1301" max="1301" width="2.375" style="19" customWidth="1"/>
    <col min="1302" max="1302" width="5.25" style="19" customWidth="1"/>
    <col min="1303" max="1303" width="9" style="19" customWidth="1"/>
    <col min="1304" max="1543" width="8.875" style="19"/>
    <col min="1544" max="1544" width="15.25" style="19" customWidth="1"/>
    <col min="1545" max="1545" width="6.125" style="19" customWidth="1"/>
    <col min="1546" max="1546" width="9.125" style="19" customWidth="1"/>
    <col min="1547" max="1547" width="2.625" style="19" customWidth="1"/>
    <col min="1548" max="1548" width="6.25" style="19" customWidth="1"/>
    <col min="1549" max="1549" width="3.875" style="19" customWidth="1"/>
    <col min="1550" max="1550" width="5.25" style="19" customWidth="1"/>
    <col min="1551" max="1551" width="3.375" style="19" customWidth="1"/>
    <col min="1552" max="1552" width="3.75" style="19" customWidth="1"/>
    <col min="1553" max="1553" width="4.875" style="19" customWidth="1"/>
    <col min="1554" max="1554" width="3.25" style="19" customWidth="1"/>
    <col min="1555" max="1555" width="4.75" style="19" customWidth="1"/>
    <col min="1556" max="1556" width="4" style="19" customWidth="1"/>
    <col min="1557" max="1557" width="2.375" style="19" customWidth="1"/>
    <col min="1558" max="1558" width="5.25" style="19" customWidth="1"/>
    <col min="1559" max="1559" width="9" style="19" customWidth="1"/>
    <col min="1560" max="1799" width="8.875" style="19"/>
    <col min="1800" max="1800" width="15.25" style="19" customWidth="1"/>
    <col min="1801" max="1801" width="6.125" style="19" customWidth="1"/>
    <col min="1802" max="1802" width="9.125" style="19" customWidth="1"/>
    <col min="1803" max="1803" width="2.625" style="19" customWidth="1"/>
    <col min="1804" max="1804" width="6.25" style="19" customWidth="1"/>
    <col min="1805" max="1805" width="3.875" style="19" customWidth="1"/>
    <col min="1806" max="1806" width="5.25" style="19" customWidth="1"/>
    <col min="1807" max="1807" width="3.375" style="19" customWidth="1"/>
    <col min="1808" max="1808" width="3.75" style="19" customWidth="1"/>
    <col min="1809" max="1809" width="4.875" style="19" customWidth="1"/>
    <col min="1810" max="1810" width="3.25" style="19" customWidth="1"/>
    <col min="1811" max="1811" width="4.75" style="19" customWidth="1"/>
    <col min="1812" max="1812" width="4" style="19" customWidth="1"/>
    <col min="1813" max="1813" width="2.375" style="19" customWidth="1"/>
    <col min="1814" max="1814" width="5.25" style="19" customWidth="1"/>
    <col min="1815" max="1815" width="9" style="19" customWidth="1"/>
    <col min="1816" max="2055" width="8.875" style="19"/>
    <col min="2056" max="2056" width="15.25" style="19" customWidth="1"/>
    <col min="2057" max="2057" width="6.125" style="19" customWidth="1"/>
    <col min="2058" max="2058" width="9.125" style="19" customWidth="1"/>
    <col min="2059" max="2059" width="2.625" style="19" customWidth="1"/>
    <col min="2060" max="2060" width="6.25" style="19" customWidth="1"/>
    <col min="2061" max="2061" width="3.875" style="19" customWidth="1"/>
    <col min="2062" max="2062" width="5.25" style="19" customWidth="1"/>
    <col min="2063" max="2063" width="3.375" style="19" customWidth="1"/>
    <col min="2064" max="2064" width="3.75" style="19" customWidth="1"/>
    <col min="2065" max="2065" width="4.875" style="19" customWidth="1"/>
    <col min="2066" max="2066" width="3.25" style="19" customWidth="1"/>
    <col min="2067" max="2067" width="4.75" style="19" customWidth="1"/>
    <col min="2068" max="2068" width="4" style="19" customWidth="1"/>
    <col min="2069" max="2069" width="2.375" style="19" customWidth="1"/>
    <col min="2070" max="2070" width="5.25" style="19" customWidth="1"/>
    <col min="2071" max="2071" width="9" style="19" customWidth="1"/>
    <col min="2072" max="2311" width="8.875" style="19"/>
    <col min="2312" max="2312" width="15.25" style="19" customWidth="1"/>
    <col min="2313" max="2313" width="6.125" style="19" customWidth="1"/>
    <col min="2314" max="2314" width="9.125" style="19" customWidth="1"/>
    <col min="2315" max="2315" width="2.625" style="19" customWidth="1"/>
    <col min="2316" max="2316" width="6.25" style="19" customWidth="1"/>
    <col min="2317" max="2317" width="3.875" style="19" customWidth="1"/>
    <col min="2318" max="2318" width="5.25" style="19" customWidth="1"/>
    <col min="2319" max="2319" width="3.375" style="19" customWidth="1"/>
    <col min="2320" max="2320" width="3.75" style="19" customWidth="1"/>
    <col min="2321" max="2321" width="4.875" style="19" customWidth="1"/>
    <col min="2322" max="2322" width="3.25" style="19" customWidth="1"/>
    <col min="2323" max="2323" width="4.75" style="19" customWidth="1"/>
    <col min="2324" max="2324" width="4" style="19" customWidth="1"/>
    <col min="2325" max="2325" width="2.375" style="19" customWidth="1"/>
    <col min="2326" max="2326" width="5.25" style="19" customWidth="1"/>
    <col min="2327" max="2327" width="9" style="19" customWidth="1"/>
    <col min="2328" max="2567" width="8.875" style="19"/>
    <col min="2568" max="2568" width="15.25" style="19" customWidth="1"/>
    <col min="2569" max="2569" width="6.125" style="19" customWidth="1"/>
    <col min="2570" max="2570" width="9.125" style="19" customWidth="1"/>
    <col min="2571" max="2571" width="2.625" style="19" customWidth="1"/>
    <col min="2572" max="2572" width="6.25" style="19" customWidth="1"/>
    <col min="2573" max="2573" width="3.875" style="19" customWidth="1"/>
    <col min="2574" max="2574" width="5.25" style="19" customWidth="1"/>
    <col min="2575" max="2575" width="3.375" style="19" customWidth="1"/>
    <col min="2576" max="2576" width="3.75" style="19" customWidth="1"/>
    <col min="2577" max="2577" width="4.875" style="19" customWidth="1"/>
    <col min="2578" max="2578" width="3.25" style="19" customWidth="1"/>
    <col min="2579" max="2579" width="4.75" style="19" customWidth="1"/>
    <col min="2580" max="2580" width="4" style="19" customWidth="1"/>
    <col min="2581" max="2581" width="2.375" style="19" customWidth="1"/>
    <col min="2582" max="2582" width="5.25" style="19" customWidth="1"/>
    <col min="2583" max="2583" width="9" style="19" customWidth="1"/>
    <col min="2584" max="2823" width="8.875" style="19"/>
    <col min="2824" max="2824" width="15.25" style="19" customWidth="1"/>
    <col min="2825" max="2825" width="6.125" style="19" customWidth="1"/>
    <col min="2826" max="2826" width="9.125" style="19" customWidth="1"/>
    <col min="2827" max="2827" width="2.625" style="19" customWidth="1"/>
    <col min="2828" max="2828" width="6.25" style="19" customWidth="1"/>
    <col min="2829" max="2829" width="3.875" style="19" customWidth="1"/>
    <col min="2830" max="2830" width="5.25" style="19" customWidth="1"/>
    <col min="2831" max="2831" width="3.375" style="19" customWidth="1"/>
    <col min="2832" max="2832" width="3.75" style="19" customWidth="1"/>
    <col min="2833" max="2833" width="4.875" style="19" customWidth="1"/>
    <col min="2834" max="2834" width="3.25" style="19" customWidth="1"/>
    <col min="2835" max="2835" width="4.75" style="19" customWidth="1"/>
    <col min="2836" max="2836" width="4" style="19" customWidth="1"/>
    <col min="2837" max="2837" width="2.375" style="19" customWidth="1"/>
    <col min="2838" max="2838" width="5.25" style="19" customWidth="1"/>
    <col min="2839" max="2839" width="9" style="19" customWidth="1"/>
    <col min="2840" max="3079" width="8.875" style="19"/>
    <col min="3080" max="3080" width="15.25" style="19" customWidth="1"/>
    <col min="3081" max="3081" width="6.125" style="19" customWidth="1"/>
    <col min="3082" max="3082" width="9.125" style="19" customWidth="1"/>
    <col min="3083" max="3083" width="2.625" style="19" customWidth="1"/>
    <col min="3084" max="3084" width="6.25" style="19" customWidth="1"/>
    <col min="3085" max="3085" width="3.875" style="19" customWidth="1"/>
    <col min="3086" max="3086" width="5.25" style="19" customWidth="1"/>
    <col min="3087" max="3087" width="3.375" style="19" customWidth="1"/>
    <col min="3088" max="3088" width="3.75" style="19" customWidth="1"/>
    <col min="3089" max="3089" width="4.875" style="19" customWidth="1"/>
    <col min="3090" max="3090" width="3.25" style="19" customWidth="1"/>
    <col min="3091" max="3091" width="4.75" style="19" customWidth="1"/>
    <col min="3092" max="3092" width="4" style="19" customWidth="1"/>
    <col min="3093" max="3093" width="2.375" style="19" customWidth="1"/>
    <col min="3094" max="3094" width="5.25" style="19" customWidth="1"/>
    <col min="3095" max="3095" width="9" style="19" customWidth="1"/>
    <col min="3096" max="3335" width="8.875" style="19"/>
    <col min="3336" max="3336" width="15.25" style="19" customWidth="1"/>
    <col min="3337" max="3337" width="6.125" style="19" customWidth="1"/>
    <col min="3338" max="3338" width="9.125" style="19" customWidth="1"/>
    <col min="3339" max="3339" width="2.625" style="19" customWidth="1"/>
    <col min="3340" max="3340" width="6.25" style="19" customWidth="1"/>
    <col min="3341" max="3341" width="3.875" style="19" customWidth="1"/>
    <col min="3342" max="3342" width="5.25" style="19" customWidth="1"/>
    <col min="3343" max="3343" width="3.375" style="19" customWidth="1"/>
    <col min="3344" max="3344" width="3.75" style="19" customWidth="1"/>
    <col min="3345" max="3345" width="4.875" style="19" customWidth="1"/>
    <col min="3346" max="3346" width="3.25" style="19" customWidth="1"/>
    <col min="3347" max="3347" width="4.75" style="19" customWidth="1"/>
    <col min="3348" max="3348" width="4" style="19" customWidth="1"/>
    <col min="3349" max="3349" width="2.375" style="19" customWidth="1"/>
    <col min="3350" max="3350" width="5.25" style="19" customWidth="1"/>
    <col min="3351" max="3351" width="9" style="19" customWidth="1"/>
    <col min="3352" max="3591" width="8.875" style="19"/>
    <col min="3592" max="3592" width="15.25" style="19" customWidth="1"/>
    <col min="3593" max="3593" width="6.125" style="19" customWidth="1"/>
    <col min="3594" max="3594" width="9.125" style="19" customWidth="1"/>
    <col min="3595" max="3595" width="2.625" style="19" customWidth="1"/>
    <col min="3596" max="3596" width="6.25" style="19" customWidth="1"/>
    <col min="3597" max="3597" width="3.875" style="19" customWidth="1"/>
    <col min="3598" max="3598" width="5.25" style="19" customWidth="1"/>
    <col min="3599" max="3599" width="3.375" style="19" customWidth="1"/>
    <col min="3600" max="3600" width="3.75" style="19" customWidth="1"/>
    <col min="3601" max="3601" width="4.875" style="19" customWidth="1"/>
    <col min="3602" max="3602" width="3.25" style="19" customWidth="1"/>
    <col min="3603" max="3603" width="4.75" style="19" customWidth="1"/>
    <col min="3604" max="3604" width="4" style="19" customWidth="1"/>
    <col min="3605" max="3605" width="2.375" style="19" customWidth="1"/>
    <col min="3606" max="3606" width="5.25" style="19" customWidth="1"/>
    <col min="3607" max="3607" width="9" style="19" customWidth="1"/>
    <col min="3608" max="3847" width="8.875" style="19"/>
    <col min="3848" max="3848" width="15.25" style="19" customWidth="1"/>
    <col min="3849" max="3849" width="6.125" style="19" customWidth="1"/>
    <col min="3850" max="3850" width="9.125" style="19" customWidth="1"/>
    <col min="3851" max="3851" width="2.625" style="19" customWidth="1"/>
    <col min="3852" max="3852" width="6.25" style="19" customWidth="1"/>
    <col min="3853" max="3853" width="3.875" style="19" customWidth="1"/>
    <col min="3854" max="3854" width="5.25" style="19" customWidth="1"/>
    <col min="3855" max="3855" width="3.375" style="19" customWidth="1"/>
    <col min="3856" max="3856" width="3.75" style="19" customWidth="1"/>
    <col min="3857" max="3857" width="4.875" style="19" customWidth="1"/>
    <col min="3858" max="3858" width="3.25" style="19" customWidth="1"/>
    <col min="3859" max="3859" width="4.75" style="19" customWidth="1"/>
    <col min="3860" max="3860" width="4" style="19" customWidth="1"/>
    <col min="3861" max="3861" width="2.375" style="19" customWidth="1"/>
    <col min="3862" max="3862" width="5.25" style="19" customWidth="1"/>
    <col min="3863" max="3863" width="9" style="19" customWidth="1"/>
    <col min="3864" max="4103" width="8.875" style="19"/>
    <col min="4104" max="4104" width="15.25" style="19" customWidth="1"/>
    <col min="4105" max="4105" width="6.125" style="19" customWidth="1"/>
    <col min="4106" max="4106" width="9.125" style="19" customWidth="1"/>
    <col min="4107" max="4107" width="2.625" style="19" customWidth="1"/>
    <col min="4108" max="4108" width="6.25" style="19" customWidth="1"/>
    <col min="4109" max="4109" width="3.875" style="19" customWidth="1"/>
    <col min="4110" max="4110" width="5.25" style="19" customWidth="1"/>
    <col min="4111" max="4111" width="3.375" style="19" customWidth="1"/>
    <col min="4112" max="4112" width="3.75" style="19" customWidth="1"/>
    <col min="4113" max="4113" width="4.875" style="19" customWidth="1"/>
    <col min="4114" max="4114" width="3.25" style="19" customWidth="1"/>
    <col min="4115" max="4115" width="4.75" style="19" customWidth="1"/>
    <col min="4116" max="4116" width="4" style="19" customWidth="1"/>
    <col min="4117" max="4117" width="2.375" style="19" customWidth="1"/>
    <col min="4118" max="4118" width="5.25" style="19" customWidth="1"/>
    <col min="4119" max="4119" width="9" style="19" customWidth="1"/>
    <col min="4120" max="4359" width="8.875" style="19"/>
    <col min="4360" max="4360" width="15.25" style="19" customWidth="1"/>
    <col min="4361" max="4361" width="6.125" style="19" customWidth="1"/>
    <col min="4362" max="4362" width="9.125" style="19" customWidth="1"/>
    <col min="4363" max="4363" width="2.625" style="19" customWidth="1"/>
    <col min="4364" max="4364" width="6.25" style="19" customWidth="1"/>
    <col min="4365" max="4365" width="3.875" style="19" customWidth="1"/>
    <col min="4366" max="4366" width="5.25" style="19" customWidth="1"/>
    <col min="4367" max="4367" width="3.375" style="19" customWidth="1"/>
    <col min="4368" max="4368" width="3.75" style="19" customWidth="1"/>
    <col min="4369" max="4369" width="4.875" style="19" customWidth="1"/>
    <col min="4370" max="4370" width="3.25" style="19" customWidth="1"/>
    <col min="4371" max="4371" width="4.75" style="19" customWidth="1"/>
    <col min="4372" max="4372" width="4" style="19" customWidth="1"/>
    <col min="4373" max="4373" width="2.375" style="19" customWidth="1"/>
    <col min="4374" max="4374" width="5.25" style="19" customWidth="1"/>
    <col min="4375" max="4375" width="9" style="19" customWidth="1"/>
    <col min="4376" max="4615" width="8.875" style="19"/>
    <col min="4616" max="4616" width="15.25" style="19" customWidth="1"/>
    <col min="4617" max="4617" width="6.125" style="19" customWidth="1"/>
    <col min="4618" max="4618" width="9.125" style="19" customWidth="1"/>
    <col min="4619" max="4619" width="2.625" style="19" customWidth="1"/>
    <col min="4620" max="4620" width="6.25" style="19" customWidth="1"/>
    <col min="4621" max="4621" width="3.875" style="19" customWidth="1"/>
    <col min="4622" max="4622" width="5.25" style="19" customWidth="1"/>
    <col min="4623" max="4623" width="3.375" style="19" customWidth="1"/>
    <col min="4624" max="4624" width="3.75" style="19" customWidth="1"/>
    <col min="4625" max="4625" width="4.875" style="19" customWidth="1"/>
    <col min="4626" max="4626" width="3.25" style="19" customWidth="1"/>
    <col min="4627" max="4627" width="4.75" style="19" customWidth="1"/>
    <col min="4628" max="4628" width="4" style="19" customWidth="1"/>
    <col min="4629" max="4629" width="2.375" style="19" customWidth="1"/>
    <col min="4630" max="4630" width="5.25" style="19" customWidth="1"/>
    <col min="4631" max="4631" width="9" style="19" customWidth="1"/>
    <col min="4632" max="4871" width="8.875" style="19"/>
    <col min="4872" max="4872" width="15.25" style="19" customWidth="1"/>
    <col min="4873" max="4873" width="6.125" style="19" customWidth="1"/>
    <col min="4874" max="4874" width="9.125" style="19" customWidth="1"/>
    <col min="4875" max="4875" width="2.625" style="19" customWidth="1"/>
    <col min="4876" max="4876" width="6.25" style="19" customWidth="1"/>
    <col min="4877" max="4877" width="3.875" style="19" customWidth="1"/>
    <col min="4878" max="4878" width="5.25" style="19" customWidth="1"/>
    <col min="4879" max="4879" width="3.375" style="19" customWidth="1"/>
    <col min="4880" max="4880" width="3.75" style="19" customWidth="1"/>
    <col min="4881" max="4881" width="4.875" style="19" customWidth="1"/>
    <col min="4882" max="4882" width="3.25" style="19" customWidth="1"/>
    <col min="4883" max="4883" width="4.75" style="19" customWidth="1"/>
    <col min="4884" max="4884" width="4" style="19" customWidth="1"/>
    <col min="4885" max="4885" width="2.375" style="19" customWidth="1"/>
    <col min="4886" max="4886" width="5.25" style="19" customWidth="1"/>
    <col min="4887" max="4887" width="9" style="19" customWidth="1"/>
    <col min="4888" max="5127" width="8.875" style="19"/>
    <col min="5128" max="5128" width="15.25" style="19" customWidth="1"/>
    <col min="5129" max="5129" width="6.125" style="19" customWidth="1"/>
    <col min="5130" max="5130" width="9.125" style="19" customWidth="1"/>
    <col min="5131" max="5131" width="2.625" style="19" customWidth="1"/>
    <col min="5132" max="5132" width="6.25" style="19" customWidth="1"/>
    <col min="5133" max="5133" width="3.875" style="19" customWidth="1"/>
    <col min="5134" max="5134" width="5.25" style="19" customWidth="1"/>
    <col min="5135" max="5135" width="3.375" style="19" customWidth="1"/>
    <col min="5136" max="5136" width="3.75" style="19" customWidth="1"/>
    <col min="5137" max="5137" width="4.875" style="19" customWidth="1"/>
    <col min="5138" max="5138" width="3.25" style="19" customWidth="1"/>
    <col min="5139" max="5139" width="4.75" style="19" customWidth="1"/>
    <col min="5140" max="5140" width="4" style="19" customWidth="1"/>
    <col min="5141" max="5141" width="2.375" style="19" customWidth="1"/>
    <col min="5142" max="5142" width="5.25" style="19" customWidth="1"/>
    <col min="5143" max="5143" width="9" style="19" customWidth="1"/>
    <col min="5144" max="5383" width="8.875" style="19"/>
    <col min="5384" max="5384" width="15.25" style="19" customWidth="1"/>
    <col min="5385" max="5385" width="6.125" style="19" customWidth="1"/>
    <col min="5386" max="5386" width="9.125" style="19" customWidth="1"/>
    <col min="5387" max="5387" width="2.625" style="19" customWidth="1"/>
    <col min="5388" max="5388" width="6.25" style="19" customWidth="1"/>
    <col min="5389" max="5389" width="3.875" style="19" customWidth="1"/>
    <col min="5390" max="5390" width="5.25" style="19" customWidth="1"/>
    <col min="5391" max="5391" width="3.375" style="19" customWidth="1"/>
    <col min="5392" max="5392" width="3.75" style="19" customWidth="1"/>
    <col min="5393" max="5393" width="4.875" style="19" customWidth="1"/>
    <col min="5394" max="5394" width="3.25" style="19" customWidth="1"/>
    <col min="5395" max="5395" width="4.75" style="19" customWidth="1"/>
    <col min="5396" max="5396" width="4" style="19" customWidth="1"/>
    <col min="5397" max="5397" width="2.375" style="19" customWidth="1"/>
    <col min="5398" max="5398" width="5.25" style="19" customWidth="1"/>
    <col min="5399" max="5399" width="9" style="19" customWidth="1"/>
    <col min="5400" max="5639" width="8.875" style="19"/>
    <col min="5640" max="5640" width="15.25" style="19" customWidth="1"/>
    <col min="5641" max="5641" width="6.125" style="19" customWidth="1"/>
    <col min="5642" max="5642" width="9.125" style="19" customWidth="1"/>
    <col min="5643" max="5643" width="2.625" style="19" customWidth="1"/>
    <col min="5644" max="5644" width="6.25" style="19" customWidth="1"/>
    <col min="5645" max="5645" width="3.875" style="19" customWidth="1"/>
    <col min="5646" max="5646" width="5.25" style="19" customWidth="1"/>
    <col min="5647" max="5647" width="3.375" style="19" customWidth="1"/>
    <col min="5648" max="5648" width="3.75" style="19" customWidth="1"/>
    <col min="5649" max="5649" width="4.875" style="19" customWidth="1"/>
    <col min="5650" max="5650" width="3.25" style="19" customWidth="1"/>
    <col min="5651" max="5651" width="4.75" style="19" customWidth="1"/>
    <col min="5652" max="5652" width="4" style="19" customWidth="1"/>
    <col min="5653" max="5653" width="2.375" style="19" customWidth="1"/>
    <col min="5654" max="5654" width="5.25" style="19" customWidth="1"/>
    <col min="5655" max="5655" width="9" style="19" customWidth="1"/>
    <col min="5656" max="5895" width="8.875" style="19"/>
    <col min="5896" max="5896" width="15.25" style="19" customWidth="1"/>
    <col min="5897" max="5897" width="6.125" style="19" customWidth="1"/>
    <col min="5898" max="5898" width="9.125" style="19" customWidth="1"/>
    <col min="5899" max="5899" width="2.625" style="19" customWidth="1"/>
    <col min="5900" max="5900" width="6.25" style="19" customWidth="1"/>
    <col min="5901" max="5901" width="3.875" style="19" customWidth="1"/>
    <col min="5902" max="5902" width="5.25" style="19" customWidth="1"/>
    <col min="5903" max="5903" width="3.375" style="19" customWidth="1"/>
    <col min="5904" max="5904" width="3.75" style="19" customWidth="1"/>
    <col min="5905" max="5905" width="4.875" style="19" customWidth="1"/>
    <col min="5906" max="5906" width="3.25" style="19" customWidth="1"/>
    <col min="5907" max="5907" width="4.75" style="19" customWidth="1"/>
    <col min="5908" max="5908" width="4" style="19" customWidth="1"/>
    <col min="5909" max="5909" width="2.375" style="19" customWidth="1"/>
    <col min="5910" max="5910" width="5.25" style="19" customWidth="1"/>
    <col min="5911" max="5911" width="9" style="19" customWidth="1"/>
    <col min="5912" max="6151" width="8.875" style="19"/>
    <col min="6152" max="6152" width="15.25" style="19" customWidth="1"/>
    <col min="6153" max="6153" width="6.125" style="19" customWidth="1"/>
    <col min="6154" max="6154" width="9.125" style="19" customWidth="1"/>
    <col min="6155" max="6155" width="2.625" style="19" customWidth="1"/>
    <col min="6156" max="6156" width="6.25" style="19" customWidth="1"/>
    <col min="6157" max="6157" width="3.875" style="19" customWidth="1"/>
    <col min="6158" max="6158" width="5.25" style="19" customWidth="1"/>
    <col min="6159" max="6159" width="3.375" style="19" customWidth="1"/>
    <col min="6160" max="6160" width="3.75" style="19" customWidth="1"/>
    <col min="6161" max="6161" width="4.875" style="19" customWidth="1"/>
    <col min="6162" max="6162" width="3.25" style="19" customWidth="1"/>
    <col min="6163" max="6163" width="4.75" style="19" customWidth="1"/>
    <col min="6164" max="6164" width="4" style="19" customWidth="1"/>
    <col min="6165" max="6165" width="2.375" style="19" customWidth="1"/>
    <col min="6166" max="6166" width="5.25" style="19" customWidth="1"/>
    <col min="6167" max="6167" width="9" style="19" customWidth="1"/>
    <col min="6168" max="6407" width="8.875" style="19"/>
    <col min="6408" max="6408" width="15.25" style="19" customWidth="1"/>
    <col min="6409" max="6409" width="6.125" style="19" customWidth="1"/>
    <col min="6410" max="6410" width="9.125" style="19" customWidth="1"/>
    <col min="6411" max="6411" width="2.625" style="19" customWidth="1"/>
    <col min="6412" max="6412" width="6.25" style="19" customWidth="1"/>
    <col min="6413" max="6413" width="3.875" style="19" customWidth="1"/>
    <col min="6414" max="6414" width="5.25" style="19" customWidth="1"/>
    <col min="6415" max="6415" width="3.375" style="19" customWidth="1"/>
    <col min="6416" max="6416" width="3.75" style="19" customWidth="1"/>
    <col min="6417" max="6417" width="4.875" style="19" customWidth="1"/>
    <col min="6418" max="6418" width="3.25" style="19" customWidth="1"/>
    <col min="6419" max="6419" width="4.75" style="19" customWidth="1"/>
    <col min="6420" max="6420" width="4" style="19" customWidth="1"/>
    <col min="6421" max="6421" width="2.375" style="19" customWidth="1"/>
    <col min="6422" max="6422" width="5.25" style="19" customWidth="1"/>
    <col min="6423" max="6423" width="9" style="19" customWidth="1"/>
    <col min="6424" max="6663" width="8.875" style="19"/>
    <col min="6664" max="6664" width="15.25" style="19" customWidth="1"/>
    <col min="6665" max="6665" width="6.125" style="19" customWidth="1"/>
    <col min="6666" max="6666" width="9.125" style="19" customWidth="1"/>
    <col min="6667" max="6667" width="2.625" style="19" customWidth="1"/>
    <col min="6668" max="6668" width="6.25" style="19" customWidth="1"/>
    <col min="6669" max="6669" width="3.875" style="19" customWidth="1"/>
    <col min="6670" max="6670" width="5.25" style="19" customWidth="1"/>
    <col min="6671" max="6671" width="3.375" style="19" customWidth="1"/>
    <col min="6672" max="6672" width="3.75" style="19" customWidth="1"/>
    <col min="6673" max="6673" width="4.875" style="19" customWidth="1"/>
    <col min="6674" max="6674" width="3.25" style="19" customWidth="1"/>
    <col min="6675" max="6675" width="4.75" style="19" customWidth="1"/>
    <col min="6676" max="6676" width="4" style="19" customWidth="1"/>
    <col min="6677" max="6677" width="2.375" style="19" customWidth="1"/>
    <col min="6678" max="6678" width="5.25" style="19" customWidth="1"/>
    <col min="6679" max="6679" width="9" style="19" customWidth="1"/>
    <col min="6680" max="6919" width="8.875" style="19"/>
    <col min="6920" max="6920" width="15.25" style="19" customWidth="1"/>
    <col min="6921" max="6921" width="6.125" style="19" customWidth="1"/>
    <col min="6922" max="6922" width="9.125" style="19" customWidth="1"/>
    <col min="6923" max="6923" width="2.625" style="19" customWidth="1"/>
    <col min="6924" max="6924" width="6.25" style="19" customWidth="1"/>
    <col min="6925" max="6925" width="3.875" style="19" customWidth="1"/>
    <col min="6926" max="6926" width="5.25" style="19" customWidth="1"/>
    <col min="6927" max="6927" width="3.375" style="19" customWidth="1"/>
    <col min="6928" max="6928" width="3.75" style="19" customWidth="1"/>
    <col min="6929" max="6929" width="4.875" style="19" customWidth="1"/>
    <col min="6930" max="6930" width="3.25" style="19" customWidth="1"/>
    <col min="6931" max="6931" width="4.75" style="19" customWidth="1"/>
    <col min="6932" max="6932" width="4" style="19" customWidth="1"/>
    <col min="6933" max="6933" width="2.375" style="19" customWidth="1"/>
    <col min="6934" max="6934" width="5.25" style="19" customWidth="1"/>
    <col min="6935" max="6935" width="9" style="19" customWidth="1"/>
    <col min="6936" max="7175" width="8.875" style="19"/>
    <col min="7176" max="7176" width="15.25" style="19" customWidth="1"/>
    <col min="7177" max="7177" width="6.125" style="19" customWidth="1"/>
    <col min="7178" max="7178" width="9.125" style="19" customWidth="1"/>
    <col min="7179" max="7179" width="2.625" style="19" customWidth="1"/>
    <col min="7180" max="7180" width="6.25" style="19" customWidth="1"/>
    <col min="7181" max="7181" width="3.875" style="19" customWidth="1"/>
    <col min="7182" max="7182" width="5.25" style="19" customWidth="1"/>
    <col min="7183" max="7183" width="3.375" style="19" customWidth="1"/>
    <col min="7184" max="7184" width="3.75" style="19" customWidth="1"/>
    <col min="7185" max="7185" width="4.875" style="19" customWidth="1"/>
    <col min="7186" max="7186" width="3.25" style="19" customWidth="1"/>
    <col min="7187" max="7187" width="4.75" style="19" customWidth="1"/>
    <col min="7188" max="7188" width="4" style="19" customWidth="1"/>
    <col min="7189" max="7189" width="2.375" style="19" customWidth="1"/>
    <col min="7190" max="7190" width="5.25" style="19" customWidth="1"/>
    <col min="7191" max="7191" width="9" style="19" customWidth="1"/>
    <col min="7192" max="7431" width="8.875" style="19"/>
    <col min="7432" max="7432" width="15.25" style="19" customWidth="1"/>
    <col min="7433" max="7433" width="6.125" style="19" customWidth="1"/>
    <col min="7434" max="7434" width="9.125" style="19" customWidth="1"/>
    <col min="7435" max="7435" width="2.625" style="19" customWidth="1"/>
    <col min="7436" max="7436" width="6.25" style="19" customWidth="1"/>
    <col min="7437" max="7437" width="3.875" style="19" customWidth="1"/>
    <col min="7438" max="7438" width="5.25" style="19" customWidth="1"/>
    <col min="7439" max="7439" width="3.375" style="19" customWidth="1"/>
    <col min="7440" max="7440" width="3.75" style="19" customWidth="1"/>
    <col min="7441" max="7441" width="4.875" style="19" customWidth="1"/>
    <col min="7442" max="7442" width="3.25" style="19" customWidth="1"/>
    <col min="7443" max="7443" width="4.75" style="19" customWidth="1"/>
    <col min="7444" max="7444" width="4" style="19" customWidth="1"/>
    <col min="7445" max="7445" width="2.375" style="19" customWidth="1"/>
    <col min="7446" max="7446" width="5.25" style="19" customWidth="1"/>
    <col min="7447" max="7447" width="9" style="19" customWidth="1"/>
    <col min="7448" max="7687" width="8.875" style="19"/>
    <col min="7688" max="7688" width="15.25" style="19" customWidth="1"/>
    <col min="7689" max="7689" width="6.125" style="19" customWidth="1"/>
    <col min="7690" max="7690" width="9.125" style="19" customWidth="1"/>
    <col min="7691" max="7691" width="2.625" style="19" customWidth="1"/>
    <col min="7692" max="7692" width="6.25" style="19" customWidth="1"/>
    <col min="7693" max="7693" width="3.875" style="19" customWidth="1"/>
    <col min="7694" max="7694" width="5.25" style="19" customWidth="1"/>
    <col min="7695" max="7695" width="3.375" style="19" customWidth="1"/>
    <col min="7696" max="7696" width="3.75" style="19" customWidth="1"/>
    <col min="7697" max="7697" width="4.875" style="19" customWidth="1"/>
    <col min="7698" max="7698" width="3.25" style="19" customWidth="1"/>
    <col min="7699" max="7699" width="4.75" style="19" customWidth="1"/>
    <col min="7700" max="7700" width="4" style="19" customWidth="1"/>
    <col min="7701" max="7701" width="2.375" style="19" customWidth="1"/>
    <col min="7702" max="7702" width="5.25" style="19" customWidth="1"/>
    <col min="7703" max="7703" width="9" style="19" customWidth="1"/>
    <col min="7704" max="7943" width="8.875" style="19"/>
    <col min="7944" max="7944" width="15.25" style="19" customWidth="1"/>
    <col min="7945" max="7945" width="6.125" style="19" customWidth="1"/>
    <col min="7946" max="7946" width="9.125" style="19" customWidth="1"/>
    <col min="7947" max="7947" width="2.625" style="19" customWidth="1"/>
    <col min="7948" max="7948" width="6.25" style="19" customWidth="1"/>
    <col min="7949" max="7949" width="3.875" style="19" customWidth="1"/>
    <col min="7950" max="7950" width="5.25" style="19" customWidth="1"/>
    <col min="7951" max="7951" width="3.375" style="19" customWidth="1"/>
    <col min="7952" max="7952" width="3.75" style="19" customWidth="1"/>
    <col min="7953" max="7953" width="4.875" style="19" customWidth="1"/>
    <col min="7954" max="7954" width="3.25" style="19" customWidth="1"/>
    <col min="7955" max="7955" width="4.75" style="19" customWidth="1"/>
    <col min="7956" max="7956" width="4" style="19" customWidth="1"/>
    <col min="7957" max="7957" width="2.375" style="19" customWidth="1"/>
    <col min="7958" max="7958" width="5.25" style="19" customWidth="1"/>
    <col min="7959" max="7959" width="9" style="19" customWidth="1"/>
    <col min="7960" max="8199" width="8.875" style="19"/>
    <col min="8200" max="8200" width="15.25" style="19" customWidth="1"/>
    <col min="8201" max="8201" width="6.125" style="19" customWidth="1"/>
    <col min="8202" max="8202" width="9.125" style="19" customWidth="1"/>
    <col min="8203" max="8203" width="2.625" style="19" customWidth="1"/>
    <col min="8204" max="8204" width="6.25" style="19" customWidth="1"/>
    <col min="8205" max="8205" width="3.875" style="19" customWidth="1"/>
    <col min="8206" max="8206" width="5.25" style="19" customWidth="1"/>
    <col min="8207" max="8207" width="3.375" style="19" customWidth="1"/>
    <col min="8208" max="8208" width="3.75" style="19" customWidth="1"/>
    <col min="8209" max="8209" width="4.875" style="19" customWidth="1"/>
    <col min="8210" max="8210" width="3.25" style="19" customWidth="1"/>
    <col min="8211" max="8211" width="4.75" style="19" customWidth="1"/>
    <col min="8212" max="8212" width="4" style="19" customWidth="1"/>
    <col min="8213" max="8213" width="2.375" style="19" customWidth="1"/>
    <col min="8214" max="8214" width="5.25" style="19" customWidth="1"/>
    <col min="8215" max="8215" width="9" style="19" customWidth="1"/>
    <col min="8216" max="8455" width="8.875" style="19"/>
    <col min="8456" max="8456" width="15.25" style="19" customWidth="1"/>
    <col min="8457" max="8457" width="6.125" style="19" customWidth="1"/>
    <col min="8458" max="8458" width="9.125" style="19" customWidth="1"/>
    <col min="8459" max="8459" width="2.625" style="19" customWidth="1"/>
    <col min="8460" max="8460" width="6.25" style="19" customWidth="1"/>
    <col min="8461" max="8461" width="3.875" style="19" customWidth="1"/>
    <col min="8462" max="8462" width="5.25" style="19" customWidth="1"/>
    <col min="8463" max="8463" width="3.375" style="19" customWidth="1"/>
    <col min="8464" max="8464" width="3.75" style="19" customWidth="1"/>
    <col min="8465" max="8465" width="4.875" style="19" customWidth="1"/>
    <col min="8466" max="8466" width="3.25" style="19" customWidth="1"/>
    <col min="8467" max="8467" width="4.75" style="19" customWidth="1"/>
    <col min="8468" max="8468" width="4" style="19" customWidth="1"/>
    <col min="8469" max="8469" width="2.375" style="19" customWidth="1"/>
    <col min="8470" max="8470" width="5.25" style="19" customWidth="1"/>
    <col min="8471" max="8471" width="9" style="19" customWidth="1"/>
    <col min="8472" max="8711" width="8.875" style="19"/>
    <col min="8712" max="8712" width="15.25" style="19" customWidth="1"/>
    <col min="8713" max="8713" width="6.125" style="19" customWidth="1"/>
    <col min="8714" max="8714" width="9.125" style="19" customWidth="1"/>
    <col min="8715" max="8715" width="2.625" style="19" customWidth="1"/>
    <col min="8716" max="8716" width="6.25" style="19" customWidth="1"/>
    <col min="8717" max="8717" width="3.875" style="19" customWidth="1"/>
    <col min="8718" max="8718" width="5.25" style="19" customWidth="1"/>
    <col min="8719" max="8719" width="3.375" style="19" customWidth="1"/>
    <col min="8720" max="8720" width="3.75" style="19" customWidth="1"/>
    <col min="8721" max="8721" width="4.875" style="19" customWidth="1"/>
    <col min="8722" max="8722" width="3.25" style="19" customWidth="1"/>
    <col min="8723" max="8723" width="4.75" style="19" customWidth="1"/>
    <col min="8724" max="8724" width="4" style="19" customWidth="1"/>
    <col min="8725" max="8725" width="2.375" style="19" customWidth="1"/>
    <col min="8726" max="8726" width="5.25" style="19" customWidth="1"/>
    <col min="8727" max="8727" width="9" style="19" customWidth="1"/>
    <col min="8728" max="8967" width="8.875" style="19"/>
    <col min="8968" max="8968" width="15.25" style="19" customWidth="1"/>
    <col min="8969" max="8969" width="6.125" style="19" customWidth="1"/>
    <col min="8970" max="8970" width="9.125" style="19" customWidth="1"/>
    <col min="8971" max="8971" width="2.625" style="19" customWidth="1"/>
    <col min="8972" max="8972" width="6.25" style="19" customWidth="1"/>
    <col min="8973" max="8973" width="3.875" style="19" customWidth="1"/>
    <col min="8974" max="8974" width="5.25" style="19" customWidth="1"/>
    <col min="8975" max="8975" width="3.375" style="19" customWidth="1"/>
    <col min="8976" max="8976" width="3.75" style="19" customWidth="1"/>
    <col min="8977" max="8977" width="4.875" style="19" customWidth="1"/>
    <col min="8978" max="8978" width="3.25" style="19" customWidth="1"/>
    <col min="8979" max="8979" width="4.75" style="19" customWidth="1"/>
    <col min="8980" max="8980" width="4" style="19" customWidth="1"/>
    <col min="8981" max="8981" width="2.375" style="19" customWidth="1"/>
    <col min="8982" max="8982" width="5.25" style="19" customWidth="1"/>
    <col min="8983" max="8983" width="9" style="19" customWidth="1"/>
    <col min="8984" max="9223" width="8.875" style="19"/>
    <col min="9224" max="9224" width="15.25" style="19" customWidth="1"/>
    <col min="9225" max="9225" width="6.125" style="19" customWidth="1"/>
    <col min="9226" max="9226" width="9.125" style="19" customWidth="1"/>
    <col min="9227" max="9227" width="2.625" style="19" customWidth="1"/>
    <col min="9228" max="9228" width="6.25" style="19" customWidth="1"/>
    <col min="9229" max="9229" width="3.875" style="19" customWidth="1"/>
    <col min="9230" max="9230" width="5.25" style="19" customWidth="1"/>
    <col min="9231" max="9231" width="3.375" style="19" customWidth="1"/>
    <col min="9232" max="9232" width="3.75" style="19" customWidth="1"/>
    <col min="9233" max="9233" width="4.875" style="19" customWidth="1"/>
    <col min="9234" max="9234" width="3.25" style="19" customWidth="1"/>
    <col min="9235" max="9235" width="4.75" style="19" customWidth="1"/>
    <col min="9236" max="9236" width="4" style="19" customWidth="1"/>
    <col min="9237" max="9237" width="2.375" style="19" customWidth="1"/>
    <col min="9238" max="9238" width="5.25" style="19" customWidth="1"/>
    <col min="9239" max="9239" width="9" style="19" customWidth="1"/>
    <col min="9240" max="9479" width="8.875" style="19"/>
    <col min="9480" max="9480" width="15.25" style="19" customWidth="1"/>
    <col min="9481" max="9481" width="6.125" style="19" customWidth="1"/>
    <col min="9482" max="9482" width="9.125" style="19" customWidth="1"/>
    <col min="9483" max="9483" width="2.625" style="19" customWidth="1"/>
    <col min="9484" max="9484" width="6.25" style="19" customWidth="1"/>
    <col min="9485" max="9485" width="3.875" style="19" customWidth="1"/>
    <col min="9486" max="9486" width="5.25" style="19" customWidth="1"/>
    <col min="9487" max="9487" width="3.375" style="19" customWidth="1"/>
    <col min="9488" max="9488" width="3.75" style="19" customWidth="1"/>
    <col min="9489" max="9489" width="4.875" style="19" customWidth="1"/>
    <col min="9490" max="9490" width="3.25" style="19" customWidth="1"/>
    <col min="9491" max="9491" width="4.75" style="19" customWidth="1"/>
    <col min="9492" max="9492" width="4" style="19" customWidth="1"/>
    <col min="9493" max="9493" width="2.375" style="19" customWidth="1"/>
    <col min="9494" max="9494" width="5.25" style="19" customWidth="1"/>
    <col min="9495" max="9495" width="9" style="19" customWidth="1"/>
    <col min="9496" max="9735" width="8.875" style="19"/>
    <col min="9736" max="9736" width="15.25" style="19" customWidth="1"/>
    <col min="9737" max="9737" width="6.125" style="19" customWidth="1"/>
    <col min="9738" max="9738" width="9.125" style="19" customWidth="1"/>
    <col min="9739" max="9739" width="2.625" style="19" customWidth="1"/>
    <col min="9740" max="9740" width="6.25" style="19" customWidth="1"/>
    <col min="9741" max="9741" width="3.875" style="19" customWidth="1"/>
    <col min="9742" max="9742" width="5.25" style="19" customWidth="1"/>
    <col min="9743" max="9743" width="3.375" style="19" customWidth="1"/>
    <col min="9744" max="9744" width="3.75" style="19" customWidth="1"/>
    <col min="9745" max="9745" width="4.875" style="19" customWidth="1"/>
    <col min="9746" max="9746" width="3.25" style="19" customWidth="1"/>
    <col min="9747" max="9747" width="4.75" style="19" customWidth="1"/>
    <col min="9748" max="9748" width="4" style="19" customWidth="1"/>
    <col min="9749" max="9749" width="2.375" style="19" customWidth="1"/>
    <col min="9750" max="9750" width="5.25" style="19" customWidth="1"/>
    <col min="9751" max="9751" width="9" style="19" customWidth="1"/>
    <col min="9752" max="9991" width="8.875" style="19"/>
    <col min="9992" max="9992" width="15.25" style="19" customWidth="1"/>
    <col min="9993" max="9993" width="6.125" style="19" customWidth="1"/>
    <col min="9994" max="9994" width="9.125" style="19" customWidth="1"/>
    <col min="9995" max="9995" width="2.625" style="19" customWidth="1"/>
    <col min="9996" max="9996" width="6.25" style="19" customWidth="1"/>
    <col min="9997" max="9997" width="3.875" style="19" customWidth="1"/>
    <col min="9998" max="9998" width="5.25" style="19" customWidth="1"/>
    <col min="9999" max="9999" width="3.375" style="19" customWidth="1"/>
    <col min="10000" max="10000" width="3.75" style="19" customWidth="1"/>
    <col min="10001" max="10001" width="4.875" style="19" customWidth="1"/>
    <col min="10002" max="10002" width="3.25" style="19" customWidth="1"/>
    <col min="10003" max="10003" width="4.75" style="19" customWidth="1"/>
    <col min="10004" max="10004" width="4" style="19" customWidth="1"/>
    <col min="10005" max="10005" width="2.375" style="19" customWidth="1"/>
    <col min="10006" max="10006" width="5.25" style="19" customWidth="1"/>
    <col min="10007" max="10007" width="9" style="19" customWidth="1"/>
    <col min="10008" max="10247" width="8.875" style="19"/>
    <col min="10248" max="10248" width="15.25" style="19" customWidth="1"/>
    <col min="10249" max="10249" width="6.125" style="19" customWidth="1"/>
    <col min="10250" max="10250" width="9.125" style="19" customWidth="1"/>
    <col min="10251" max="10251" width="2.625" style="19" customWidth="1"/>
    <col min="10252" max="10252" width="6.25" style="19" customWidth="1"/>
    <col min="10253" max="10253" width="3.875" style="19" customWidth="1"/>
    <col min="10254" max="10254" width="5.25" style="19" customWidth="1"/>
    <col min="10255" max="10255" width="3.375" style="19" customWidth="1"/>
    <col min="10256" max="10256" width="3.75" style="19" customWidth="1"/>
    <col min="10257" max="10257" width="4.875" style="19" customWidth="1"/>
    <col min="10258" max="10258" width="3.25" style="19" customWidth="1"/>
    <col min="10259" max="10259" width="4.75" style="19" customWidth="1"/>
    <col min="10260" max="10260" width="4" style="19" customWidth="1"/>
    <col min="10261" max="10261" width="2.375" style="19" customWidth="1"/>
    <col min="10262" max="10262" width="5.25" style="19" customWidth="1"/>
    <col min="10263" max="10263" width="9" style="19" customWidth="1"/>
    <col min="10264" max="10503" width="8.875" style="19"/>
    <col min="10504" max="10504" width="15.25" style="19" customWidth="1"/>
    <col min="10505" max="10505" width="6.125" style="19" customWidth="1"/>
    <col min="10506" max="10506" width="9.125" style="19" customWidth="1"/>
    <col min="10507" max="10507" width="2.625" style="19" customWidth="1"/>
    <col min="10508" max="10508" width="6.25" style="19" customWidth="1"/>
    <col min="10509" max="10509" width="3.875" style="19" customWidth="1"/>
    <col min="10510" max="10510" width="5.25" style="19" customWidth="1"/>
    <col min="10511" max="10511" width="3.375" style="19" customWidth="1"/>
    <col min="10512" max="10512" width="3.75" style="19" customWidth="1"/>
    <col min="10513" max="10513" width="4.875" style="19" customWidth="1"/>
    <col min="10514" max="10514" width="3.25" style="19" customWidth="1"/>
    <col min="10515" max="10515" width="4.75" style="19" customWidth="1"/>
    <col min="10516" max="10516" width="4" style="19" customWidth="1"/>
    <col min="10517" max="10517" width="2.375" style="19" customWidth="1"/>
    <col min="10518" max="10518" width="5.25" style="19" customWidth="1"/>
    <col min="10519" max="10519" width="9" style="19" customWidth="1"/>
    <col min="10520" max="10759" width="8.875" style="19"/>
    <col min="10760" max="10760" width="15.25" style="19" customWidth="1"/>
    <col min="10761" max="10761" width="6.125" style="19" customWidth="1"/>
    <col min="10762" max="10762" width="9.125" style="19" customWidth="1"/>
    <col min="10763" max="10763" width="2.625" style="19" customWidth="1"/>
    <col min="10764" max="10764" width="6.25" style="19" customWidth="1"/>
    <col min="10765" max="10765" width="3.875" style="19" customWidth="1"/>
    <col min="10766" max="10766" width="5.25" style="19" customWidth="1"/>
    <col min="10767" max="10767" width="3.375" style="19" customWidth="1"/>
    <col min="10768" max="10768" width="3.75" style="19" customWidth="1"/>
    <col min="10769" max="10769" width="4.875" style="19" customWidth="1"/>
    <col min="10770" max="10770" width="3.25" style="19" customWidth="1"/>
    <col min="10771" max="10771" width="4.75" style="19" customWidth="1"/>
    <col min="10772" max="10772" width="4" style="19" customWidth="1"/>
    <col min="10773" max="10773" width="2.375" style="19" customWidth="1"/>
    <col min="10774" max="10774" width="5.25" style="19" customWidth="1"/>
    <col min="10775" max="10775" width="9" style="19" customWidth="1"/>
    <col min="10776" max="11015" width="8.875" style="19"/>
    <col min="11016" max="11016" width="15.25" style="19" customWidth="1"/>
    <col min="11017" max="11017" width="6.125" style="19" customWidth="1"/>
    <col min="11018" max="11018" width="9.125" style="19" customWidth="1"/>
    <col min="11019" max="11019" width="2.625" style="19" customWidth="1"/>
    <col min="11020" max="11020" width="6.25" style="19" customWidth="1"/>
    <col min="11021" max="11021" width="3.875" style="19" customWidth="1"/>
    <col min="11022" max="11022" width="5.25" style="19" customWidth="1"/>
    <col min="11023" max="11023" width="3.375" style="19" customWidth="1"/>
    <col min="11024" max="11024" width="3.75" style="19" customWidth="1"/>
    <col min="11025" max="11025" width="4.875" style="19" customWidth="1"/>
    <col min="11026" max="11026" width="3.25" style="19" customWidth="1"/>
    <col min="11027" max="11027" width="4.75" style="19" customWidth="1"/>
    <col min="11028" max="11028" width="4" style="19" customWidth="1"/>
    <col min="11029" max="11029" width="2.375" style="19" customWidth="1"/>
    <col min="11030" max="11030" width="5.25" style="19" customWidth="1"/>
    <col min="11031" max="11031" width="9" style="19" customWidth="1"/>
    <col min="11032" max="11271" width="8.875" style="19"/>
    <col min="11272" max="11272" width="15.25" style="19" customWidth="1"/>
    <col min="11273" max="11273" width="6.125" style="19" customWidth="1"/>
    <col min="11274" max="11274" width="9.125" style="19" customWidth="1"/>
    <col min="11275" max="11275" width="2.625" style="19" customWidth="1"/>
    <col min="11276" max="11276" width="6.25" style="19" customWidth="1"/>
    <col min="11277" max="11277" width="3.875" style="19" customWidth="1"/>
    <col min="11278" max="11278" width="5.25" style="19" customWidth="1"/>
    <col min="11279" max="11279" width="3.375" style="19" customWidth="1"/>
    <col min="11280" max="11280" width="3.75" style="19" customWidth="1"/>
    <col min="11281" max="11281" width="4.875" style="19" customWidth="1"/>
    <col min="11282" max="11282" width="3.25" style="19" customWidth="1"/>
    <col min="11283" max="11283" width="4.75" style="19" customWidth="1"/>
    <col min="11284" max="11284" width="4" style="19" customWidth="1"/>
    <col min="11285" max="11285" width="2.375" style="19" customWidth="1"/>
    <col min="11286" max="11286" width="5.25" style="19" customWidth="1"/>
    <col min="11287" max="11287" width="9" style="19" customWidth="1"/>
    <col min="11288" max="11527" width="8.875" style="19"/>
    <col min="11528" max="11528" width="15.25" style="19" customWidth="1"/>
    <col min="11529" max="11529" width="6.125" style="19" customWidth="1"/>
    <col min="11530" max="11530" width="9.125" style="19" customWidth="1"/>
    <col min="11531" max="11531" width="2.625" style="19" customWidth="1"/>
    <col min="11532" max="11532" width="6.25" style="19" customWidth="1"/>
    <col min="11533" max="11533" width="3.875" style="19" customWidth="1"/>
    <col min="11534" max="11534" width="5.25" style="19" customWidth="1"/>
    <col min="11535" max="11535" width="3.375" style="19" customWidth="1"/>
    <col min="11536" max="11536" width="3.75" style="19" customWidth="1"/>
    <col min="11537" max="11537" width="4.875" style="19" customWidth="1"/>
    <col min="11538" max="11538" width="3.25" style="19" customWidth="1"/>
    <col min="11539" max="11539" width="4.75" style="19" customWidth="1"/>
    <col min="11540" max="11540" width="4" style="19" customWidth="1"/>
    <col min="11541" max="11541" width="2.375" style="19" customWidth="1"/>
    <col min="11542" max="11542" width="5.25" style="19" customWidth="1"/>
    <col min="11543" max="11543" width="9" style="19" customWidth="1"/>
    <col min="11544" max="11783" width="8.875" style="19"/>
    <col min="11784" max="11784" width="15.25" style="19" customWidth="1"/>
    <col min="11785" max="11785" width="6.125" style="19" customWidth="1"/>
    <col min="11786" max="11786" width="9.125" style="19" customWidth="1"/>
    <col min="11787" max="11787" width="2.625" style="19" customWidth="1"/>
    <col min="11788" max="11788" width="6.25" style="19" customWidth="1"/>
    <col min="11789" max="11789" width="3.875" style="19" customWidth="1"/>
    <col min="11790" max="11790" width="5.25" style="19" customWidth="1"/>
    <col min="11791" max="11791" width="3.375" style="19" customWidth="1"/>
    <col min="11792" max="11792" width="3.75" style="19" customWidth="1"/>
    <col min="11793" max="11793" width="4.875" style="19" customWidth="1"/>
    <col min="11794" max="11794" width="3.25" style="19" customWidth="1"/>
    <col min="11795" max="11795" width="4.75" style="19" customWidth="1"/>
    <col min="11796" max="11796" width="4" style="19" customWidth="1"/>
    <col min="11797" max="11797" width="2.375" style="19" customWidth="1"/>
    <col min="11798" max="11798" width="5.25" style="19" customWidth="1"/>
    <col min="11799" max="11799" width="9" style="19" customWidth="1"/>
    <col min="11800" max="12039" width="8.875" style="19"/>
    <col min="12040" max="12040" width="15.25" style="19" customWidth="1"/>
    <col min="12041" max="12041" width="6.125" style="19" customWidth="1"/>
    <col min="12042" max="12042" width="9.125" style="19" customWidth="1"/>
    <col min="12043" max="12043" width="2.625" style="19" customWidth="1"/>
    <col min="12044" max="12044" width="6.25" style="19" customWidth="1"/>
    <col min="12045" max="12045" width="3.875" style="19" customWidth="1"/>
    <col min="12046" max="12046" width="5.25" style="19" customWidth="1"/>
    <col min="12047" max="12047" width="3.375" style="19" customWidth="1"/>
    <col min="12048" max="12048" width="3.75" style="19" customWidth="1"/>
    <col min="12049" max="12049" width="4.875" style="19" customWidth="1"/>
    <col min="12050" max="12050" width="3.25" style="19" customWidth="1"/>
    <col min="12051" max="12051" width="4.75" style="19" customWidth="1"/>
    <col min="12052" max="12052" width="4" style="19" customWidth="1"/>
    <col min="12053" max="12053" width="2.375" style="19" customWidth="1"/>
    <col min="12054" max="12054" width="5.25" style="19" customWidth="1"/>
    <col min="12055" max="12055" width="9" style="19" customWidth="1"/>
    <col min="12056" max="12295" width="8.875" style="19"/>
    <col min="12296" max="12296" width="15.25" style="19" customWidth="1"/>
    <col min="12297" max="12297" width="6.125" style="19" customWidth="1"/>
    <col min="12298" max="12298" width="9.125" style="19" customWidth="1"/>
    <col min="12299" max="12299" width="2.625" style="19" customWidth="1"/>
    <col min="12300" max="12300" width="6.25" style="19" customWidth="1"/>
    <col min="12301" max="12301" width="3.875" style="19" customWidth="1"/>
    <col min="12302" max="12302" width="5.25" style="19" customWidth="1"/>
    <col min="12303" max="12303" width="3.375" style="19" customWidth="1"/>
    <col min="12304" max="12304" width="3.75" style="19" customWidth="1"/>
    <col min="12305" max="12305" width="4.875" style="19" customWidth="1"/>
    <col min="12306" max="12306" width="3.25" style="19" customWidth="1"/>
    <col min="12307" max="12307" width="4.75" style="19" customWidth="1"/>
    <col min="12308" max="12308" width="4" style="19" customWidth="1"/>
    <col min="12309" max="12309" width="2.375" style="19" customWidth="1"/>
    <col min="12310" max="12310" width="5.25" style="19" customWidth="1"/>
    <col min="12311" max="12311" width="9" style="19" customWidth="1"/>
    <col min="12312" max="12551" width="8.875" style="19"/>
    <col min="12552" max="12552" width="15.25" style="19" customWidth="1"/>
    <col min="12553" max="12553" width="6.125" style="19" customWidth="1"/>
    <col min="12554" max="12554" width="9.125" style="19" customWidth="1"/>
    <col min="12555" max="12555" width="2.625" style="19" customWidth="1"/>
    <col min="12556" max="12556" width="6.25" style="19" customWidth="1"/>
    <col min="12557" max="12557" width="3.875" style="19" customWidth="1"/>
    <col min="12558" max="12558" width="5.25" style="19" customWidth="1"/>
    <col min="12559" max="12559" width="3.375" style="19" customWidth="1"/>
    <col min="12560" max="12560" width="3.75" style="19" customWidth="1"/>
    <col min="12561" max="12561" width="4.875" style="19" customWidth="1"/>
    <col min="12562" max="12562" width="3.25" style="19" customWidth="1"/>
    <col min="12563" max="12563" width="4.75" style="19" customWidth="1"/>
    <col min="12564" max="12564" width="4" style="19" customWidth="1"/>
    <col min="12565" max="12565" width="2.375" style="19" customWidth="1"/>
    <col min="12566" max="12566" width="5.25" style="19" customWidth="1"/>
    <col min="12567" max="12567" width="9" style="19" customWidth="1"/>
    <col min="12568" max="12807" width="8.875" style="19"/>
    <col min="12808" max="12808" width="15.25" style="19" customWidth="1"/>
    <col min="12809" max="12809" width="6.125" style="19" customWidth="1"/>
    <col min="12810" max="12810" width="9.125" style="19" customWidth="1"/>
    <col min="12811" max="12811" width="2.625" style="19" customWidth="1"/>
    <col min="12812" max="12812" width="6.25" style="19" customWidth="1"/>
    <col min="12813" max="12813" width="3.875" style="19" customWidth="1"/>
    <col min="12814" max="12814" width="5.25" style="19" customWidth="1"/>
    <col min="12815" max="12815" width="3.375" style="19" customWidth="1"/>
    <col min="12816" max="12816" width="3.75" style="19" customWidth="1"/>
    <col min="12817" max="12817" width="4.875" style="19" customWidth="1"/>
    <col min="12818" max="12818" width="3.25" style="19" customWidth="1"/>
    <col min="12819" max="12819" width="4.75" style="19" customWidth="1"/>
    <col min="12820" max="12820" width="4" style="19" customWidth="1"/>
    <col min="12821" max="12821" width="2.375" style="19" customWidth="1"/>
    <col min="12822" max="12822" width="5.25" style="19" customWidth="1"/>
    <col min="12823" max="12823" width="9" style="19" customWidth="1"/>
    <col min="12824" max="13063" width="8.875" style="19"/>
    <col min="13064" max="13064" width="15.25" style="19" customWidth="1"/>
    <col min="13065" max="13065" width="6.125" style="19" customWidth="1"/>
    <col min="13066" max="13066" width="9.125" style="19" customWidth="1"/>
    <col min="13067" max="13067" width="2.625" style="19" customWidth="1"/>
    <col min="13068" max="13068" width="6.25" style="19" customWidth="1"/>
    <col min="13069" max="13069" width="3.875" style="19" customWidth="1"/>
    <col min="13070" max="13070" width="5.25" style="19" customWidth="1"/>
    <col min="13071" max="13071" width="3.375" style="19" customWidth="1"/>
    <col min="13072" max="13072" width="3.75" style="19" customWidth="1"/>
    <col min="13073" max="13073" width="4.875" style="19" customWidth="1"/>
    <col min="13074" max="13074" width="3.25" style="19" customWidth="1"/>
    <col min="13075" max="13075" width="4.75" style="19" customWidth="1"/>
    <col min="13076" max="13076" width="4" style="19" customWidth="1"/>
    <col min="13077" max="13077" width="2.375" style="19" customWidth="1"/>
    <col min="13078" max="13078" width="5.25" style="19" customWidth="1"/>
    <col min="13079" max="13079" width="9" style="19" customWidth="1"/>
    <col min="13080" max="13319" width="8.875" style="19"/>
    <col min="13320" max="13320" width="15.25" style="19" customWidth="1"/>
    <col min="13321" max="13321" width="6.125" style="19" customWidth="1"/>
    <col min="13322" max="13322" width="9.125" style="19" customWidth="1"/>
    <col min="13323" max="13323" width="2.625" style="19" customWidth="1"/>
    <col min="13324" max="13324" width="6.25" style="19" customWidth="1"/>
    <col min="13325" max="13325" width="3.875" style="19" customWidth="1"/>
    <col min="13326" max="13326" width="5.25" style="19" customWidth="1"/>
    <col min="13327" max="13327" width="3.375" style="19" customWidth="1"/>
    <col min="13328" max="13328" width="3.75" style="19" customWidth="1"/>
    <col min="13329" max="13329" width="4.875" style="19" customWidth="1"/>
    <col min="13330" max="13330" width="3.25" style="19" customWidth="1"/>
    <col min="13331" max="13331" width="4.75" style="19" customWidth="1"/>
    <col min="13332" max="13332" width="4" style="19" customWidth="1"/>
    <col min="13333" max="13333" width="2.375" style="19" customWidth="1"/>
    <col min="13334" max="13334" width="5.25" style="19" customWidth="1"/>
    <col min="13335" max="13335" width="9" style="19" customWidth="1"/>
    <col min="13336" max="13575" width="8.875" style="19"/>
    <col min="13576" max="13576" width="15.25" style="19" customWidth="1"/>
    <col min="13577" max="13577" width="6.125" style="19" customWidth="1"/>
    <col min="13578" max="13578" width="9.125" style="19" customWidth="1"/>
    <col min="13579" max="13579" width="2.625" style="19" customWidth="1"/>
    <col min="13580" max="13580" width="6.25" style="19" customWidth="1"/>
    <col min="13581" max="13581" width="3.875" style="19" customWidth="1"/>
    <col min="13582" max="13582" width="5.25" style="19" customWidth="1"/>
    <col min="13583" max="13583" width="3.375" style="19" customWidth="1"/>
    <col min="13584" max="13584" width="3.75" style="19" customWidth="1"/>
    <col min="13585" max="13585" width="4.875" style="19" customWidth="1"/>
    <col min="13586" max="13586" width="3.25" style="19" customWidth="1"/>
    <col min="13587" max="13587" width="4.75" style="19" customWidth="1"/>
    <col min="13588" max="13588" width="4" style="19" customWidth="1"/>
    <col min="13589" max="13589" width="2.375" style="19" customWidth="1"/>
    <col min="13590" max="13590" width="5.25" style="19" customWidth="1"/>
    <col min="13591" max="13591" width="9" style="19" customWidth="1"/>
    <col min="13592" max="13831" width="8.875" style="19"/>
    <col min="13832" max="13832" width="15.25" style="19" customWidth="1"/>
    <col min="13833" max="13833" width="6.125" style="19" customWidth="1"/>
    <col min="13834" max="13834" width="9.125" style="19" customWidth="1"/>
    <col min="13835" max="13835" width="2.625" style="19" customWidth="1"/>
    <col min="13836" max="13836" width="6.25" style="19" customWidth="1"/>
    <col min="13837" max="13837" width="3.875" style="19" customWidth="1"/>
    <col min="13838" max="13838" width="5.25" style="19" customWidth="1"/>
    <col min="13839" max="13839" width="3.375" style="19" customWidth="1"/>
    <col min="13840" max="13840" width="3.75" style="19" customWidth="1"/>
    <col min="13841" max="13841" width="4.875" style="19" customWidth="1"/>
    <col min="13842" max="13842" width="3.25" style="19" customWidth="1"/>
    <col min="13843" max="13843" width="4.75" style="19" customWidth="1"/>
    <col min="13844" max="13844" width="4" style="19" customWidth="1"/>
    <col min="13845" max="13845" width="2.375" style="19" customWidth="1"/>
    <col min="13846" max="13846" width="5.25" style="19" customWidth="1"/>
    <col min="13847" max="13847" width="9" style="19" customWidth="1"/>
    <col min="13848" max="14087" width="8.875" style="19"/>
    <col min="14088" max="14088" width="15.25" style="19" customWidth="1"/>
    <col min="14089" max="14089" width="6.125" style="19" customWidth="1"/>
    <col min="14090" max="14090" width="9.125" style="19" customWidth="1"/>
    <col min="14091" max="14091" width="2.625" style="19" customWidth="1"/>
    <col min="14092" max="14092" width="6.25" style="19" customWidth="1"/>
    <col min="14093" max="14093" width="3.875" style="19" customWidth="1"/>
    <col min="14094" max="14094" width="5.25" style="19" customWidth="1"/>
    <col min="14095" max="14095" width="3.375" style="19" customWidth="1"/>
    <col min="14096" max="14096" width="3.75" style="19" customWidth="1"/>
    <col min="14097" max="14097" width="4.875" style="19" customWidth="1"/>
    <col min="14098" max="14098" width="3.25" style="19" customWidth="1"/>
    <col min="14099" max="14099" width="4.75" style="19" customWidth="1"/>
    <col min="14100" max="14100" width="4" style="19" customWidth="1"/>
    <col min="14101" max="14101" width="2.375" style="19" customWidth="1"/>
    <col min="14102" max="14102" width="5.25" style="19" customWidth="1"/>
    <col min="14103" max="14103" width="9" style="19" customWidth="1"/>
    <col min="14104" max="14343" width="8.875" style="19"/>
    <col min="14344" max="14344" width="15.25" style="19" customWidth="1"/>
    <col min="14345" max="14345" width="6.125" style="19" customWidth="1"/>
    <col min="14346" max="14346" width="9.125" style="19" customWidth="1"/>
    <col min="14347" max="14347" width="2.625" style="19" customWidth="1"/>
    <col min="14348" max="14348" width="6.25" style="19" customWidth="1"/>
    <col min="14349" max="14349" width="3.875" style="19" customWidth="1"/>
    <col min="14350" max="14350" width="5.25" style="19" customWidth="1"/>
    <col min="14351" max="14351" width="3.375" style="19" customWidth="1"/>
    <col min="14352" max="14352" width="3.75" style="19" customWidth="1"/>
    <col min="14353" max="14353" width="4.875" style="19" customWidth="1"/>
    <col min="14354" max="14354" width="3.25" style="19" customWidth="1"/>
    <col min="14355" max="14355" width="4.75" style="19" customWidth="1"/>
    <col min="14356" max="14356" width="4" style="19" customWidth="1"/>
    <col min="14357" max="14357" width="2.375" style="19" customWidth="1"/>
    <col min="14358" max="14358" width="5.25" style="19" customWidth="1"/>
    <col min="14359" max="14359" width="9" style="19" customWidth="1"/>
    <col min="14360" max="14599" width="8.875" style="19"/>
    <col min="14600" max="14600" width="15.25" style="19" customWidth="1"/>
    <col min="14601" max="14601" width="6.125" style="19" customWidth="1"/>
    <col min="14602" max="14602" width="9.125" style="19" customWidth="1"/>
    <col min="14603" max="14603" width="2.625" style="19" customWidth="1"/>
    <col min="14604" max="14604" width="6.25" style="19" customWidth="1"/>
    <col min="14605" max="14605" width="3.875" style="19" customWidth="1"/>
    <col min="14606" max="14606" width="5.25" style="19" customWidth="1"/>
    <col min="14607" max="14607" width="3.375" style="19" customWidth="1"/>
    <col min="14608" max="14608" width="3.75" style="19" customWidth="1"/>
    <col min="14609" max="14609" width="4.875" style="19" customWidth="1"/>
    <col min="14610" max="14610" width="3.25" style="19" customWidth="1"/>
    <col min="14611" max="14611" width="4.75" style="19" customWidth="1"/>
    <col min="14612" max="14612" width="4" style="19" customWidth="1"/>
    <col min="14613" max="14613" width="2.375" style="19" customWidth="1"/>
    <col min="14614" max="14614" width="5.25" style="19" customWidth="1"/>
    <col min="14615" max="14615" width="9" style="19" customWidth="1"/>
    <col min="14616" max="14855" width="8.875" style="19"/>
    <col min="14856" max="14856" width="15.25" style="19" customWidth="1"/>
    <col min="14857" max="14857" width="6.125" style="19" customWidth="1"/>
    <col min="14858" max="14858" width="9.125" style="19" customWidth="1"/>
    <col min="14859" max="14859" width="2.625" style="19" customWidth="1"/>
    <col min="14860" max="14860" width="6.25" style="19" customWidth="1"/>
    <col min="14861" max="14861" width="3.875" style="19" customWidth="1"/>
    <col min="14862" max="14862" width="5.25" style="19" customWidth="1"/>
    <col min="14863" max="14863" width="3.375" style="19" customWidth="1"/>
    <col min="14864" max="14864" width="3.75" style="19" customWidth="1"/>
    <col min="14865" max="14865" width="4.875" style="19" customWidth="1"/>
    <col min="14866" max="14866" width="3.25" style="19" customWidth="1"/>
    <col min="14867" max="14867" width="4.75" style="19" customWidth="1"/>
    <col min="14868" max="14868" width="4" style="19" customWidth="1"/>
    <col min="14869" max="14869" width="2.375" style="19" customWidth="1"/>
    <col min="14870" max="14870" width="5.25" style="19" customWidth="1"/>
    <col min="14871" max="14871" width="9" style="19" customWidth="1"/>
    <col min="14872" max="15111" width="8.875" style="19"/>
    <col min="15112" max="15112" width="15.25" style="19" customWidth="1"/>
    <col min="15113" max="15113" width="6.125" style="19" customWidth="1"/>
    <col min="15114" max="15114" width="9.125" style="19" customWidth="1"/>
    <col min="15115" max="15115" width="2.625" style="19" customWidth="1"/>
    <col min="15116" max="15116" width="6.25" style="19" customWidth="1"/>
    <col min="15117" max="15117" width="3.875" style="19" customWidth="1"/>
    <col min="15118" max="15118" width="5.25" style="19" customWidth="1"/>
    <col min="15119" max="15119" width="3.375" style="19" customWidth="1"/>
    <col min="15120" max="15120" width="3.75" style="19" customWidth="1"/>
    <col min="15121" max="15121" width="4.875" style="19" customWidth="1"/>
    <col min="15122" max="15122" width="3.25" style="19" customWidth="1"/>
    <col min="15123" max="15123" width="4.75" style="19" customWidth="1"/>
    <col min="15124" max="15124" width="4" style="19" customWidth="1"/>
    <col min="15125" max="15125" width="2.375" style="19" customWidth="1"/>
    <col min="15126" max="15126" width="5.25" style="19" customWidth="1"/>
    <col min="15127" max="15127" width="9" style="19" customWidth="1"/>
    <col min="15128" max="15367" width="8.875" style="19"/>
    <col min="15368" max="15368" width="15.25" style="19" customWidth="1"/>
    <col min="15369" max="15369" width="6.125" style="19" customWidth="1"/>
    <col min="15370" max="15370" width="9.125" style="19" customWidth="1"/>
    <col min="15371" max="15371" width="2.625" style="19" customWidth="1"/>
    <col min="15372" max="15372" width="6.25" style="19" customWidth="1"/>
    <col min="15373" max="15373" width="3.875" style="19" customWidth="1"/>
    <col min="15374" max="15374" width="5.25" style="19" customWidth="1"/>
    <col min="15375" max="15375" width="3.375" style="19" customWidth="1"/>
    <col min="15376" max="15376" width="3.75" style="19" customWidth="1"/>
    <col min="15377" max="15377" width="4.875" style="19" customWidth="1"/>
    <col min="15378" max="15378" width="3.25" style="19" customWidth="1"/>
    <col min="15379" max="15379" width="4.75" style="19" customWidth="1"/>
    <col min="15380" max="15380" width="4" style="19" customWidth="1"/>
    <col min="15381" max="15381" width="2.375" style="19" customWidth="1"/>
    <col min="15382" max="15382" width="5.25" style="19" customWidth="1"/>
    <col min="15383" max="15383" width="9" style="19" customWidth="1"/>
    <col min="15384" max="15623" width="8.875" style="19"/>
    <col min="15624" max="15624" width="15.25" style="19" customWidth="1"/>
    <col min="15625" max="15625" width="6.125" style="19" customWidth="1"/>
    <col min="15626" max="15626" width="9.125" style="19" customWidth="1"/>
    <col min="15627" max="15627" width="2.625" style="19" customWidth="1"/>
    <col min="15628" max="15628" width="6.25" style="19" customWidth="1"/>
    <col min="15629" max="15629" width="3.875" style="19" customWidth="1"/>
    <col min="15630" max="15630" width="5.25" style="19" customWidth="1"/>
    <col min="15631" max="15631" width="3.375" style="19" customWidth="1"/>
    <col min="15632" max="15632" width="3.75" style="19" customWidth="1"/>
    <col min="15633" max="15633" width="4.875" style="19" customWidth="1"/>
    <col min="15634" max="15634" width="3.25" style="19" customWidth="1"/>
    <col min="15635" max="15635" width="4.75" style="19" customWidth="1"/>
    <col min="15636" max="15636" width="4" style="19" customWidth="1"/>
    <col min="15637" max="15637" width="2.375" style="19" customWidth="1"/>
    <col min="15638" max="15638" width="5.25" style="19" customWidth="1"/>
    <col min="15639" max="15639" width="9" style="19" customWidth="1"/>
    <col min="15640" max="15879" width="8.875" style="19"/>
    <col min="15880" max="15880" width="15.25" style="19" customWidth="1"/>
    <col min="15881" max="15881" width="6.125" style="19" customWidth="1"/>
    <col min="15882" max="15882" width="9.125" style="19" customWidth="1"/>
    <col min="15883" max="15883" width="2.625" style="19" customWidth="1"/>
    <col min="15884" max="15884" width="6.25" style="19" customWidth="1"/>
    <col min="15885" max="15885" width="3.875" style="19" customWidth="1"/>
    <col min="15886" max="15886" width="5.25" style="19" customWidth="1"/>
    <col min="15887" max="15887" width="3.375" style="19" customWidth="1"/>
    <col min="15888" max="15888" width="3.75" style="19" customWidth="1"/>
    <col min="15889" max="15889" width="4.875" style="19" customWidth="1"/>
    <col min="15890" max="15890" width="3.25" style="19" customWidth="1"/>
    <col min="15891" max="15891" width="4.75" style="19" customWidth="1"/>
    <col min="15892" max="15892" width="4" style="19" customWidth="1"/>
    <col min="15893" max="15893" width="2.375" style="19" customWidth="1"/>
    <col min="15894" max="15894" width="5.25" style="19" customWidth="1"/>
    <col min="15895" max="15895" width="9" style="19" customWidth="1"/>
    <col min="15896" max="16135" width="8.875" style="19"/>
    <col min="16136" max="16136" width="15.25" style="19" customWidth="1"/>
    <col min="16137" max="16137" width="6.125" style="19" customWidth="1"/>
    <col min="16138" max="16138" width="9.125" style="19" customWidth="1"/>
    <col min="16139" max="16139" width="2.625" style="19" customWidth="1"/>
    <col min="16140" max="16140" width="6.25" style="19" customWidth="1"/>
    <col min="16141" max="16141" width="3.875" style="19" customWidth="1"/>
    <col min="16142" max="16142" width="5.25" style="19" customWidth="1"/>
    <col min="16143" max="16143" width="3.375" style="19" customWidth="1"/>
    <col min="16144" max="16144" width="3.75" style="19" customWidth="1"/>
    <col min="16145" max="16145" width="4.875" style="19" customWidth="1"/>
    <col min="16146" max="16146" width="3.25" style="19" customWidth="1"/>
    <col min="16147" max="16147" width="4.75" style="19" customWidth="1"/>
    <col min="16148" max="16148" width="4" style="19" customWidth="1"/>
    <col min="16149" max="16149" width="2.375" style="19" customWidth="1"/>
    <col min="16150" max="16150" width="5.25" style="19" customWidth="1"/>
    <col min="16151" max="16151" width="9" style="19" customWidth="1"/>
    <col min="16152" max="16384" width="8.875" style="19"/>
  </cols>
  <sheetData>
    <row r="1" spans="1:23" ht="53.25" customHeight="1">
      <c r="A1" s="395"/>
      <c r="B1" s="396"/>
      <c r="C1" s="396"/>
      <c r="D1" s="396"/>
      <c r="E1" s="396"/>
      <c r="F1" s="396"/>
      <c r="G1" s="396"/>
      <c r="H1" s="396"/>
      <c r="I1" s="396"/>
      <c r="J1" s="396"/>
      <c r="K1" s="396"/>
      <c r="L1" s="396"/>
      <c r="M1" s="396"/>
      <c r="N1" s="396"/>
      <c r="O1" s="396"/>
      <c r="P1" s="396"/>
      <c r="Q1" s="396"/>
      <c r="R1" s="396"/>
      <c r="S1" s="396"/>
      <c r="T1" s="397"/>
    </row>
    <row r="2" spans="1:23" ht="36" customHeight="1" thickBot="1">
      <c r="A2" s="398"/>
      <c r="B2" s="1422" t="s">
        <v>395</v>
      </c>
      <c r="C2" s="1422"/>
      <c r="D2" s="1422"/>
      <c r="E2" s="1422"/>
      <c r="F2" s="1422"/>
      <c r="G2" s="1422"/>
      <c r="H2" s="1422"/>
      <c r="I2" s="1422"/>
      <c r="J2" s="1422"/>
      <c r="K2" s="1422"/>
      <c r="L2" s="1422"/>
      <c r="M2" s="1422"/>
      <c r="N2" s="1422"/>
      <c r="O2" s="1422"/>
      <c r="P2" s="1422"/>
      <c r="Q2" s="1422"/>
      <c r="R2" s="1422"/>
      <c r="S2" s="1422"/>
      <c r="T2" s="399"/>
      <c r="U2" s="24"/>
      <c r="V2" s="24"/>
      <c r="W2" s="20"/>
    </row>
    <row r="3" spans="1:23" ht="39.75" customHeight="1" thickTop="1" thickBot="1">
      <c r="A3" s="398"/>
      <c r="B3" s="1425"/>
      <c r="C3" s="1425"/>
      <c r="D3" s="1425"/>
      <c r="E3" s="1425"/>
      <c r="F3" s="1425"/>
      <c r="G3" s="1425"/>
      <c r="H3" s="1425"/>
      <c r="I3" s="1425"/>
      <c r="J3" s="1425"/>
      <c r="K3" s="1425"/>
      <c r="L3" s="1425"/>
      <c r="M3" s="1425"/>
      <c r="N3" s="1425"/>
      <c r="O3" s="1425"/>
      <c r="P3" s="1425"/>
      <c r="Q3" s="1425"/>
      <c r="R3" s="1425"/>
      <c r="S3" s="1425"/>
      <c r="T3" s="400"/>
      <c r="W3" s="746" t="s">
        <v>325</v>
      </c>
    </row>
    <row r="4" spans="1:23" ht="110.25" customHeight="1" thickTop="1">
      <c r="A4" s="398"/>
      <c r="B4" s="1421" t="str">
        <f>"   당사는 발주처인 "&amp;'2.데이터입력'!C10&amp;IF(RIGHT('2.데이터입력'!C10,1)="교","와","과")&amp;" 계약체결하여 시공 예정인 아래 공사 건에 대하여 귀 기관의 수도·전력을 사용할 경우에는 대한건설협회 완성공사원가분석 경비율에 의한 계산식으로 수도광열비·전력비 요금을 귀 기관에 세입조치하고 이에 대하여 이의를 제기하지 않을 것을 확약합니다."</f>
        <v xml:space="preserve">   당사는 발주처인 ○○○과 계약체결하여 시공 예정인 아래 공사 건에 대하여 귀 기관의 수도·전력을 사용할 경우에는 대한건설협회 완성공사원가분석 경비율에 의한 계산식으로 수도광열비·전력비 요금을 귀 기관에 세입조치하고 이에 대하여 이의를 제기하지 않을 것을 확약합니다.</v>
      </c>
      <c r="C4" s="1421"/>
      <c r="D4" s="1421"/>
      <c r="E4" s="1421"/>
      <c r="F4" s="1421"/>
      <c r="G4" s="1421"/>
      <c r="H4" s="1421"/>
      <c r="I4" s="1421"/>
      <c r="J4" s="1421"/>
      <c r="K4" s="1421"/>
      <c r="L4" s="1421"/>
      <c r="M4" s="1421"/>
      <c r="N4" s="1421"/>
      <c r="O4" s="1421"/>
      <c r="P4" s="1421"/>
      <c r="Q4" s="1421"/>
      <c r="R4" s="1421"/>
      <c r="S4" s="1421"/>
      <c r="T4" s="400"/>
    </row>
    <row r="5" spans="1:23" ht="24.75" customHeight="1">
      <c r="A5" s="398"/>
      <c r="B5" s="402"/>
      <c r="C5" s="401"/>
      <c r="D5" s="401"/>
      <c r="E5" s="401"/>
      <c r="F5" s="1429"/>
      <c r="G5" s="1429"/>
      <c r="H5" s="1429"/>
      <c r="I5" s="1426"/>
      <c r="J5" s="1427"/>
      <c r="K5" s="1427"/>
      <c r="L5" s="1427"/>
      <c r="M5" s="1427"/>
      <c r="N5" s="1427"/>
      <c r="O5" s="1427"/>
      <c r="P5" s="1427"/>
      <c r="Q5" s="1427"/>
      <c r="R5" s="1427"/>
      <c r="S5" s="1427"/>
      <c r="T5" s="400"/>
    </row>
    <row r="6" spans="1:23" ht="7.9" customHeight="1">
      <c r="A6" s="398"/>
      <c r="B6" s="401"/>
      <c r="C6" s="401"/>
      <c r="D6" s="401"/>
      <c r="E6" s="401"/>
      <c r="F6" s="401"/>
      <c r="G6" s="401"/>
      <c r="H6" s="401"/>
      <c r="I6" s="401"/>
      <c r="J6" s="401"/>
      <c r="K6" s="401"/>
      <c r="L6" s="401"/>
      <c r="M6" s="401"/>
      <c r="N6" s="401"/>
      <c r="O6" s="401"/>
      <c r="P6" s="401"/>
      <c r="Q6" s="401"/>
      <c r="R6" s="401"/>
      <c r="S6" s="401"/>
      <c r="T6" s="400"/>
    </row>
    <row r="7" spans="1:23" ht="39" customHeight="1">
      <c r="A7" s="398"/>
      <c r="B7" s="401"/>
      <c r="C7" s="401"/>
      <c r="D7" s="401"/>
      <c r="E7" s="401"/>
      <c r="F7" s="401"/>
      <c r="G7" s="401"/>
      <c r="H7" s="401"/>
      <c r="I7" s="401"/>
      <c r="J7" s="401"/>
      <c r="K7" s="401"/>
      <c r="L7" s="401"/>
      <c r="M7" s="401"/>
      <c r="N7" s="401"/>
      <c r="O7" s="401"/>
      <c r="P7" s="401"/>
      <c r="Q7" s="401"/>
      <c r="R7" s="401"/>
      <c r="S7" s="401"/>
      <c r="T7" s="400"/>
    </row>
    <row r="8" spans="1:23" ht="30.75" customHeight="1">
      <c r="A8" s="398"/>
      <c r="B8" s="401" t="s">
        <v>52</v>
      </c>
      <c r="C8" s="1430" t="str">
        <f>'2.데이터입력'!C9</f>
        <v>○○○</v>
      </c>
      <c r="D8" s="1257"/>
      <c r="E8" s="1257"/>
      <c r="F8" s="1257"/>
      <c r="G8" s="1257"/>
      <c r="H8" s="1257"/>
      <c r="I8" s="1257"/>
      <c r="J8" s="1257"/>
      <c r="K8" s="1257"/>
      <c r="L8" s="1257"/>
      <c r="M8" s="1257"/>
      <c r="N8" s="1257"/>
      <c r="O8" s="1257"/>
      <c r="P8" s="1257"/>
      <c r="Q8" s="1257"/>
      <c r="R8" s="1257"/>
      <c r="S8" s="1257"/>
      <c r="T8" s="400"/>
    </row>
    <row r="9" spans="1:23" ht="30.75" customHeight="1">
      <c r="A9" s="398"/>
      <c r="B9" s="401" t="s">
        <v>53</v>
      </c>
      <c r="C9" s="1428" t="str">
        <f>'2.데이터입력'!C19</f>
        <v>○○건설㈜</v>
      </c>
      <c r="D9" s="1428"/>
      <c r="E9" s="1428"/>
      <c r="F9" s="1428"/>
      <c r="G9" s="403" t="s">
        <v>21</v>
      </c>
      <c r="H9" s="401"/>
      <c r="I9" s="403" t="s">
        <v>327</v>
      </c>
      <c r="J9" s="401"/>
      <c r="K9" s="404" t="str">
        <f>'2.데이터입력'!E19</f>
        <v>○○○</v>
      </c>
      <c r="L9" s="401"/>
      <c r="M9" s="401"/>
      <c r="N9" s="1423"/>
      <c r="O9" s="1423"/>
      <c r="P9" s="1423"/>
      <c r="Q9" s="405"/>
      <c r="R9" s="401"/>
      <c r="S9" s="401"/>
      <c r="T9" s="406"/>
    </row>
    <row r="10" spans="1:23" ht="30.75" customHeight="1">
      <c r="A10" s="398"/>
      <c r="B10" s="401" t="s">
        <v>54</v>
      </c>
      <c r="C10" s="982" t="str">
        <f>TEXT('2.데이터입력'!C27,"금 #,##0 원(금 "&amp;NUMBERSTRING('2.데이터입력'!C27,1)&amp;" 원정)")</f>
        <v>금 100,000,000 원(금 일억 원정)</v>
      </c>
      <c r="D10" s="982"/>
      <c r="E10" s="982"/>
      <c r="F10" s="982"/>
      <c r="G10" s="982"/>
      <c r="H10" s="982"/>
      <c r="I10" s="982"/>
      <c r="J10" s="982"/>
      <c r="K10" s="982"/>
      <c r="L10" s="982"/>
      <c r="M10" s="982"/>
      <c r="N10" s="982"/>
      <c r="O10" s="982"/>
      <c r="P10" s="982"/>
      <c r="Q10" s="982"/>
      <c r="R10" s="982"/>
      <c r="S10" s="982"/>
      <c r="T10" s="1255"/>
      <c r="V10" s="21"/>
    </row>
    <row r="11" spans="1:23" ht="30.75" customHeight="1">
      <c r="A11" s="398"/>
      <c r="B11" s="401" t="s">
        <v>55</v>
      </c>
      <c r="C11" s="1424">
        <f>'2.데이터입력'!C30</f>
        <v>46346</v>
      </c>
      <c r="D11" s="1424"/>
      <c r="E11" s="1424"/>
      <c r="F11" s="1424"/>
      <c r="G11" s="480" t="s">
        <v>56</v>
      </c>
      <c r="H11" s="1424">
        <f>'2.데이터입력'!C31</f>
        <v>46381</v>
      </c>
      <c r="I11" s="1424"/>
      <c r="J11" s="1424"/>
      <c r="K11" s="1424"/>
      <c r="L11" s="1424"/>
      <c r="M11" s="1424"/>
      <c r="N11" s="1424"/>
      <c r="O11" s="481"/>
      <c r="P11" s="482"/>
      <c r="Q11" s="482"/>
      <c r="R11" s="482"/>
      <c r="S11" s="482"/>
      <c r="T11" s="483"/>
    </row>
    <row r="12" spans="1:23" ht="30.75" customHeight="1">
      <c r="A12" s="398"/>
      <c r="B12" s="401"/>
      <c r="C12" s="407"/>
      <c r="D12" s="407"/>
      <c r="E12" s="407"/>
      <c r="F12" s="407"/>
      <c r="G12" s="407"/>
      <c r="H12" s="407"/>
      <c r="I12" s="407"/>
      <c r="J12" s="407"/>
      <c r="K12" s="407"/>
      <c r="L12" s="407"/>
      <c r="M12" s="407"/>
      <c r="N12" s="407"/>
      <c r="O12" s="401"/>
      <c r="P12" s="407"/>
      <c r="Q12" s="407"/>
      <c r="R12" s="407"/>
      <c r="S12" s="407"/>
      <c r="T12" s="400"/>
    </row>
    <row r="13" spans="1:23" ht="24" customHeight="1">
      <c r="A13" s="398"/>
      <c r="B13" s="401"/>
      <c r="C13" s="401"/>
      <c r="D13" s="401"/>
      <c r="E13" s="401"/>
      <c r="F13" s="401"/>
      <c r="G13" s="401"/>
      <c r="H13" s="401"/>
      <c r="I13" s="401"/>
      <c r="J13" s="401"/>
      <c r="K13" s="401"/>
      <c r="L13" s="401"/>
      <c r="M13" s="401"/>
      <c r="N13" s="401"/>
      <c r="O13" s="401"/>
      <c r="P13" s="401"/>
      <c r="Q13" s="401"/>
      <c r="R13" s="401"/>
      <c r="S13" s="401"/>
      <c r="T13" s="400"/>
    </row>
    <row r="14" spans="1:23" ht="19.899999999999999" customHeight="1">
      <c r="A14" s="398"/>
      <c r="B14" s="1420">
        <f>'2.데이터입력'!C28</f>
        <v>46073</v>
      </c>
      <c r="C14" s="1420"/>
      <c r="D14" s="1420"/>
      <c r="E14" s="1420"/>
      <c r="F14" s="1420"/>
      <c r="G14" s="1420"/>
      <c r="H14" s="1420"/>
      <c r="I14" s="1420"/>
      <c r="J14" s="1420"/>
      <c r="K14" s="1420"/>
      <c r="L14" s="1420"/>
      <c r="M14" s="1420"/>
      <c r="N14" s="1420"/>
      <c r="O14" s="1420"/>
      <c r="P14" s="1420"/>
      <c r="Q14" s="1420"/>
      <c r="R14" s="1420"/>
      <c r="S14" s="1420"/>
      <c r="T14" s="408"/>
      <c r="U14" s="22"/>
      <c r="V14" s="22"/>
    </row>
    <row r="15" spans="1:23" ht="22.9" customHeight="1">
      <c r="A15" s="398"/>
      <c r="B15" s="407"/>
      <c r="C15" s="407"/>
      <c r="D15" s="407"/>
      <c r="E15" s="407"/>
      <c r="F15" s="407"/>
      <c r="G15" s="407"/>
      <c r="H15" s="407"/>
      <c r="I15" s="407"/>
      <c r="J15" s="407"/>
      <c r="K15" s="407"/>
      <c r="L15" s="407"/>
      <c r="M15" s="407"/>
      <c r="N15" s="407"/>
      <c r="O15" s="407"/>
      <c r="P15" s="407"/>
      <c r="Q15" s="407"/>
      <c r="R15" s="407"/>
      <c r="S15" s="407"/>
      <c r="T15" s="408"/>
      <c r="U15" s="22"/>
      <c r="V15" s="22"/>
    </row>
    <row r="16" spans="1:23" ht="26.45" customHeight="1">
      <c r="A16" s="398"/>
      <c r="B16" s="401"/>
      <c r="C16" s="401"/>
      <c r="D16" s="401"/>
      <c r="E16" s="401"/>
      <c r="F16" s="401"/>
      <c r="G16" s="401"/>
      <c r="H16" s="401"/>
      <c r="I16" s="401"/>
      <c r="J16" s="401"/>
      <c r="K16" s="401"/>
      <c r="L16" s="401"/>
      <c r="M16" s="401"/>
      <c r="N16" s="401"/>
      <c r="O16" s="401"/>
      <c r="P16" s="401"/>
      <c r="Q16" s="401"/>
      <c r="R16" s="401"/>
      <c r="S16" s="401"/>
      <c r="T16" s="400"/>
    </row>
    <row r="17" spans="1:20" ht="30.75" customHeight="1">
      <c r="A17" s="398"/>
      <c r="B17" s="401"/>
      <c r="C17" s="401"/>
      <c r="D17" s="401"/>
      <c r="E17" s="405" t="s">
        <v>57</v>
      </c>
      <c r="F17" s="405"/>
      <c r="G17" s="401" t="s">
        <v>174</v>
      </c>
      <c r="H17" s="401"/>
      <c r="I17" s="401"/>
      <c r="J17" s="401"/>
      <c r="K17" s="401"/>
      <c r="L17" s="409"/>
      <c r="M17" s="410" t="str">
        <f>'2.데이터입력'!C19</f>
        <v>○○건설㈜</v>
      </c>
      <c r="N17" s="409"/>
      <c r="O17" s="409"/>
      <c r="P17" s="409"/>
      <c r="Q17" s="409"/>
      <c r="R17" s="409"/>
      <c r="S17" s="409"/>
      <c r="T17" s="400"/>
    </row>
    <row r="18" spans="1:20" ht="30.75" customHeight="1">
      <c r="A18" s="398"/>
      <c r="B18" s="401"/>
      <c r="C18" s="401"/>
      <c r="D18" s="401"/>
      <c r="E18" s="401"/>
      <c r="F18" s="401"/>
      <c r="G18" s="401" t="s">
        <v>175</v>
      </c>
      <c r="H18" s="401"/>
      <c r="I18" s="401"/>
      <c r="J18" s="401"/>
      <c r="K18" s="401"/>
      <c r="L18" s="409"/>
      <c r="M18" s="410" t="str">
        <f>'2.데이터입력'!E19 &amp; "  (인)"</f>
        <v>○○○  (인)</v>
      </c>
      <c r="N18" s="409"/>
      <c r="O18" s="409"/>
      <c r="P18" s="409"/>
      <c r="Q18" s="409"/>
      <c r="R18" s="409"/>
      <c r="S18" s="409"/>
      <c r="T18" s="400"/>
    </row>
    <row r="19" spans="1:20" ht="30.75" customHeight="1">
      <c r="A19" s="398"/>
      <c r="B19" s="401"/>
      <c r="C19" s="401"/>
      <c r="D19" s="401"/>
      <c r="E19" s="401"/>
      <c r="F19" s="401"/>
      <c r="G19" s="411" t="s">
        <v>58</v>
      </c>
      <c r="H19" s="401"/>
      <c r="I19" s="401"/>
      <c r="J19" s="401"/>
      <c r="K19" s="401"/>
      <c r="L19" s="401"/>
      <c r="M19" s="412" t="str">
        <f>'2.데이터입력'!C23 &amp;"  (인)"</f>
        <v>○○○  (인)</v>
      </c>
      <c r="N19" s="409"/>
      <c r="O19" s="409"/>
      <c r="P19" s="409"/>
      <c r="Q19" s="409"/>
      <c r="R19" s="409"/>
      <c r="S19" s="409"/>
      <c r="T19" s="400"/>
    </row>
    <row r="20" spans="1:20" ht="30.75" customHeight="1">
      <c r="A20" s="398"/>
      <c r="B20" s="401"/>
      <c r="C20" s="401"/>
      <c r="D20" s="401"/>
      <c r="E20" s="401"/>
      <c r="F20" s="401"/>
      <c r="G20" s="401"/>
      <c r="H20" s="401"/>
      <c r="I20" s="401"/>
      <c r="J20" s="401"/>
      <c r="K20" s="401"/>
      <c r="L20" s="401"/>
      <c r="M20" s="401"/>
      <c r="N20" s="401"/>
      <c r="O20" s="401"/>
      <c r="P20" s="401"/>
      <c r="Q20" s="401"/>
      <c r="R20" s="401"/>
      <c r="S20" s="401"/>
      <c r="T20" s="400"/>
    </row>
    <row r="21" spans="1:20" s="23" customFormat="1" ht="30.75" customHeight="1">
      <c r="A21" s="413"/>
      <c r="B21" s="1419"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C21" s="1419"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D21" s="1419"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E21" s="1419"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F21" s="1419"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G21" s="1419"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H21" s="1419"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I21" s="1419"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J21" s="1419"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K21" s="1419"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L21" s="1419"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M21" s="1419"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N21" s="1419"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O21" s="1419"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P21" s="1419"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Q21" s="1419"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R21" s="1419"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S21" s="1419"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T21" s="414"/>
    </row>
    <row r="22" spans="1:20" ht="30.75" customHeight="1">
      <c r="A22" s="415"/>
      <c r="B22" s="416"/>
      <c r="C22" s="416"/>
      <c r="D22" s="416"/>
      <c r="E22" s="416"/>
      <c r="F22" s="416"/>
      <c r="G22" s="416"/>
      <c r="H22" s="416"/>
      <c r="I22" s="416"/>
      <c r="J22" s="416"/>
      <c r="K22" s="416"/>
      <c r="L22" s="416"/>
      <c r="M22" s="416"/>
      <c r="N22" s="416"/>
      <c r="O22" s="416"/>
      <c r="P22" s="416"/>
      <c r="Q22" s="416"/>
      <c r="R22" s="416"/>
      <c r="S22" s="416"/>
      <c r="T22" s="417"/>
    </row>
  </sheetData>
  <sheetProtection algorithmName="SHA-512" hashValue="EEcKWn7ASkt2y/Q3nUacERlsa/ypu618yd62+Ys10qPRaRIZsPY4sGogMa6vzrw2Vw9bWcu5szQi0ZzgAQ53MA==" saltValue="cJAXimiV1jlPBkLcmsL/Ug==" spinCount="100000" sheet="1" objects="1" scenarios="1"/>
  <mergeCells count="13">
    <mergeCell ref="B21:S21"/>
    <mergeCell ref="B14:S14"/>
    <mergeCell ref="C10:T10"/>
    <mergeCell ref="B4:S4"/>
    <mergeCell ref="B2:S2"/>
    <mergeCell ref="N9:P9"/>
    <mergeCell ref="C11:F11"/>
    <mergeCell ref="B3:S3"/>
    <mergeCell ref="I5:S5"/>
    <mergeCell ref="C9:F9"/>
    <mergeCell ref="F5:H5"/>
    <mergeCell ref="C8:S8"/>
    <mergeCell ref="H11:N11"/>
  </mergeCells>
  <phoneticPr fontId="2" type="noConversion"/>
  <hyperlinks>
    <hyperlink ref="W3" location="'2.데이터입력'!A1" display="데이터입력시트로" xr:uid="{00000000-0004-0000-1600-000000000000}"/>
  </hyperlinks>
  <printOptions horizontalCentered="1" verticalCentered="1"/>
  <pageMargins left="0.70866141732283472" right="0.70866141732283472" top="0.74803149606299213" bottom="0.74803149606299213" header="0.31496062992125984" footer="0.31496062992125984"/>
  <pageSetup paperSize="9" scale="94" orientation="portrait" r:id="rId1"/>
  <headerFooter>
    <oddHeader>&amp;C
&amp;G</oddHeader>
  </headerFooter>
  <drawing r:id="rId2"/>
  <legacyDrawingHF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
    <tabColor rgb="FF0070C0"/>
  </sheetPr>
  <dimension ref="A1:K44"/>
  <sheetViews>
    <sheetView showGridLines="0" zoomScale="85" zoomScaleNormal="85" zoomScaleSheetLayoutView="85" workbookViewId="0">
      <selection activeCell="K2" sqref="K2"/>
    </sheetView>
  </sheetViews>
  <sheetFormatPr defaultRowHeight="16.5"/>
  <cols>
    <col min="1" max="1" width="1.5" customWidth="1"/>
    <col min="2" max="3" width="10.375" customWidth="1"/>
    <col min="4" max="4" width="21.75" customWidth="1"/>
    <col min="5" max="5" width="12.625" customWidth="1"/>
    <col min="6" max="6" width="28.375" customWidth="1"/>
    <col min="7" max="7" width="10.875" customWidth="1"/>
    <col min="8" max="8" width="1.5" customWidth="1"/>
    <col min="11" max="11" width="16" customWidth="1"/>
  </cols>
  <sheetData>
    <row r="1" spans="1:11" ht="57.75" customHeight="1" thickBot="1">
      <c r="A1" s="1454" t="s">
        <v>698</v>
      </c>
      <c r="B1" s="1455"/>
      <c r="C1" s="1455"/>
      <c r="D1" s="1455"/>
      <c r="E1" s="1455"/>
      <c r="F1" s="1455"/>
      <c r="G1" s="1455"/>
      <c r="H1" s="1456"/>
    </row>
    <row r="2" spans="1:11" ht="33.75" customHeight="1" thickTop="1" thickBot="1">
      <c r="A2" s="1436" t="s">
        <v>27</v>
      </c>
      <c r="B2" s="1436"/>
      <c r="C2" s="1436"/>
      <c r="D2" s="1436"/>
      <c r="E2" s="1450" t="str">
        <f>'2.데이터입력'!C9</f>
        <v>○○○</v>
      </c>
      <c r="F2" s="1450"/>
      <c r="G2" s="1450"/>
      <c r="H2" s="1450"/>
      <c r="K2" s="746" t="s">
        <v>325</v>
      </c>
    </row>
    <row r="3" spans="1:11" ht="22.5" customHeight="1" thickTop="1">
      <c r="A3" s="1436" t="s">
        <v>38</v>
      </c>
      <c r="B3" s="1436"/>
      <c r="C3" s="1436"/>
      <c r="D3" s="569" t="s">
        <v>686</v>
      </c>
      <c r="E3" s="1450" t="str">
        <f>""&amp;'2.데이터입력'!C19&amp;"   대표 "&amp;'2.데이터입력'!E19&amp;""</f>
        <v>○○건설㈜   대표 ○○○</v>
      </c>
      <c r="F3" s="1450"/>
      <c r="G3" s="1450"/>
      <c r="H3" s="1450"/>
    </row>
    <row r="4" spans="1:11" ht="22.5" customHeight="1">
      <c r="A4" s="1436"/>
      <c r="B4" s="1436"/>
      <c r="C4" s="1436"/>
      <c r="D4" s="569" t="s">
        <v>688</v>
      </c>
      <c r="E4" s="1450" t="str">
        <f>'2.데이터입력'!E20</f>
        <v>○○시 ○○구</v>
      </c>
      <c r="F4" s="1450"/>
      <c r="G4" s="1450"/>
      <c r="H4" s="1450"/>
    </row>
    <row r="5" spans="1:11" ht="22.5" customHeight="1">
      <c r="A5" s="1436" t="s">
        <v>687</v>
      </c>
      <c r="B5" s="1436"/>
      <c r="C5" s="1436"/>
      <c r="D5" s="569" t="s">
        <v>686</v>
      </c>
      <c r="E5" s="1437"/>
      <c r="F5" s="1437"/>
      <c r="G5" s="1437"/>
      <c r="H5" s="1437"/>
    </row>
    <row r="6" spans="1:11" ht="22.5" customHeight="1">
      <c r="A6" s="1436"/>
      <c r="B6" s="1436"/>
      <c r="C6" s="1436"/>
      <c r="D6" s="569" t="s">
        <v>710</v>
      </c>
      <c r="E6" s="1437"/>
      <c r="F6" s="1437"/>
      <c r="G6" s="1437"/>
      <c r="H6" s="1437"/>
    </row>
    <row r="7" spans="1:11" ht="22.5" customHeight="1">
      <c r="A7" s="1436"/>
      <c r="B7" s="1436"/>
      <c r="C7" s="1436"/>
      <c r="D7" s="569" t="s">
        <v>709</v>
      </c>
      <c r="E7" s="1451"/>
      <c r="F7" s="1451"/>
      <c r="G7" s="1451"/>
      <c r="H7" s="1451"/>
    </row>
    <row r="8" spans="1:11" ht="22.5" customHeight="1">
      <c r="A8" s="1436"/>
      <c r="B8" s="1436"/>
      <c r="C8" s="1436"/>
      <c r="D8" s="569" t="s">
        <v>688</v>
      </c>
      <c r="E8" s="1437"/>
      <c r="F8" s="1437"/>
      <c r="G8" s="1437"/>
      <c r="H8" s="1437"/>
    </row>
    <row r="9" spans="1:11" ht="22.5" customHeight="1">
      <c r="A9" s="1436"/>
      <c r="B9" s="1436"/>
      <c r="C9" s="1436"/>
      <c r="D9" s="569" t="s">
        <v>190</v>
      </c>
      <c r="E9" s="1437"/>
      <c r="F9" s="1437"/>
      <c r="G9" s="1437"/>
      <c r="H9" s="1437"/>
    </row>
    <row r="10" spans="1:11" ht="22.5" customHeight="1">
      <c r="A10" s="1436" t="s">
        <v>689</v>
      </c>
      <c r="B10" s="1436"/>
      <c r="C10" s="1436"/>
      <c r="D10" s="569" t="s">
        <v>588</v>
      </c>
      <c r="E10" s="1437"/>
      <c r="F10" s="1437"/>
      <c r="G10" s="1437"/>
      <c r="H10" s="1437"/>
    </row>
    <row r="11" spans="1:11" ht="22.5" customHeight="1">
      <c r="A11" s="1436"/>
      <c r="B11" s="1436"/>
      <c r="C11" s="1436"/>
      <c r="D11" s="1457" t="s">
        <v>689</v>
      </c>
      <c r="E11" s="570" t="s">
        <v>697</v>
      </c>
      <c r="F11" s="1452">
        <v>100000000</v>
      </c>
      <c r="G11" s="1453"/>
      <c r="H11" s="1453"/>
    </row>
    <row r="12" spans="1:11" ht="22.5" customHeight="1">
      <c r="A12" s="1436"/>
      <c r="B12" s="1436"/>
      <c r="C12" s="1436"/>
      <c r="D12" s="1457"/>
      <c r="E12" s="524" t="s">
        <v>696</v>
      </c>
      <c r="F12" s="1440">
        <v>1000000</v>
      </c>
      <c r="G12" s="1440"/>
      <c r="H12" s="1441"/>
    </row>
    <row r="13" spans="1:11" ht="22.5" customHeight="1">
      <c r="A13" s="1436"/>
      <c r="B13" s="1436"/>
      <c r="C13" s="1436"/>
      <c r="D13" s="1457"/>
      <c r="E13" s="571" t="s">
        <v>690</v>
      </c>
      <c r="F13" s="1442">
        <f>F12/F11</f>
        <v>0.01</v>
      </c>
      <c r="G13" s="1443"/>
      <c r="H13" s="1443"/>
    </row>
    <row r="14" spans="1:11" ht="36" customHeight="1">
      <c r="A14" s="1436"/>
      <c r="B14" s="1436"/>
      <c r="C14" s="1436"/>
      <c r="D14" s="572" t="s">
        <v>691</v>
      </c>
      <c r="E14" s="1444"/>
      <c r="F14" s="1445"/>
      <c r="G14" s="1445"/>
      <c r="H14" s="1445"/>
    </row>
    <row r="15" spans="1:11" ht="46.5" customHeight="1">
      <c r="A15" s="299"/>
      <c r="B15" s="1438" t="s">
        <v>701</v>
      </c>
      <c r="C15" s="1438"/>
      <c r="D15" s="1438"/>
      <c r="E15" s="1438"/>
      <c r="F15" s="1438"/>
      <c r="G15" s="1438"/>
      <c r="H15" s="277"/>
    </row>
    <row r="16" spans="1:11" ht="22.5" customHeight="1">
      <c r="A16" s="299"/>
      <c r="B16" s="1436" t="s">
        <v>692</v>
      </c>
      <c r="C16" s="1436"/>
      <c r="D16" s="569" t="s">
        <v>693</v>
      </c>
      <c r="E16" s="569" t="s">
        <v>694</v>
      </c>
      <c r="F16" s="569" t="s">
        <v>360</v>
      </c>
      <c r="G16" s="569" t="s">
        <v>695</v>
      </c>
      <c r="H16" s="277"/>
    </row>
    <row r="17" spans="1:8" ht="22.5" customHeight="1">
      <c r="A17" s="299"/>
      <c r="B17" s="1446">
        <v>17</v>
      </c>
      <c r="C17" s="1447"/>
      <c r="D17" s="1446">
        <v>20</v>
      </c>
      <c r="E17" s="569" t="str">
        <f>'2.데이터입력'!E22</f>
        <v>00은행</v>
      </c>
      <c r="F17" s="569" t="str">
        <f>'2.데이터입력'!E23</f>
        <v>000-000000-00-000</v>
      </c>
      <c r="G17" s="569" t="s">
        <v>699</v>
      </c>
      <c r="H17" s="277"/>
    </row>
    <row r="18" spans="1:8" ht="22.5" customHeight="1">
      <c r="A18" s="299"/>
      <c r="B18" s="1448"/>
      <c r="C18" s="1449"/>
      <c r="D18" s="1448"/>
      <c r="E18" s="613" t="s">
        <v>700</v>
      </c>
      <c r="F18" s="613"/>
      <c r="G18" s="569" t="s">
        <v>687</v>
      </c>
      <c r="H18" s="277"/>
    </row>
    <row r="19" spans="1:8" ht="12" customHeight="1">
      <c r="A19" s="299"/>
      <c r="B19" s="574"/>
      <c r="C19" s="574"/>
      <c r="D19" s="574"/>
      <c r="E19" s="575"/>
      <c r="F19" s="575"/>
      <c r="G19" s="565"/>
      <c r="H19" s="277"/>
    </row>
    <row r="20" spans="1:8" ht="51" customHeight="1">
      <c r="A20" s="299"/>
      <c r="B20" s="1439" t="str">
        <f>"제1조(근거) 본 합의서는 " &amp; IF(LEFT('2.데이터입력'!C11,1)="공","｢지방자치단체 입찰 및 계약 집행기준｣ 제9장(계약 일반조건) 제9절의 9(공사 및 용역근로자 근로조건 보호지침 대상 계약에서 노무비의 구분관리 및 지급 확인)","｢(계약예규)공사계약 일반조건｣ 제43조의3(노무비의 구분관리 및 지급확인)")&amp;"의 규정에 근거한 ‘노무비 구분관리 및 지급확인제’(이하 ‘노무비 구분관리제’라 합니다.) 세부추진 사항을 합의하는데 그 목적이 있습니다."</f>
        <v>제1조(근거) 본 합의서는 ｢지방자치단체 입찰 및 계약 집행기준｣ 제9장(계약 일반조건) 제9절의 9(공사 및 용역근로자 근로조건 보호지침 대상 계약에서 노무비의 구분관리 및 지급 확인)의 규정에 근거한 ‘노무비 구분관리 및 지급확인제’(이하 ‘노무비 구분관리제’라 합니다.) 세부추진 사항을 합의하는데 그 목적이 있습니다.</v>
      </c>
      <c r="C20" s="1439"/>
      <c r="D20" s="1439"/>
      <c r="E20" s="1439"/>
      <c r="F20" s="1439"/>
      <c r="G20" s="1439"/>
      <c r="H20" s="277"/>
    </row>
    <row r="21" spans="1:8" ht="12" customHeight="1">
      <c r="A21" s="299"/>
      <c r="B21" s="573"/>
      <c r="C21" s="573"/>
      <c r="D21" s="573"/>
      <c r="E21" s="573"/>
      <c r="F21" s="573"/>
      <c r="G21" s="573"/>
      <c r="H21" s="277"/>
    </row>
    <row r="22" spans="1:8" ht="42" customHeight="1">
      <c r="A22" s="299"/>
      <c r="B22" s="1433" t="s">
        <v>702</v>
      </c>
      <c r="C22" s="1433"/>
      <c r="D22" s="1433"/>
      <c r="E22" s="1433"/>
      <c r="F22" s="1433"/>
      <c r="G22" s="1433"/>
      <c r="H22" s="277"/>
    </row>
    <row r="23" spans="1:8" ht="12" customHeight="1">
      <c r="A23" s="299"/>
      <c r="B23" s="272"/>
      <c r="C23" s="272"/>
      <c r="D23" s="272"/>
      <c r="E23" s="272"/>
      <c r="F23" s="272"/>
      <c r="G23" s="272"/>
      <c r="H23" s="277"/>
    </row>
    <row r="24" spans="1:8" ht="27.75" customHeight="1">
      <c r="A24" s="299"/>
      <c r="B24" s="1433" t="s">
        <v>703</v>
      </c>
      <c r="C24" s="1433"/>
      <c r="D24" s="1433"/>
      <c r="E24" s="1433"/>
      <c r="F24" s="1433"/>
      <c r="G24" s="1433"/>
      <c r="H24" s="277"/>
    </row>
    <row r="25" spans="1:8" ht="12" customHeight="1">
      <c r="A25" s="299"/>
      <c r="B25" s="330"/>
      <c r="C25" s="330"/>
      <c r="D25" s="330"/>
      <c r="E25" s="330"/>
      <c r="F25" s="330"/>
      <c r="G25" s="330"/>
      <c r="H25" s="277"/>
    </row>
    <row r="26" spans="1:8" ht="29.25" customHeight="1">
      <c r="A26" s="299"/>
      <c r="B26" s="1433" t="s">
        <v>704</v>
      </c>
      <c r="C26" s="1433"/>
      <c r="D26" s="1433"/>
      <c r="E26" s="1433"/>
      <c r="F26" s="1433"/>
      <c r="G26" s="1433"/>
      <c r="H26" s="277"/>
    </row>
    <row r="27" spans="1:8" ht="12" customHeight="1">
      <c r="A27" s="299"/>
      <c r="B27" s="330"/>
      <c r="C27" s="330"/>
      <c r="D27" s="330"/>
      <c r="E27" s="330"/>
      <c r="F27" s="330"/>
      <c r="G27" s="330"/>
      <c r="H27" s="277"/>
    </row>
    <row r="28" spans="1:8" ht="30.75" customHeight="1">
      <c r="A28" s="299"/>
      <c r="B28" s="1433" t="s">
        <v>705</v>
      </c>
      <c r="C28" s="1433"/>
      <c r="D28" s="1433"/>
      <c r="E28" s="1433"/>
      <c r="F28" s="1433"/>
      <c r="G28" s="1433"/>
      <c r="H28" s="277"/>
    </row>
    <row r="29" spans="1:8" ht="12" customHeight="1">
      <c r="A29" s="299"/>
      <c r="B29" s="330"/>
      <c r="C29" s="330"/>
      <c r="D29" s="330"/>
      <c r="E29" s="330"/>
      <c r="F29" s="330"/>
      <c r="G29" s="330"/>
      <c r="H29" s="277"/>
    </row>
    <row r="30" spans="1:8" ht="17.25" customHeight="1">
      <c r="A30" s="299"/>
      <c r="B30" s="1435" t="s">
        <v>706</v>
      </c>
      <c r="C30" s="1435"/>
      <c r="D30" s="1435"/>
      <c r="E30" s="1435"/>
      <c r="F30" s="1435"/>
      <c r="G30" s="1435"/>
      <c r="H30" s="277"/>
    </row>
    <row r="31" spans="1:8" ht="12" customHeight="1">
      <c r="A31" s="299"/>
      <c r="B31" s="330"/>
      <c r="C31" s="330"/>
      <c r="D31" s="330"/>
      <c r="E31" s="330"/>
      <c r="F31" s="330"/>
      <c r="G31" s="330"/>
      <c r="H31" s="277"/>
    </row>
    <row r="32" spans="1:8" ht="25.5" customHeight="1">
      <c r="A32" s="299"/>
      <c r="B32" s="1433" t="s">
        <v>707</v>
      </c>
      <c r="C32" s="1433"/>
      <c r="D32" s="1433"/>
      <c r="E32" s="1433"/>
      <c r="F32" s="1433"/>
      <c r="G32" s="1433"/>
      <c r="H32" s="277"/>
    </row>
    <row r="33" spans="1:8" ht="12" customHeight="1">
      <c r="A33" s="299"/>
      <c r="B33" s="573"/>
      <c r="C33" s="573"/>
      <c r="D33" s="573"/>
      <c r="E33" s="573"/>
      <c r="F33" s="573"/>
      <c r="G33" s="573"/>
      <c r="H33" s="277"/>
    </row>
    <row r="34" spans="1:8" ht="42.75" customHeight="1">
      <c r="A34" s="299"/>
      <c r="B34" s="1433" t="s">
        <v>708</v>
      </c>
      <c r="C34" s="1433"/>
      <c r="D34" s="1433"/>
      <c r="E34" s="1433"/>
      <c r="F34" s="1433"/>
      <c r="G34" s="1433"/>
      <c r="H34" s="277"/>
    </row>
    <row r="35" spans="1:8" ht="12" customHeight="1">
      <c r="A35" s="299"/>
      <c r="B35" s="573"/>
      <c r="C35" s="573"/>
      <c r="D35" s="573"/>
      <c r="E35" s="573"/>
      <c r="F35" s="573"/>
      <c r="G35" s="573"/>
      <c r="H35" s="277"/>
    </row>
    <row r="36" spans="1:8" ht="42" customHeight="1">
      <c r="A36" s="299"/>
      <c r="B36" s="1433" t="s">
        <v>711</v>
      </c>
      <c r="C36" s="1433"/>
      <c r="D36" s="1433"/>
      <c r="E36" s="1433"/>
      <c r="F36" s="1433"/>
      <c r="G36" s="1433"/>
      <c r="H36" s="277"/>
    </row>
    <row r="37" spans="1:8" ht="12" customHeight="1">
      <c r="A37" s="299"/>
      <c r="B37" s="573"/>
      <c r="C37" s="573"/>
      <c r="D37" s="573"/>
      <c r="E37" s="573"/>
      <c r="F37" s="573"/>
      <c r="G37" s="573"/>
      <c r="H37" s="277"/>
    </row>
    <row r="38" spans="1:8" ht="21.75" customHeight="1">
      <c r="A38" s="299"/>
      <c r="B38" s="1433" t="s">
        <v>712</v>
      </c>
      <c r="C38" s="1433"/>
      <c r="D38" s="1433"/>
      <c r="E38" s="1433"/>
      <c r="F38" s="1433"/>
      <c r="G38" s="1433"/>
      <c r="H38" s="277"/>
    </row>
    <row r="39" spans="1:8" ht="42" customHeight="1">
      <c r="A39" s="322"/>
      <c r="B39" s="576"/>
      <c r="C39" s="1434">
        <f>'2.데이터입력'!C30</f>
        <v>46346</v>
      </c>
      <c r="D39" s="1434"/>
      <c r="E39" s="1434"/>
      <c r="F39" s="1434"/>
      <c r="G39" s="576"/>
      <c r="H39" s="324"/>
    </row>
    <row r="40" spans="1:8" ht="12" customHeight="1">
      <c r="A40" s="299"/>
      <c r="B40" s="566"/>
      <c r="C40" s="577"/>
      <c r="D40" s="577"/>
      <c r="E40" s="577"/>
      <c r="F40" s="577"/>
      <c r="G40" s="566"/>
      <c r="H40" s="277"/>
    </row>
    <row r="41" spans="1:8" ht="42" customHeight="1">
      <c r="A41" s="299"/>
      <c r="B41" s="566"/>
      <c r="C41" s="577"/>
      <c r="D41" s="578" t="s">
        <v>713</v>
      </c>
      <c r="E41" s="1431" t="str">
        <f>IF(RIGHT('2.데이터입력'!$C$10,2)="학교",'2.데이터입력'!$C$10 &amp; "장",IF(RIGHT('2.데이터입력'!$C$10,3)="교육청",'2.데이터입력'!$C$10 &amp; " 재무관",IF(RIGHT('2.데이터입력'!$C$10,3)="지원청",'2.데이터입력'!$C$10 &amp; " 재무관",'2.데이터입력'!$C$10 &amp; "(분임)재무관")))</f>
        <v>○○○(분임)재무관</v>
      </c>
      <c r="F41" s="1431"/>
      <c r="G41" s="566" t="s">
        <v>716</v>
      </c>
      <c r="H41" s="277"/>
    </row>
    <row r="42" spans="1:8" ht="42" customHeight="1">
      <c r="A42" s="299"/>
      <c r="B42" s="566"/>
      <c r="C42" s="577"/>
      <c r="D42" s="578" t="s">
        <v>714</v>
      </c>
      <c r="E42" s="1431" t="str">
        <f>""&amp;'2.데이터입력'!C19&amp;"   대표 "&amp;'2.데이터입력'!E19&amp;""</f>
        <v>○○건설㈜   대표 ○○○</v>
      </c>
      <c r="F42" s="1431"/>
      <c r="G42" s="566" t="s">
        <v>716</v>
      </c>
      <c r="H42" s="277"/>
    </row>
    <row r="43" spans="1:8" ht="42" customHeight="1">
      <c r="A43" s="299"/>
      <c r="B43" s="566"/>
      <c r="C43" s="566"/>
      <c r="D43" s="579" t="s">
        <v>715</v>
      </c>
      <c r="E43" s="1432">
        <f>E5</f>
        <v>0</v>
      </c>
      <c r="F43" s="1432"/>
      <c r="G43" s="566" t="s">
        <v>716</v>
      </c>
      <c r="H43" s="277"/>
    </row>
    <row r="44" spans="1:8">
      <c r="A44" s="303"/>
      <c r="B44" s="580"/>
      <c r="C44" s="580"/>
      <c r="D44" s="580"/>
      <c r="E44" s="580"/>
      <c r="F44" s="580"/>
      <c r="G44" s="580"/>
      <c r="H44" s="305"/>
    </row>
  </sheetData>
  <mergeCells count="37">
    <mergeCell ref="E7:H7"/>
    <mergeCell ref="F11:H11"/>
    <mergeCell ref="A1:H1"/>
    <mergeCell ref="A3:C4"/>
    <mergeCell ref="A5:C9"/>
    <mergeCell ref="D11:D13"/>
    <mergeCell ref="A10:C14"/>
    <mergeCell ref="E2:H2"/>
    <mergeCell ref="E3:H3"/>
    <mergeCell ref="B32:G32"/>
    <mergeCell ref="A2:D2"/>
    <mergeCell ref="E10:H10"/>
    <mergeCell ref="B15:G15"/>
    <mergeCell ref="B20:G20"/>
    <mergeCell ref="E9:H9"/>
    <mergeCell ref="E8:H8"/>
    <mergeCell ref="F12:H12"/>
    <mergeCell ref="F13:H13"/>
    <mergeCell ref="E14:H14"/>
    <mergeCell ref="B16:C16"/>
    <mergeCell ref="B17:C18"/>
    <mergeCell ref="D17:D18"/>
    <mergeCell ref="E4:H4"/>
    <mergeCell ref="E5:H5"/>
    <mergeCell ref="E6:H6"/>
    <mergeCell ref="B22:G22"/>
    <mergeCell ref="B24:G24"/>
    <mergeCell ref="B26:G26"/>
    <mergeCell ref="B28:G28"/>
    <mergeCell ref="B30:G30"/>
    <mergeCell ref="E42:F42"/>
    <mergeCell ref="E43:F43"/>
    <mergeCell ref="B34:G34"/>
    <mergeCell ref="B36:G36"/>
    <mergeCell ref="B38:G38"/>
    <mergeCell ref="C39:F39"/>
    <mergeCell ref="E41:F41"/>
  </mergeCells>
  <phoneticPr fontId="2" type="noConversion"/>
  <hyperlinks>
    <hyperlink ref="K2" location="'2.데이터입력'!A1" display="데이터입력시트로" xr:uid="{00000000-0004-0000-1700-000000000000}"/>
  </hyperlinks>
  <printOptions horizontalCentered="1"/>
  <pageMargins left="0.70866141732283472" right="0.70866141732283472" top="0.74803149606299213" bottom="0.74803149606299213" header="0.31496062992125984" footer="0.31496062992125984"/>
  <pageSetup paperSize="9" scale="82" orientation="portrait" r:id="rId1"/>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6">
    <tabColor rgb="FF0070C0"/>
  </sheetPr>
  <dimension ref="A1:I27"/>
  <sheetViews>
    <sheetView showGridLines="0" zoomScale="85" zoomScaleNormal="85" workbookViewId="0">
      <selection activeCell="I2" sqref="I2"/>
    </sheetView>
  </sheetViews>
  <sheetFormatPr defaultRowHeight="16.5"/>
  <cols>
    <col min="1" max="1" width="1.5" customWidth="1"/>
    <col min="2" max="2" width="10.25" customWidth="1"/>
    <col min="3" max="3" width="19.75" customWidth="1"/>
    <col min="4" max="4" width="11.625" customWidth="1"/>
    <col min="5" max="5" width="39.875" customWidth="1"/>
    <col min="6" max="6" width="10.25" customWidth="1"/>
    <col min="7" max="7" width="1.5" customWidth="1"/>
    <col min="9" max="9" width="16.25" customWidth="1"/>
  </cols>
  <sheetData>
    <row r="1" spans="1:9" ht="90.75" customHeight="1" thickBot="1">
      <c r="A1" s="1458" t="s">
        <v>756</v>
      </c>
      <c r="B1" s="1459"/>
      <c r="C1" s="1459"/>
      <c r="D1" s="1459"/>
      <c r="E1" s="1459"/>
      <c r="F1" s="1459"/>
      <c r="G1" s="1460"/>
    </row>
    <row r="2" spans="1:9" ht="28.5" customHeight="1" thickTop="1" thickBot="1">
      <c r="A2" s="1457" t="s">
        <v>27</v>
      </c>
      <c r="B2" s="1461"/>
      <c r="C2" s="1462"/>
      <c r="D2" s="1463" t="str">
        <f>'2.데이터입력'!C9</f>
        <v>○○○</v>
      </c>
      <c r="E2" s="1019"/>
      <c r="F2" s="1019"/>
      <c r="G2" s="1464"/>
      <c r="I2" s="746" t="s">
        <v>325</v>
      </c>
    </row>
    <row r="3" spans="1:9" ht="28.5" customHeight="1" thickTop="1">
      <c r="A3" s="1465" t="s">
        <v>38</v>
      </c>
      <c r="B3" s="1466"/>
      <c r="C3" s="594" t="s">
        <v>748</v>
      </c>
      <c r="D3" s="1471" t="str">
        <f>""&amp;'2.데이터입력'!C19&amp;"   대표 "&amp;'2.데이터입력'!E19&amp;""</f>
        <v>○○건설㈜   대표 ○○○</v>
      </c>
      <c r="E3" s="1472"/>
      <c r="F3" s="1473"/>
      <c r="G3" s="1474"/>
    </row>
    <row r="4" spans="1:9" ht="28.5" customHeight="1">
      <c r="A4" s="1467"/>
      <c r="B4" s="1468"/>
      <c r="C4" s="616" t="s">
        <v>749</v>
      </c>
      <c r="D4" s="1475">
        <f>'2.데이터입력'!C22</f>
        <v>1234567890</v>
      </c>
      <c r="E4" s="1476"/>
      <c r="F4" s="1477"/>
      <c r="G4" s="1478"/>
    </row>
    <row r="5" spans="1:9" ht="28.5" customHeight="1">
      <c r="A5" s="1467"/>
      <c r="B5" s="1468"/>
      <c r="C5" s="594" t="s">
        <v>750</v>
      </c>
      <c r="D5" s="1479" t="str">
        <f>'2.데이터입력'!E20</f>
        <v>○○시 ○○구</v>
      </c>
      <c r="E5" s="1480"/>
      <c r="F5" s="1473"/>
      <c r="G5" s="1474"/>
    </row>
    <row r="6" spans="1:9" ht="28.5" customHeight="1">
      <c r="A6" s="1469"/>
      <c r="B6" s="1470"/>
      <c r="C6" s="616" t="s">
        <v>751</v>
      </c>
      <c r="D6" s="1481" t="str">
        <f>'2.데이터입력'!C20</f>
        <v>02-1234-5678</v>
      </c>
      <c r="E6" s="1482"/>
      <c r="F6" s="1483"/>
      <c r="G6" s="1484"/>
    </row>
    <row r="7" spans="1:9" ht="28.5" customHeight="1">
      <c r="A7" s="1465" t="s">
        <v>752</v>
      </c>
      <c r="B7" s="1466"/>
      <c r="C7" s="594" t="s">
        <v>748</v>
      </c>
      <c r="D7" s="1487"/>
      <c r="E7" s="1488"/>
      <c r="F7" s="1488"/>
      <c r="G7" s="1489"/>
    </row>
    <row r="8" spans="1:9" ht="28.5" customHeight="1">
      <c r="A8" s="1467"/>
      <c r="B8" s="1468"/>
      <c r="C8" s="616" t="s">
        <v>757</v>
      </c>
      <c r="D8" s="1487"/>
      <c r="E8" s="1488"/>
      <c r="F8" s="1488"/>
      <c r="G8" s="1489"/>
    </row>
    <row r="9" spans="1:9" ht="28.5" customHeight="1">
      <c r="A9" s="1467"/>
      <c r="B9" s="1468"/>
      <c r="C9" s="616" t="s">
        <v>749</v>
      </c>
      <c r="D9" s="1487"/>
      <c r="E9" s="1488"/>
      <c r="F9" s="1488"/>
      <c r="G9" s="1489"/>
    </row>
    <row r="10" spans="1:9" ht="28.5" customHeight="1">
      <c r="A10" s="1467"/>
      <c r="B10" s="1468"/>
      <c r="C10" s="594" t="s">
        <v>750</v>
      </c>
      <c r="D10" s="1487"/>
      <c r="E10" s="1488"/>
      <c r="F10" s="1488"/>
      <c r="G10" s="1489"/>
    </row>
    <row r="11" spans="1:9" ht="28.5" customHeight="1">
      <c r="A11" s="1469"/>
      <c r="B11" s="1470"/>
      <c r="C11" s="616" t="s">
        <v>751</v>
      </c>
      <c r="D11" s="1487"/>
      <c r="E11" s="1488"/>
      <c r="F11" s="1488"/>
      <c r="G11" s="1489"/>
    </row>
    <row r="12" spans="1:9" ht="45" customHeight="1">
      <c r="A12" s="1457" t="s">
        <v>754</v>
      </c>
      <c r="B12" s="1461"/>
      <c r="C12" s="1462"/>
      <c r="D12" s="1490" t="s">
        <v>759</v>
      </c>
      <c r="E12" s="1491"/>
      <c r="F12" s="1492"/>
      <c r="G12" s="1493"/>
    </row>
    <row r="13" spans="1:9">
      <c r="A13" s="588"/>
      <c r="B13" s="598"/>
      <c r="C13" s="598"/>
      <c r="D13" s="598"/>
      <c r="E13" s="598"/>
      <c r="F13" s="608"/>
      <c r="G13" s="596"/>
    </row>
    <row r="14" spans="1:9" ht="90.75" customHeight="1">
      <c r="A14" s="588"/>
      <c r="B14" s="1485" t="str">
        <f>"    「"&amp;'2.데이터입력'!C9&amp;"」에 대하여 상기의 사유로 '노무비 구분관리제' 적용이 제외되어 이에 대한 확인서류를 제출합니다. 단, 제외 사유 변경시 '노무비 구분관리제'를 즉시 시행하도록 하겠습니다. 또한 노무비 체불, 허위청구, 유용의 사례가 확인될 경우 처분청에 통보 및 형사고발 등의 행정조치에 대하여 이의를 제기하지 않겠습니다."</f>
        <v xml:space="preserve">    「○○○」에 대하여 상기의 사유로 '노무비 구분관리제' 적용이 제외되어 이에 대한 확인서류를 제출합니다. 단, 제외 사유 변경시 '노무비 구분관리제'를 즉시 시행하도록 하겠습니다. 또한 노무비 체불, 허위청구, 유용의 사례가 확인될 경우 처분청에 통보 및 형사고발 등의 행정조치에 대하여 이의를 제기하지 않겠습니다.</v>
      </c>
      <c r="C14" s="1485"/>
      <c r="D14" s="1485"/>
      <c r="E14" s="1485"/>
      <c r="F14" s="1485"/>
      <c r="G14" s="596"/>
    </row>
    <row r="15" spans="1:9" ht="88.5" customHeight="1">
      <c r="A15" s="588"/>
      <c r="B15" s="1189" t="s">
        <v>760</v>
      </c>
      <c r="C15" s="1189"/>
      <c r="D15" s="1189"/>
      <c r="E15" s="1189"/>
      <c r="F15" s="1189"/>
      <c r="G15" s="596"/>
    </row>
    <row r="16" spans="1:9" ht="24" customHeight="1">
      <c r="A16" s="588"/>
      <c r="B16" s="536"/>
      <c r="C16" s="536"/>
      <c r="D16" s="536"/>
      <c r="E16" s="536"/>
      <c r="F16" s="595"/>
      <c r="G16" s="596"/>
    </row>
    <row r="17" spans="1:7" ht="32.25" customHeight="1">
      <c r="A17" s="588"/>
      <c r="B17" s="984">
        <f>'2.데이터입력'!C30</f>
        <v>46346</v>
      </c>
      <c r="C17" s="984"/>
      <c r="D17" s="984"/>
      <c r="E17" s="984"/>
      <c r="F17" s="984"/>
      <c r="G17" s="596"/>
    </row>
    <row r="18" spans="1:7">
      <c r="A18" s="588"/>
      <c r="B18" s="536"/>
      <c r="C18" s="536"/>
      <c r="D18" s="536"/>
      <c r="E18" s="536"/>
      <c r="F18" s="595"/>
      <c r="G18" s="596"/>
    </row>
    <row r="19" spans="1:7">
      <c r="A19" s="588"/>
      <c r="B19" s="535"/>
      <c r="C19" s="535" t="s">
        <v>38</v>
      </c>
      <c r="D19" s="535" t="s">
        <v>717</v>
      </c>
      <c r="E19" s="597" t="str">
        <f>'2.데이터입력'!C19</f>
        <v>○○건설㈜</v>
      </c>
      <c r="F19" s="589"/>
      <c r="G19" s="596"/>
    </row>
    <row r="20" spans="1:7">
      <c r="A20" s="588"/>
      <c r="B20" s="536"/>
      <c r="C20" s="536"/>
      <c r="D20" s="535" t="s">
        <v>719</v>
      </c>
      <c r="E20" s="597" t="str">
        <f>'2.데이터입력'!E20</f>
        <v>○○시 ○○구</v>
      </c>
      <c r="F20" s="589"/>
      <c r="G20" s="596"/>
    </row>
    <row r="21" spans="1:7">
      <c r="A21" s="588"/>
      <c r="B21" s="536"/>
      <c r="C21" s="536"/>
      <c r="D21" s="535" t="s">
        <v>718</v>
      </c>
      <c r="E21" s="597" t="str">
        <f>'2.데이터입력'!E19</f>
        <v>○○○</v>
      </c>
      <c r="F21" s="595" t="s">
        <v>18</v>
      </c>
      <c r="G21" s="596"/>
    </row>
    <row r="22" spans="1:7" ht="12" customHeight="1">
      <c r="A22" s="588"/>
      <c r="B22" s="536"/>
      <c r="C22" s="536"/>
      <c r="D22" s="536"/>
      <c r="E22" s="536"/>
      <c r="F22" s="595"/>
      <c r="G22" s="596"/>
    </row>
    <row r="23" spans="1:7">
      <c r="A23" s="588"/>
      <c r="B23" s="535"/>
      <c r="C23" s="535" t="s">
        <v>687</v>
      </c>
      <c r="D23" s="535" t="s">
        <v>717</v>
      </c>
      <c r="E23" s="593"/>
      <c r="F23" s="595"/>
      <c r="G23" s="596"/>
    </row>
    <row r="24" spans="1:7">
      <c r="A24" s="588"/>
      <c r="B24" s="536"/>
      <c r="C24" s="536"/>
      <c r="D24" s="535" t="s">
        <v>719</v>
      </c>
      <c r="E24" s="593"/>
      <c r="F24" s="595"/>
      <c r="G24" s="596"/>
    </row>
    <row r="25" spans="1:7">
      <c r="A25" s="588"/>
      <c r="B25" s="536"/>
      <c r="C25" s="536"/>
      <c r="D25" s="535" t="s">
        <v>718</v>
      </c>
      <c r="E25" s="593"/>
      <c r="F25" s="595" t="s">
        <v>18</v>
      </c>
      <c r="G25" s="596"/>
    </row>
    <row r="26" spans="1:7" ht="25.5" customHeight="1">
      <c r="A26" s="588"/>
      <c r="B26" s="536"/>
      <c r="C26" s="536"/>
      <c r="D26" s="536"/>
      <c r="E26" s="536"/>
      <c r="F26" s="595"/>
      <c r="G26" s="596"/>
    </row>
    <row r="27" spans="1:7" ht="38.25" customHeight="1">
      <c r="A27" s="571"/>
      <c r="B27" s="1486" t="str">
        <f>IF(RIGHT('2.데이터입력'!$C$10,2)="학교",'2.데이터입력'!$C$10 &amp; " (분임)재무관 귀하",IF(RIGHT('2.데이터입력'!$C$10,3)="교육청",'2.데이터입력'!$C$10 &amp; " 재무관 귀하",IF(RIGHT('2.데이터입력'!$C$10,3)="지원청",'2.데이터입력'!$C$10 &amp; " 재무관 귀하",'2.데이터입력'!$C$10 &amp; " (분임)재무관 귀하")))</f>
        <v>○○○ (분임)재무관 귀하</v>
      </c>
      <c r="C27" s="1486"/>
      <c r="D27" s="1486"/>
      <c r="E27" s="1486"/>
      <c r="F27" s="580"/>
      <c r="G27" s="591"/>
    </row>
  </sheetData>
  <sheetProtection algorithmName="SHA-512" hashValue="CBMU8mdNrWBVv/D/gyzKvSWK4UyCexoMFhEmcFoyib4NfITKK5tioHDEANyzuyoIeVM3YDq9Kj4pAsEhji8g8w==" saltValue="UarWaEsCOHG33587l37OWw==" spinCount="100000" sheet="1" objects="1" scenarios="1"/>
  <mergeCells count="20">
    <mergeCell ref="B14:F14"/>
    <mergeCell ref="B15:F15"/>
    <mergeCell ref="B17:F17"/>
    <mergeCell ref="B27:E27"/>
    <mergeCell ref="D8:G8"/>
    <mergeCell ref="A7:B11"/>
    <mergeCell ref="D7:G7"/>
    <mergeCell ref="D9:G9"/>
    <mergeCell ref="D10:G10"/>
    <mergeCell ref="D11:G11"/>
    <mergeCell ref="A12:C12"/>
    <mergeCell ref="D12:G12"/>
    <mergeCell ref="A1:G1"/>
    <mergeCell ref="A2:C2"/>
    <mergeCell ref="D2:G2"/>
    <mergeCell ref="A3:B6"/>
    <mergeCell ref="D3:G3"/>
    <mergeCell ref="D4:G4"/>
    <mergeCell ref="D5:G5"/>
    <mergeCell ref="D6:G6"/>
  </mergeCells>
  <phoneticPr fontId="2" type="noConversion"/>
  <dataValidations disablePrompts="1" count="1">
    <dataValidation type="list" allowBlank="1" showInputMessage="1" showErrorMessage="1" sqref="D12:G12" xr:uid="{00000000-0002-0000-1800-000000000000}">
      <formula1>"청구기일 전에 근로자 전원에게 노무비 지급(미지급자가 1인이라도 있을 경우 적용),계약기간이 1개월 미만인 공사"</formula1>
    </dataValidation>
  </dataValidations>
  <hyperlinks>
    <hyperlink ref="I2" location="'2.데이터입력'!A1" display="데이터입력시트로" xr:uid="{00000000-0004-0000-1800-000000000000}"/>
  </hyperlinks>
  <pageMargins left="0.7" right="0.7" top="0.75" bottom="0.75" header="0.3" footer="0.3"/>
  <pageSetup paperSize="9" scale="79" orientation="portrait" verticalDpi="4294967293" r:id="rId1"/>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
    <tabColor rgb="FF0070C0"/>
  </sheetPr>
  <dimension ref="A1:I27"/>
  <sheetViews>
    <sheetView showGridLines="0" zoomScale="85" zoomScaleNormal="85" zoomScaleSheetLayoutView="85" workbookViewId="0">
      <selection activeCell="I2" sqref="I2"/>
    </sheetView>
  </sheetViews>
  <sheetFormatPr defaultRowHeight="16.5"/>
  <cols>
    <col min="1" max="1" width="1.5" customWidth="1"/>
    <col min="2" max="2" width="10.25" customWidth="1"/>
    <col min="3" max="3" width="19.75" customWidth="1"/>
    <col min="4" max="4" width="11.625" customWidth="1"/>
    <col min="5" max="5" width="39.875" customWidth="1"/>
    <col min="6" max="6" width="10.25" customWidth="1"/>
    <col min="7" max="7" width="1.5" customWidth="1"/>
    <col min="9" max="9" width="16.25" customWidth="1"/>
  </cols>
  <sheetData>
    <row r="1" spans="1:9" ht="90.75" customHeight="1" thickBot="1">
      <c r="A1" s="1458" t="s">
        <v>747</v>
      </c>
      <c r="B1" s="1459"/>
      <c r="C1" s="1459"/>
      <c r="D1" s="1459"/>
      <c r="E1" s="1459"/>
      <c r="F1" s="1459"/>
      <c r="G1" s="1460"/>
    </row>
    <row r="2" spans="1:9" ht="28.5" customHeight="1" thickTop="1" thickBot="1">
      <c r="A2" s="1457" t="s">
        <v>27</v>
      </c>
      <c r="B2" s="1461"/>
      <c r="C2" s="1462"/>
      <c r="D2" s="1463" t="str">
        <f>'2.데이터입력'!C9</f>
        <v>○○○</v>
      </c>
      <c r="E2" s="1019"/>
      <c r="F2" s="1019"/>
      <c r="G2" s="1464"/>
      <c r="I2" s="746" t="s">
        <v>325</v>
      </c>
    </row>
    <row r="3" spans="1:9" ht="28.5" customHeight="1" thickTop="1">
      <c r="A3" s="1465" t="s">
        <v>38</v>
      </c>
      <c r="B3" s="1466"/>
      <c r="C3" s="594" t="s">
        <v>748</v>
      </c>
      <c r="D3" s="1471" t="str">
        <f>""&amp;'2.데이터입력'!C19&amp;"   대표 "&amp;'2.데이터입력'!E19&amp;""</f>
        <v>○○건설㈜   대표 ○○○</v>
      </c>
      <c r="E3" s="1472"/>
      <c r="F3" s="1473"/>
      <c r="G3" s="1474"/>
    </row>
    <row r="4" spans="1:9" ht="28.5" customHeight="1">
      <c r="A4" s="1467"/>
      <c r="B4" s="1468"/>
      <c r="C4" s="616" t="s">
        <v>749</v>
      </c>
      <c r="D4" s="1475">
        <f>'2.데이터입력'!C22</f>
        <v>1234567890</v>
      </c>
      <c r="E4" s="1476"/>
      <c r="F4" s="1477"/>
      <c r="G4" s="1478"/>
    </row>
    <row r="5" spans="1:9" ht="28.5" customHeight="1">
      <c r="A5" s="1467"/>
      <c r="B5" s="1468"/>
      <c r="C5" s="594" t="s">
        <v>750</v>
      </c>
      <c r="D5" s="1479" t="str">
        <f>'2.데이터입력'!E20</f>
        <v>○○시 ○○구</v>
      </c>
      <c r="E5" s="1480"/>
      <c r="F5" s="1473"/>
      <c r="G5" s="1474"/>
    </row>
    <row r="6" spans="1:9" ht="28.5" customHeight="1">
      <c r="A6" s="1469"/>
      <c r="B6" s="1470"/>
      <c r="C6" s="616" t="s">
        <v>751</v>
      </c>
      <c r="D6" s="1481" t="str">
        <f>'2.데이터입력'!C20</f>
        <v>02-1234-5678</v>
      </c>
      <c r="E6" s="1482"/>
      <c r="F6" s="1483"/>
      <c r="G6" s="1484"/>
    </row>
    <row r="7" spans="1:9" ht="28.5" customHeight="1">
      <c r="A7" s="1465" t="s">
        <v>752</v>
      </c>
      <c r="B7" s="1466"/>
      <c r="C7" s="594" t="s">
        <v>748</v>
      </c>
      <c r="D7" s="1487"/>
      <c r="E7" s="1488"/>
      <c r="F7" s="1488"/>
      <c r="G7" s="1489"/>
    </row>
    <row r="8" spans="1:9" ht="28.5" customHeight="1">
      <c r="A8" s="1467"/>
      <c r="B8" s="1468"/>
      <c r="C8" s="594" t="s">
        <v>758</v>
      </c>
      <c r="D8" s="1487"/>
      <c r="E8" s="1488"/>
      <c r="F8" s="1488"/>
      <c r="G8" s="1489"/>
    </row>
    <row r="9" spans="1:9" ht="28.5" customHeight="1">
      <c r="A9" s="1467"/>
      <c r="B9" s="1468"/>
      <c r="C9" s="616" t="s">
        <v>749</v>
      </c>
      <c r="D9" s="1487"/>
      <c r="E9" s="1488"/>
      <c r="F9" s="1488"/>
      <c r="G9" s="1489"/>
    </row>
    <row r="10" spans="1:9" ht="28.5" customHeight="1">
      <c r="A10" s="1467"/>
      <c r="B10" s="1468"/>
      <c r="C10" s="594" t="s">
        <v>750</v>
      </c>
      <c r="D10" s="1487"/>
      <c r="E10" s="1488"/>
      <c r="F10" s="1488"/>
      <c r="G10" s="1489"/>
    </row>
    <row r="11" spans="1:9" ht="28.5" customHeight="1">
      <c r="A11" s="1469"/>
      <c r="B11" s="1470"/>
      <c r="C11" s="616" t="s">
        <v>751</v>
      </c>
      <c r="D11" s="1487"/>
      <c r="E11" s="1488"/>
      <c r="F11" s="1488"/>
      <c r="G11" s="1489"/>
    </row>
    <row r="12" spans="1:9" ht="45" customHeight="1">
      <c r="A12" s="1457" t="s">
        <v>754</v>
      </c>
      <c r="B12" s="1461"/>
      <c r="C12" s="1462"/>
      <c r="D12" s="1490" t="s">
        <v>753</v>
      </c>
      <c r="E12" s="1491"/>
      <c r="F12" s="1492"/>
      <c r="G12" s="1493"/>
    </row>
    <row r="13" spans="1:9">
      <c r="A13" s="588"/>
      <c r="B13" s="584"/>
      <c r="C13" s="598"/>
      <c r="D13" s="584"/>
      <c r="E13" s="584"/>
      <c r="F13" s="592"/>
      <c r="G13" s="582"/>
    </row>
    <row r="14" spans="1:9" ht="90.75" customHeight="1">
      <c r="A14" s="588"/>
      <c r="B14" s="1485" t="str">
        <f>"    「"&amp;'2.데이터입력'!C9&amp;"」에 대하여 상기의 사유로 '노무비 구분관리 및 지급확인제' 적용이 제외되어 이에 대한 확인서류를 제출합니다. 단, 제외 사유 변경시 '노무비 구분관리 및 지급확인제'를 즉시 시행하도록 하겠습니다. 또한 노무비 체불, 허위청구, 유용의 사례가 확인될 경우 처분청에 통보 및 형사고발 등의 행정조치에 대하여 이의를 제기하지 않겠습니다."</f>
        <v xml:space="preserve">    「○○○」에 대하여 상기의 사유로 '노무비 구분관리 및 지급확인제' 적용이 제외되어 이에 대한 확인서류를 제출합니다. 단, 제외 사유 변경시 '노무비 구분관리 및 지급확인제'를 즉시 시행하도록 하겠습니다. 또한 노무비 체불, 허위청구, 유용의 사례가 확인될 경우 처분청에 통보 및 형사고발 등의 행정조치에 대하여 이의를 제기하지 않겠습니다.</v>
      </c>
      <c r="C14" s="1485"/>
      <c r="D14" s="1485"/>
      <c r="E14" s="1485"/>
      <c r="F14" s="1485"/>
      <c r="G14" s="582"/>
    </row>
    <row r="15" spans="1:9" ht="88.5" customHeight="1">
      <c r="A15" s="588"/>
      <c r="B15" s="1189" t="s">
        <v>755</v>
      </c>
      <c r="C15" s="1189"/>
      <c r="D15" s="1189"/>
      <c r="E15" s="1189"/>
      <c r="F15" s="1189"/>
      <c r="G15" s="596"/>
    </row>
    <row r="16" spans="1:9" ht="24" customHeight="1">
      <c r="A16" s="588"/>
      <c r="B16" s="536"/>
      <c r="C16" s="536"/>
      <c r="D16" s="536"/>
      <c r="E16" s="536"/>
      <c r="F16" s="581"/>
      <c r="G16" s="582"/>
    </row>
    <row r="17" spans="1:7" ht="32.25" customHeight="1">
      <c r="A17" s="588"/>
      <c r="B17" s="984">
        <f>'2.데이터입력'!C30</f>
        <v>46346</v>
      </c>
      <c r="C17" s="984"/>
      <c r="D17" s="984"/>
      <c r="E17" s="984"/>
      <c r="F17" s="984"/>
      <c r="G17" s="582"/>
    </row>
    <row r="18" spans="1:7">
      <c r="A18" s="588"/>
      <c r="B18" s="536"/>
      <c r="C18" s="536"/>
      <c r="D18" s="536"/>
      <c r="E18" s="536"/>
      <c r="F18" s="581"/>
      <c r="G18" s="582"/>
    </row>
    <row r="19" spans="1:7">
      <c r="A19" s="588"/>
      <c r="B19" s="535"/>
      <c r="C19" s="535" t="s">
        <v>38</v>
      </c>
      <c r="D19" s="535" t="s">
        <v>717</v>
      </c>
      <c r="E19" s="583" t="str">
        <f>'2.데이터입력'!C19</f>
        <v>○○건설㈜</v>
      </c>
      <c r="F19" s="589"/>
      <c r="G19" s="582"/>
    </row>
    <row r="20" spans="1:7">
      <c r="A20" s="588"/>
      <c r="B20" s="536"/>
      <c r="C20" s="536"/>
      <c r="D20" s="535" t="s">
        <v>719</v>
      </c>
      <c r="E20" s="583" t="str">
        <f>'2.데이터입력'!E20</f>
        <v>○○시 ○○구</v>
      </c>
      <c r="F20" s="589"/>
      <c r="G20" s="582"/>
    </row>
    <row r="21" spans="1:7">
      <c r="A21" s="588"/>
      <c r="B21" s="536"/>
      <c r="C21" s="536"/>
      <c r="D21" s="535" t="s">
        <v>718</v>
      </c>
      <c r="E21" s="583" t="str">
        <f>'2.데이터입력'!E19</f>
        <v>○○○</v>
      </c>
      <c r="F21" s="581" t="s">
        <v>18</v>
      </c>
      <c r="G21" s="582"/>
    </row>
    <row r="22" spans="1:7" ht="12" customHeight="1">
      <c r="A22" s="588"/>
      <c r="B22" s="536"/>
      <c r="C22" s="536"/>
      <c r="D22" s="536"/>
      <c r="E22" s="536"/>
      <c r="F22" s="581"/>
      <c r="G22" s="582"/>
    </row>
    <row r="23" spans="1:7">
      <c r="A23" s="588"/>
      <c r="B23" s="535"/>
      <c r="C23" s="535" t="s">
        <v>687</v>
      </c>
      <c r="D23" s="535" t="s">
        <v>717</v>
      </c>
      <c r="E23" s="593"/>
      <c r="F23" s="581"/>
      <c r="G23" s="582"/>
    </row>
    <row r="24" spans="1:7">
      <c r="A24" s="588"/>
      <c r="B24" s="536"/>
      <c r="C24" s="536"/>
      <c r="D24" s="535" t="s">
        <v>719</v>
      </c>
      <c r="E24" s="593"/>
      <c r="F24" s="581"/>
      <c r="G24" s="582"/>
    </row>
    <row r="25" spans="1:7">
      <c r="A25" s="588"/>
      <c r="B25" s="536"/>
      <c r="C25" s="536"/>
      <c r="D25" s="535" t="s">
        <v>718</v>
      </c>
      <c r="E25" s="593"/>
      <c r="F25" s="581" t="s">
        <v>18</v>
      </c>
      <c r="G25" s="582"/>
    </row>
    <row r="26" spans="1:7" ht="25.5" customHeight="1">
      <c r="A26" s="588"/>
      <c r="B26" s="536"/>
      <c r="C26" s="536"/>
      <c r="D26" s="536"/>
      <c r="E26" s="536"/>
      <c r="F26" s="581"/>
      <c r="G26" s="582"/>
    </row>
    <row r="27" spans="1:7" ht="38.25" customHeight="1">
      <c r="A27" s="571"/>
      <c r="B27" s="1486" t="str">
        <f>IF(RIGHT('2.데이터입력'!$C$10,2)="학교",'2.데이터입력'!$C$10 &amp; " (분임)재무관 귀하",IF(RIGHT('2.데이터입력'!$C$10,3)="교육청",'2.데이터입력'!$C$10 &amp; " 재무관 귀하",IF(RIGHT('2.데이터입력'!$C$10,3)="지원청",'2.데이터입력'!$C$10 &amp; " 재무관 귀하",'2.데이터입력'!$C$10 &amp; " (분임)재무관 귀하")))</f>
        <v>○○○ (분임)재무관 귀하</v>
      </c>
      <c r="C27" s="1486"/>
      <c r="D27" s="1486"/>
      <c r="E27" s="1486"/>
      <c r="F27" s="580"/>
      <c r="G27" s="591"/>
    </row>
  </sheetData>
  <sheetProtection algorithmName="SHA-512" hashValue="//LU6SFNnElSnnCxOOL0OjgQWD9GdovV2E4HfSTs5XQzTVEezTgo/sfKzQtgWJQ59Kshs51I8WE+vW5bGExBkA==" saltValue="1I79EbpPLhUeEbMss4YfSQ==" spinCount="100000" sheet="1" objects="1" scenarios="1"/>
  <mergeCells count="20">
    <mergeCell ref="B27:E27"/>
    <mergeCell ref="D7:G7"/>
    <mergeCell ref="D9:G9"/>
    <mergeCell ref="D10:G10"/>
    <mergeCell ref="B15:F15"/>
    <mergeCell ref="D8:G8"/>
    <mergeCell ref="A1:G1"/>
    <mergeCell ref="B14:F14"/>
    <mergeCell ref="B17:F17"/>
    <mergeCell ref="D2:G2"/>
    <mergeCell ref="D3:G3"/>
    <mergeCell ref="D4:G4"/>
    <mergeCell ref="D5:G5"/>
    <mergeCell ref="D6:G6"/>
    <mergeCell ref="D11:G11"/>
    <mergeCell ref="D12:G12"/>
    <mergeCell ref="A2:C2"/>
    <mergeCell ref="A12:C12"/>
    <mergeCell ref="A3:B6"/>
    <mergeCell ref="A7:B11"/>
  </mergeCells>
  <phoneticPr fontId="2" type="noConversion"/>
  <dataValidations disablePrompts="1" count="1">
    <dataValidation type="list" allowBlank="1" showInputMessage="1" showErrorMessage="1" sqref="D12:G12" xr:uid="{00000000-0002-0000-1900-000000000000}">
      <formula1>"직접노무비 지급대상 전원이 계약상대자의 상용근로자만으로 구성된 공사, 기타 천재지변 등의 사유로 객관적으로 동 제도를 적용할 수 없다고 발주기관이 인정하는 겨우"</formula1>
    </dataValidation>
  </dataValidations>
  <hyperlinks>
    <hyperlink ref="I2" location="'2.데이터입력'!A1" display="데이터입력시트로" xr:uid="{00000000-0004-0000-1900-000000000000}"/>
  </hyperlinks>
  <pageMargins left="0.7" right="0.7" top="0.75" bottom="0.75" header="0.3" footer="0.3"/>
  <pageSetup paperSize="9" scale="79" orientation="portrait" r:id="rId1"/>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
    <tabColor rgb="FF0070C0"/>
  </sheetPr>
  <dimension ref="A1:L33"/>
  <sheetViews>
    <sheetView showGridLines="0" zoomScale="85" zoomScaleNormal="85" zoomScaleSheetLayoutView="85" workbookViewId="0">
      <selection activeCell="L3" sqref="L3"/>
    </sheetView>
  </sheetViews>
  <sheetFormatPr defaultRowHeight="16.5"/>
  <cols>
    <col min="1" max="1" width="3.875" customWidth="1"/>
    <col min="2" max="2" width="11.75" style="25" customWidth="1"/>
    <col min="3" max="3" width="18.75" customWidth="1"/>
    <col min="4" max="4" width="12.25" customWidth="1"/>
    <col min="5" max="5" width="8.375" customWidth="1"/>
    <col min="6" max="6" width="12.25" customWidth="1"/>
    <col min="7" max="7" width="8.375" customWidth="1"/>
    <col min="8" max="8" width="20.875" customWidth="1"/>
    <col min="9" max="9" width="8.5" customWidth="1"/>
    <col min="10" max="10" width="3.875" customWidth="1"/>
    <col min="12" max="12" width="15.5" customWidth="1"/>
  </cols>
  <sheetData>
    <row r="1" spans="1:12" ht="58.5" customHeight="1">
      <c r="A1" s="1506" t="s">
        <v>730</v>
      </c>
      <c r="B1" s="1507"/>
      <c r="C1" s="1507"/>
      <c r="D1" s="1507"/>
      <c r="E1" s="1507"/>
      <c r="F1" s="1507"/>
      <c r="G1" s="619" t="s">
        <v>732</v>
      </c>
      <c r="H1" s="1495" t="s">
        <v>731</v>
      </c>
      <c r="I1" s="1495"/>
      <c r="J1" s="1496"/>
    </row>
    <row r="2" spans="1:12" ht="32.25" customHeight="1" thickBot="1">
      <c r="A2" s="585">
        <v>1</v>
      </c>
      <c r="B2" s="590" t="s">
        <v>728</v>
      </c>
      <c r="C2" s="1509" t="str">
        <f>'2.데이터입력'!C9</f>
        <v>○○○</v>
      </c>
      <c r="D2" s="1510"/>
      <c r="E2" s="1510"/>
      <c r="F2" s="1510"/>
      <c r="G2" s="1510"/>
      <c r="H2" s="1510"/>
      <c r="I2" s="1510"/>
      <c r="J2" s="1511"/>
    </row>
    <row r="3" spans="1:12" ht="32.25" customHeight="1" thickTop="1" thickBot="1">
      <c r="A3" s="585">
        <v>2</v>
      </c>
      <c r="B3" s="590" t="s">
        <v>148</v>
      </c>
      <c r="C3" s="1522">
        <f>'2.데이터입력'!C27</f>
        <v>100000000</v>
      </c>
      <c r="D3" s="1523"/>
      <c r="E3" s="599" t="s">
        <v>746</v>
      </c>
      <c r="F3" s="1501">
        <f>C3</f>
        <v>100000000</v>
      </c>
      <c r="G3" s="1501"/>
      <c r="H3" s="1501"/>
      <c r="I3" s="1501"/>
      <c r="J3" s="600" t="s">
        <v>731</v>
      </c>
      <c r="L3" s="746" t="s">
        <v>325</v>
      </c>
    </row>
    <row r="4" spans="1:12" ht="32.25" customHeight="1" thickTop="1">
      <c r="A4" s="585">
        <v>3</v>
      </c>
      <c r="B4" s="590" t="s">
        <v>729</v>
      </c>
      <c r="C4" s="1512">
        <f>'2.데이터입력'!C28</f>
        <v>46073</v>
      </c>
      <c r="D4" s="1040"/>
      <c r="E4" s="1040"/>
      <c r="F4" s="1040"/>
      <c r="G4" s="1040"/>
      <c r="H4" s="1040"/>
      <c r="I4" s="1040"/>
      <c r="J4" s="1513"/>
    </row>
    <row r="5" spans="1:12" ht="32.25" customHeight="1">
      <c r="A5" s="585">
        <v>4</v>
      </c>
      <c r="B5" s="590" t="s">
        <v>727</v>
      </c>
      <c r="C5" s="1512">
        <f>'2.데이터입력'!C30</f>
        <v>46346</v>
      </c>
      <c r="D5" s="1040"/>
      <c r="E5" s="1040"/>
      <c r="F5" s="1040"/>
      <c r="G5" s="1040"/>
      <c r="H5" s="1040"/>
      <c r="I5" s="1040"/>
      <c r="J5" s="1513"/>
    </row>
    <row r="6" spans="1:12" ht="32.25" customHeight="1">
      <c r="A6" s="585">
        <v>5</v>
      </c>
      <c r="B6" s="590" t="s">
        <v>726</v>
      </c>
      <c r="C6" s="1514">
        <f>'2.데이터입력'!C31</f>
        <v>46381</v>
      </c>
      <c r="D6" s="1045"/>
      <c r="E6" s="1045"/>
      <c r="F6" s="1045"/>
      <c r="G6" s="1045"/>
      <c r="H6" s="1045"/>
      <c r="I6" s="1045"/>
      <c r="J6" s="1515"/>
    </row>
    <row r="7" spans="1:12" ht="32.25" customHeight="1">
      <c r="A7" s="585">
        <v>6</v>
      </c>
      <c r="B7" s="590" t="s">
        <v>720</v>
      </c>
      <c r="C7" s="1524">
        <v>30000000</v>
      </c>
      <c r="D7" s="1525"/>
      <c r="E7" s="601" t="s">
        <v>746</v>
      </c>
      <c r="F7" s="1501">
        <f t="shared" ref="F7:F12" si="0">C7</f>
        <v>30000000</v>
      </c>
      <c r="G7" s="1501"/>
      <c r="H7" s="1501"/>
      <c r="I7" s="1501"/>
      <c r="J7" s="602" t="s">
        <v>731</v>
      </c>
    </row>
    <row r="8" spans="1:12" ht="32.25" customHeight="1">
      <c r="A8" s="603">
        <v>7</v>
      </c>
      <c r="B8" s="604" t="s">
        <v>724</v>
      </c>
      <c r="C8" s="1524">
        <v>1000000</v>
      </c>
      <c r="D8" s="1525"/>
      <c r="E8" s="601" t="s">
        <v>746</v>
      </c>
      <c r="F8" s="1501">
        <f t="shared" si="0"/>
        <v>1000000</v>
      </c>
      <c r="G8" s="1501"/>
      <c r="H8" s="1501"/>
      <c r="I8" s="1501"/>
      <c r="J8" s="602" t="s">
        <v>731</v>
      </c>
    </row>
    <row r="9" spans="1:12" ht="32.25" customHeight="1">
      <c r="A9" s="603">
        <v>8</v>
      </c>
      <c r="B9" s="592" t="s">
        <v>721</v>
      </c>
      <c r="C9" s="1526">
        <f>C10+C11</f>
        <v>1000000</v>
      </c>
      <c r="D9" s="1527"/>
      <c r="E9" s="599" t="s">
        <v>746</v>
      </c>
      <c r="F9" s="1502">
        <f t="shared" si="0"/>
        <v>1000000</v>
      </c>
      <c r="G9" s="1502"/>
      <c r="H9" s="1502"/>
      <c r="I9" s="1502"/>
      <c r="J9" s="600" t="s">
        <v>731</v>
      </c>
    </row>
    <row r="10" spans="1:12" ht="32.25" customHeight="1">
      <c r="A10" s="605"/>
      <c r="B10" s="586" t="s">
        <v>722</v>
      </c>
      <c r="C10" s="1520">
        <v>1000000</v>
      </c>
      <c r="D10" s="1521"/>
      <c r="E10" s="599" t="s">
        <v>746</v>
      </c>
      <c r="F10" s="1502">
        <f t="shared" si="0"/>
        <v>1000000</v>
      </c>
      <c r="G10" s="1502"/>
      <c r="H10" s="1502"/>
      <c r="I10" s="1502"/>
      <c r="J10" s="600" t="s">
        <v>731</v>
      </c>
    </row>
    <row r="11" spans="1:12" ht="32.25" customHeight="1">
      <c r="A11" s="606"/>
      <c r="B11" s="607" t="s">
        <v>723</v>
      </c>
      <c r="C11" s="1520">
        <v>0</v>
      </c>
      <c r="D11" s="1521"/>
      <c r="E11" s="599" t="s">
        <v>746</v>
      </c>
      <c r="F11" s="1502">
        <f t="shared" si="0"/>
        <v>0</v>
      </c>
      <c r="G11" s="1502"/>
      <c r="H11" s="1502"/>
      <c r="I11" s="1502"/>
      <c r="J11" s="600" t="s">
        <v>731</v>
      </c>
    </row>
    <row r="12" spans="1:12" ht="32.25" customHeight="1">
      <c r="A12" s="606">
        <v>9</v>
      </c>
      <c r="B12" s="607" t="s">
        <v>725</v>
      </c>
      <c r="C12" s="1522">
        <f>C7-C8-C9</f>
        <v>28000000</v>
      </c>
      <c r="D12" s="1523"/>
      <c r="E12" s="601" t="s">
        <v>746</v>
      </c>
      <c r="F12" s="1501">
        <f t="shared" si="0"/>
        <v>28000000</v>
      </c>
      <c r="G12" s="1501"/>
      <c r="H12" s="1501"/>
      <c r="I12" s="1501"/>
      <c r="J12" s="602" t="s">
        <v>731</v>
      </c>
    </row>
    <row r="13" spans="1:12" ht="37.5" customHeight="1">
      <c r="A13" s="524"/>
      <c r="B13" s="1519" t="str">
        <f>"위 금액을 공사 "&amp;G1&amp;" 노무비로 청구하오니 아래와 같이 지급하여 주시기 바랍니다."</f>
        <v>위 금액을 공사 12월 노무비로 청구하오니 아래와 같이 지급하여 주시기 바랍니다.</v>
      </c>
      <c r="C13" s="1031"/>
      <c r="D13" s="1031"/>
      <c r="E13" s="1031"/>
      <c r="F13" s="1031"/>
      <c r="G13" s="1031"/>
      <c r="H13" s="1031"/>
      <c r="I13" s="1031"/>
      <c r="J13" s="609"/>
    </row>
    <row r="14" spans="1:12" ht="27.75" customHeight="1">
      <c r="A14" s="524"/>
      <c r="B14" s="610" t="s">
        <v>733</v>
      </c>
      <c r="C14" s="610" t="s">
        <v>734</v>
      </c>
      <c r="D14" s="610" t="s">
        <v>735</v>
      </c>
      <c r="E14" s="1516" t="s">
        <v>736</v>
      </c>
      <c r="F14" s="1516"/>
      <c r="G14" s="1516"/>
      <c r="H14" s="1497" t="s">
        <v>737</v>
      </c>
      <c r="I14" s="1498"/>
      <c r="J14" s="609"/>
    </row>
    <row r="15" spans="1:12" ht="23.25" customHeight="1">
      <c r="A15" s="524"/>
      <c r="B15" s="585" t="s">
        <v>738</v>
      </c>
      <c r="C15" s="612" t="str">
        <f>'2.데이터입력'!C19</f>
        <v>○○건설㈜</v>
      </c>
      <c r="D15" s="612" t="str">
        <f>'2.데이터입력'!E22</f>
        <v>00은행</v>
      </c>
      <c r="E15" s="1517" t="str">
        <f>'2.데이터입력'!E23</f>
        <v>000-000000-00-000</v>
      </c>
      <c r="F15" s="1517"/>
      <c r="G15" s="1517"/>
      <c r="H15" s="1499">
        <f>C10</f>
        <v>1000000</v>
      </c>
      <c r="I15" s="1500"/>
      <c r="J15" s="609"/>
    </row>
    <row r="16" spans="1:12" ht="23.25" customHeight="1">
      <c r="A16" s="524"/>
      <c r="B16" s="585" t="s">
        <v>739</v>
      </c>
      <c r="C16" s="613"/>
      <c r="D16" s="613"/>
      <c r="E16" s="1518"/>
      <c r="F16" s="1518"/>
      <c r="G16" s="1518"/>
      <c r="H16" s="1499">
        <f>C11</f>
        <v>0</v>
      </c>
      <c r="I16" s="1500"/>
      <c r="J16" s="609"/>
    </row>
    <row r="17" spans="1:10">
      <c r="A17" s="524"/>
      <c r="B17" s="536"/>
      <c r="C17" s="525"/>
      <c r="D17" s="525"/>
      <c r="E17" s="525"/>
      <c r="F17" s="525"/>
      <c r="G17" s="525"/>
      <c r="H17" s="525"/>
      <c r="I17" s="525"/>
      <c r="J17" s="609"/>
    </row>
    <row r="18" spans="1:10">
      <c r="A18" s="524"/>
      <c r="B18" s="586" t="s">
        <v>740</v>
      </c>
      <c r="C18" s="1031" t="s">
        <v>741</v>
      </c>
      <c r="D18" s="1031"/>
      <c r="E18" s="1031"/>
      <c r="F18" s="1031"/>
      <c r="G18" s="1031"/>
      <c r="H18" s="1031"/>
      <c r="I18" s="1031"/>
      <c r="J18" s="609"/>
    </row>
    <row r="19" spans="1:10" ht="137.25" customHeight="1">
      <c r="A19" s="524"/>
      <c r="B19" s="536"/>
      <c r="C19" s="525"/>
      <c r="D19" s="525"/>
      <c r="E19" s="525"/>
      <c r="F19" s="525"/>
      <c r="G19" s="525"/>
      <c r="H19" s="525"/>
      <c r="I19" s="525"/>
      <c r="J19" s="609"/>
    </row>
    <row r="20" spans="1:10" ht="25.5" customHeight="1">
      <c r="A20" s="524"/>
      <c r="B20" s="1508">
        <v>45290</v>
      </c>
      <c r="C20" s="1508"/>
      <c r="D20" s="1508"/>
      <c r="E20" s="1508"/>
      <c r="F20" s="1508"/>
      <c r="G20" s="1508"/>
      <c r="H20" s="1508"/>
      <c r="I20" s="1508"/>
      <c r="J20" s="609"/>
    </row>
    <row r="21" spans="1:10">
      <c r="A21" s="524"/>
      <c r="B21" s="536"/>
      <c r="C21" s="525"/>
      <c r="D21" s="525"/>
      <c r="E21" s="525"/>
      <c r="F21" s="525"/>
      <c r="G21" s="525"/>
      <c r="H21" s="525"/>
      <c r="I21" s="525"/>
      <c r="J21" s="609"/>
    </row>
    <row r="22" spans="1:10">
      <c r="A22" s="524"/>
      <c r="B22" s="536"/>
      <c r="C22" s="535"/>
      <c r="D22" s="535"/>
      <c r="E22" s="535" t="s">
        <v>738</v>
      </c>
      <c r="F22" s="535" t="s">
        <v>743</v>
      </c>
      <c r="G22" s="1035" t="str">
        <f>'2.데이터입력'!C19</f>
        <v>○○건설㈜</v>
      </c>
      <c r="H22" s="1035"/>
      <c r="I22" s="532"/>
      <c r="J22" s="609"/>
    </row>
    <row r="23" spans="1:10">
      <c r="A23" s="524"/>
      <c r="B23" s="536"/>
      <c r="C23" s="536"/>
      <c r="D23" s="536"/>
      <c r="E23" s="536"/>
      <c r="F23" s="535" t="s">
        <v>745</v>
      </c>
      <c r="G23" s="1035" t="str">
        <f>'2.데이터입력'!E20</f>
        <v>○○시 ○○구</v>
      </c>
      <c r="H23" s="1035"/>
      <c r="I23" s="532"/>
      <c r="J23" s="609"/>
    </row>
    <row r="24" spans="1:10">
      <c r="A24" s="524"/>
      <c r="B24" s="536"/>
      <c r="C24" s="536"/>
      <c r="D24" s="536"/>
      <c r="E24" s="536"/>
      <c r="F24" s="535" t="s">
        <v>744</v>
      </c>
      <c r="G24" s="1035" t="str">
        <f>'2.데이터입력'!E19</f>
        <v>○○○</v>
      </c>
      <c r="H24" s="1035"/>
      <c r="I24" s="586" t="s">
        <v>742</v>
      </c>
      <c r="J24" s="609"/>
    </row>
    <row r="25" spans="1:10" ht="15" customHeight="1">
      <c r="A25" s="524"/>
      <c r="B25" s="536"/>
      <c r="C25" s="536"/>
      <c r="D25" s="536"/>
      <c r="E25" s="536"/>
      <c r="F25" s="536"/>
      <c r="G25" s="536"/>
      <c r="H25" s="536"/>
      <c r="I25" s="536"/>
      <c r="J25" s="609"/>
    </row>
    <row r="26" spans="1:10">
      <c r="A26" s="524"/>
      <c r="B26" s="536"/>
      <c r="C26" s="535"/>
      <c r="D26" s="535"/>
      <c r="E26" s="535" t="s">
        <v>739</v>
      </c>
      <c r="F26" s="535" t="s">
        <v>743</v>
      </c>
      <c r="G26" s="1494"/>
      <c r="H26" s="1494"/>
      <c r="I26" s="614"/>
      <c r="J26" s="609"/>
    </row>
    <row r="27" spans="1:10">
      <c r="A27" s="524"/>
      <c r="B27" s="536"/>
      <c r="C27" s="536"/>
      <c r="D27" s="536"/>
      <c r="E27" s="536"/>
      <c r="F27" s="535" t="s">
        <v>745</v>
      </c>
      <c r="G27" s="1494"/>
      <c r="H27" s="1494"/>
      <c r="I27" s="614"/>
      <c r="J27" s="609"/>
    </row>
    <row r="28" spans="1:10">
      <c r="A28" s="524"/>
      <c r="B28" s="536"/>
      <c r="C28" s="536"/>
      <c r="D28" s="536"/>
      <c r="E28" s="536"/>
      <c r="F28" s="535" t="s">
        <v>744</v>
      </c>
      <c r="G28" s="1494"/>
      <c r="H28" s="1494"/>
      <c r="I28" s="586" t="s">
        <v>742</v>
      </c>
      <c r="J28" s="609"/>
    </row>
    <row r="29" spans="1:10">
      <c r="A29" s="524"/>
      <c r="B29" s="536"/>
      <c r="C29" s="536"/>
      <c r="D29" s="536"/>
      <c r="E29" s="536"/>
      <c r="F29" s="536"/>
      <c r="G29" s="536"/>
      <c r="H29" s="536"/>
      <c r="I29" s="536"/>
      <c r="J29" s="609"/>
    </row>
    <row r="30" spans="1:10" ht="57" customHeight="1">
      <c r="A30" s="1503" t="str">
        <f>IF(RIGHT('2.데이터입력'!$C$10,2)="학교",'2.데이터입력'!$C$10 &amp; " (분임)재무관 귀하",IF(RIGHT('2.데이터입력'!$C$10,3)="교육청",'2.데이터입력'!$C$10 &amp; " 재무관 귀하",IF(RIGHT('2.데이터입력'!$C$10,3)="지원청",'2.데이터입력'!$C$10 &amp; " 재무관 귀하",'2.데이터입력'!$C$10 &amp; " (분임)재무관 귀하")))</f>
        <v>○○○ (분임)재무관 귀하</v>
      </c>
      <c r="B30" s="1504"/>
      <c r="C30" s="1504"/>
      <c r="D30" s="1504"/>
      <c r="E30" s="1504"/>
      <c r="F30" s="1504"/>
      <c r="G30" s="1504"/>
      <c r="H30" s="1504"/>
      <c r="I30" s="1504"/>
      <c r="J30" s="1505"/>
    </row>
    <row r="31" spans="1:10">
      <c r="A31" s="549"/>
      <c r="B31" s="611"/>
      <c r="C31" s="549"/>
      <c r="D31" s="549"/>
      <c r="E31" s="549"/>
      <c r="F31" s="549"/>
      <c r="G31" s="549"/>
      <c r="H31" s="549"/>
      <c r="I31" s="549"/>
      <c r="J31" s="549"/>
    </row>
    <row r="32" spans="1:10">
      <c r="A32" s="549"/>
      <c r="B32" s="611"/>
      <c r="C32" s="549"/>
      <c r="D32" s="549"/>
      <c r="E32" s="549"/>
      <c r="F32" s="549"/>
      <c r="G32" s="549"/>
      <c r="H32" s="549"/>
      <c r="I32" s="549"/>
      <c r="J32" s="549"/>
    </row>
    <row r="33" spans="1:10">
      <c r="A33" s="549"/>
      <c r="B33" s="587"/>
      <c r="C33" s="549"/>
      <c r="D33" s="549"/>
      <c r="E33" s="549"/>
      <c r="F33" s="549"/>
      <c r="G33" s="549"/>
      <c r="H33" s="549"/>
      <c r="I33" s="549"/>
      <c r="J33" s="549"/>
    </row>
  </sheetData>
  <sheetProtection algorithmName="SHA-512" hashValue="A+gTyW0CmmAnFUEi+rQ7eyKniczFIJ3hPdn5JwhQ5x5e2Zbsr09ou5AcyGLQ2uo/mG1D4dsj2+V533EIRD76ug==" saltValue="vLJYEX8Akpnhe0aRuWWdPg==" spinCount="100000" sheet="1" objects="1" scenarios="1"/>
  <mergeCells count="36">
    <mergeCell ref="C3:D3"/>
    <mergeCell ref="C11:D11"/>
    <mergeCell ref="C12:D12"/>
    <mergeCell ref="C7:D7"/>
    <mergeCell ref="C8:D8"/>
    <mergeCell ref="C9:D9"/>
    <mergeCell ref="A30:J30"/>
    <mergeCell ref="G26:H26"/>
    <mergeCell ref="G27:H27"/>
    <mergeCell ref="A1:F1"/>
    <mergeCell ref="C18:I18"/>
    <mergeCell ref="B20:I20"/>
    <mergeCell ref="C2:J2"/>
    <mergeCell ref="C4:J4"/>
    <mergeCell ref="C5:J5"/>
    <mergeCell ref="C6:J6"/>
    <mergeCell ref="F12:I12"/>
    <mergeCell ref="E14:G14"/>
    <mergeCell ref="E15:G15"/>
    <mergeCell ref="E16:G16"/>
    <mergeCell ref="B13:I13"/>
    <mergeCell ref="C10:D10"/>
    <mergeCell ref="G28:H28"/>
    <mergeCell ref="H1:J1"/>
    <mergeCell ref="H14:I14"/>
    <mergeCell ref="H15:I15"/>
    <mergeCell ref="H16:I16"/>
    <mergeCell ref="G22:H22"/>
    <mergeCell ref="G23:H23"/>
    <mergeCell ref="G24:H24"/>
    <mergeCell ref="F3:I3"/>
    <mergeCell ref="F7:I7"/>
    <mergeCell ref="F8:I8"/>
    <mergeCell ref="F9:I9"/>
    <mergeCell ref="F10:I10"/>
    <mergeCell ref="F11:I11"/>
  </mergeCells>
  <phoneticPr fontId="2" type="noConversion"/>
  <dataValidations count="1">
    <dataValidation type="list" allowBlank="1" showInputMessage="1" showErrorMessage="1" sqref="G1" xr:uid="{00000000-0002-0000-1A00-000000000000}">
      <formula1>"1월,2월,3월,4월,5월,6월,7월,8월,9월,10월,11월,12월"</formula1>
    </dataValidation>
  </dataValidations>
  <hyperlinks>
    <hyperlink ref="L3" location="'2.데이터입력'!A1" display="데이터입력시트로" xr:uid="{00000000-0004-0000-1A00-000000000000}"/>
  </hyperlinks>
  <pageMargins left="0.7" right="0.7" top="0.75" bottom="0.75" header="0.3" footer="0.3"/>
  <pageSetup paperSize="9" scale="74" orientation="portrait" r:id="rId1"/>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tabColor rgb="FF0070C0"/>
    <pageSetUpPr fitToPage="1"/>
  </sheetPr>
  <dimension ref="A1:U32"/>
  <sheetViews>
    <sheetView showGridLines="0" zoomScale="85" zoomScaleNormal="85" workbookViewId="0">
      <selection activeCell="C8" sqref="C8:F8"/>
    </sheetView>
  </sheetViews>
  <sheetFormatPr defaultColWidth="9" defaultRowHeight="25.5" customHeight="1"/>
  <cols>
    <col min="1" max="1" width="4.75" style="6" customWidth="1"/>
    <col min="2" max="2" width="13.25" style="6" customWidth="1"/>
    <col min="3" max="3" width="2.75" style="6" customWidth="1"/>
    <col min="4" max="4" width="14" style="6" customWidth="1"/>
    <col min="5" max="5" width="1.25" style="6" customWidth="1"/>
    <col min="6" max="6" width="2.5" style="6" customWidth="1"/>
    <col min="7" max="7" width="2.375" style="6" customWidth="1"/>
    <col min="8" max="9" width="4" style="6" customWidth="1"/>
    <col min="10" max="10" width="1.25" style="6" customWidth="1"/>
    <col min="11" max="11" width="5.25" style="6" customWidth="1"/>
    <col min="12" max="12" width="6.25" style="6" customWidth="1"/>
    <col min="13" max="13" width="2.5" style="6" customWidth="1"/>
    <col min="14" max="14" width="4.75" style="6" customWidth="1"/>
    <col min="15" max="15" width="3.125" style="6" customWidth="1"/>
    <col min="16" max="16" width="3.375" style="6" customWidth="1"/>
    <col min="17" max="17" width="6" style="6" customWidth="1"/>
    <col min="18" max="18" width="9" style="6"/>
    <col min="19" max="19" width="14.25" style="6" customWidth="1"/>
    <col min="20" max="16384" width="9" style="6"/>
  </cols>
  <sheetData>
    <row r="1" spans="1:21" ht="37.9" customHeight="1">
      <c r="A1" s="307"/>
      <c r="B1" s="308"/>
      <c r="C1" s="308"/>
      <c r="D1" s="308"/>
      <c r="E1" s="308"/>
      <c r="F1" s="308"/>
      <c r="G1" s="308"/>
      <c r="H1" s="308"/>
      <c r="I1" s="308"/>
      <c r="J1" s="308"/>
      <c r="K1" s="308"/>
      <c r="L1" s="308"/>
      <c r="M1" s="308"/>
      <c r="N1" s="308"/>
      <c r="O1" s="308"/>
      <c r="P1" s="308"/>
      <c r="Q1" s="309"/>
    </row>
    <row r="2" spans="1:21" ht="44.25" customHeight="1" thickBot="1">
      <c r="A2" s="1528" t="s">
        <v>396</v>
      </c>
      <c r="B2" s="1529"/>
      <c r="C2" s="1529"/>
      <c r="D2" s="1529"/>
      <c r="E2" s="1529"/>
      <c r="F2" s="1529"/>
      <c r="G2" s="1529"/>
      <c r="H2" s="1529"/>
      <c r="I2" s="1529"/>
      <c r="J2" s="1529"/>
      <c r="K2" s="1529"/>
      <c r="L2" s="1529"/>
      <c r="M2" s="1529"/>
      <c r="N2" s="1529"/>
      <c r="O2" s="1529"/>
      <c r="P2" s="1529"/>
      <c r="Q2" s="1530"/>
    </row>
    <row r="3" spans="1:21" ht="28.15" customHeight="1" thickTop="1" thickBot="1">
      <c r="A3" s="310"/>
      <c r="B3" s="268"/>
      <c r="C3" s="268"/>
      <c r="D3" s="268"/>
      <c r="E3" s="268"/>
      <c r="F3" s="268"/>
      <c r="G3" s="268"/>
      <c r="H3" s="268"/>
      <c r="I3" s="268"/>
      <c r="J3" s="268"/>
      <c r="K3" s="268"/>
      <c r="L3" s="268"/>
      <c r="M3" s="268"/>
      <c r="N3" s="268"/>
      <c r="O3" s="268"/>
      <c r="P3" s="268"/>
      <c r="Q3" s="311"/>
      <c r="S3" s="746" t="s">
        <v>325</v>
      </c>
    </row>
    <row r="4" spans="1:21" ht="18.75" customHeight="1" thickTop="1">
      <c r="A4" s="310"/>
      <c r="B4" s="268" t="s">
        <v>169</v>
      </c>
      <c r="C4" s="1256" t="str">
        <f>'2.데이터입력'!C9</f>
        <v>○○○</v>
      </c>
      <c r="D4" s="1257"/>
      <c r="E4" s="1257"/>
      <c r="F4" s="1257"/>
      <c r="G4" s="1257"/>
      <c r="H4" s="1257"/>
      <c r="I4" s="1257"/>
      <c r="J4" s="1257"/>
      <c r="K4" s="1257"/>
      <c r="L4" s="1257"/>
      <c r="M4" s="1257"/>
      <c r="N4" s="1257"/>
      <c r="O4" s="1257"/>
      <c r="P4" s="1257"/>
      <c r="Q4" s="311"/>
    </row>
    <row r="5" spans="1:21" ht="18.75" customHeight="1">
      <c r="A5" s="310"/>
      <c r="B5" s="268"/>
      <c r="C5" s="268"/>
      <c r="D5" s="268"/>
      <c r="E5" s="268"/>
      <c r="F5" s="268"/>
      <c r="G5" s="268"/>
      <c r="H5" s="268"/>
      <c r="I5" s="268"/>
      <c r="J5" s="268"/>
      <c r="K5" s="268"/>
      <c r="L5" s="268"/>
      <c r="M5" s="268"/>
      <c r="N5" s="268"/>
      <c r="O5" s="268"/>
      <c r="P5" s="268"/>
      <c r="Q5" s="311"/>
    </row>
    <row r="6" spans="1:21" ht="18.75" customHeight="1">
      <c r="A6" s="310"/>
      <c r="B6" s="268" t="s">
        <v>2</v>
      </c>
      <c r="C6" s="982" t="str">
        <f>TEXT('2.데이터입력'!C27,"금 #,##0 원(금 "&amp;NUMBERSTRING('2.데이터입력'!C27,1)&amp;" 원정)")</f>
        <v>금 100,000,000 원(금 일억 원정)</v>
      </c>
      <c r="D6" s="982"/>
      <c r="E6" s="982"/>
      <c r="F6" s="982"/>
      <c r="G6" s="982"/>
      <c r="H6" s="982"/>
      <c r="I6" s="982"/>
      <c r="J6" s="982"/>
      <c r="K6" s="982"/>
      <c r="L6" s="982"/>
      <c r="M6" s="982"/>
      <c r="N6" s="982"/>
      <c r="O6" s="982"/>
      <c r="P6" s="982"/>
      <c r="Q6" s="1255"/>
      <c r="R6" s="204"/>
      <c r="S6" s="204"/>
      <c r="T6" s="204"/>
      <c r="U6" s="7"/>
    </row>
    <row r="7" spans="1:21" ht="18.75" customHeight="1">
      <c r="A7" s="310"/>
      <c r="B7" s="268"/>
      <c r="C7" s="268"/>
      <c r="D7" s="268"/>
      <c r="E7" s="268"/>
      <c r="F7" s="268"/>
      <c r="G7" s="268"/>
      <c r="H7" s="268"/>
      <c r="I7" s="268"/>
      <c r="J7" s="268"/>
      <c r="K7" s="268"/>
      <c r="L7" s="268"/>
      <c r="M7" s="268"/>
      <c r="N7" s="268"/>
      <c r="O7" s="268"/>
      <c r="P7" s="268"/>
      <c r="Q7" s="311"/>
    </row>
    <row r="8" spans="1:21" ht="18.75" customHeight="1">
      <c r="A8" s="310"/>
      <c r="B8" s="268" t="s">
        <v>6</v>
      </c>
      <c r="C8" s="1253">
        <f>'2.데이터입력'!C28</f>
        <v>46073</v>
      </c>
      <c r="D8" s="1253"/>
      <c r="E8" s="1253"/>
      <c r="F8" s="1253"/>
      <c r="G8" s="467"/>
      <c r="H8" s="268"/>
      <c r="I8" s="268"/>
      <c r="J8" s="268"/>
      <c r="K8" s="268"/>
      <c r="L8" s="268"/>
      <c r="M8" s="268"/>
      <c r="N8" s="268"/>
      <c r="O8" s="268"/>
      <c r="P8" s="268"/>
      <c r="Q8" s="311"/>
    </row>
    <row r="9" spans="1:21" ht="18.75" customHeight="1">
      <c r="A9" s="310"/>
      <c r="B9" s="268"/>
      <c r="C9" s="1335"/>
      <c r="D9" s="1335"/>
      <c r="E9" s="1335"/>
      <c r="F9" s="268"/>
      <c r="G9" s="268"/>
      <c r="H9" s="268"/>
      <c r="I9" s="268"/>
      <c r="J9" s="268"/>
      <c r="K9" s="268"/>
      <c r="L9" s="268"/>
      <c r="M9" s="268"/>
      <c r="N9" s="268"/>
      <c r="O9" s="268"/>
      <c r="P9" s="268"/>
      <c r="Q9" s="311"/>
    </row>
    <row r="10" spans="1:21" ht="18.75" customHeight="1">
      <c r="A10" s="310"/>
      <c r="B10" s="268" t="s">
        <v>3</v>
      </c>
      <c r="C10" s="1253">
        <f>'2.데이터입력'!C30</f>
        <v>46346</v>
      </c>
      <c r="D10" s="1253"/>
      <c r="E10" s="1253"/>
      <c r="F10" s="1253"/>
      <c r="G10" s="268"/>
      <c r="H10" s="268"/>
      <c r="I10" s="268"/>
      <c r="J10" s="268"/>
      <c r="K10" s="268"/>
      <c r="L10" s="268"/>
      <c r="M10" s="268"/>
      <c r="N10" s="268"/>
      <c r="O10" s="268"/>
      <c r="P10" s="268"/>
      <c r="Q10" s="311"/>
    </row>
    <row r="11" spans="1:21" ht="18.75" customHeight="1">
      <c r="A11" s="310"/>
      <c r="B11" s="268"/>
      <c r="C11" s="1335"/>
      <c r="D11" s="1335"/>
      <c r="E11" s="1335"/>
      <c r="F11" s="268"/>
      <c r="G11" s="268"/>
      <c r="H11" s="268"/>
      <c r="I11" s="268"/>
      <c r="J11" s="268"/>
      <c r="K11" s="268"/>
      <c r="L11" s="268"/>
      <c r="M11" s="268"/>
      <c r="N11" s="268"/>
      <c r="O11" s="268"/>
      <c r="P11" s="268"/>
      <c r="Q11" s="311"/>
    </row>
    <row r="12" spans="1:21" ht="18.75" customHeight="1">
      <c r="A12" s="310"/>
      <c r="B12" s="268" t="s">
        <v>12</v>
      </c>
      <c r="C12" s="1253">
        <f>'2.데이터입력'!C31</f>
        <v>46381</v>
      </c>
      <c r="D12" s="1253"/>
      <c r="E12" s="1253"/>
      <c r="F12" s="1253"/>
      <c r="G12" s="268"/>
      <c r="H12" s="268"/>
      <c r="I12" s="268"/>
      <c r="J12" s="268"/>
      <c r="K12" s="268"/>
      <c r="L12" s="268"/>
      <c r="M12" s="268"/>
      <c r="N12" s="268"/>
      <c r="O12" s="268"/>
      <c r="P12" s="268"/>
      <c r="Q12" s="311"/>
    </row>
    <row r="13" spans="1:21" ht="18.75" customHeight="1">
      <c r="A13" s="310"/>
      <c r="B13" s="268"/>
      <c r="C13" s="313"/>
      <c r="D13" s="313"/>
      <c r="E13" s="313"/>
      <c r="F13" s="268"/>
      <c r="G13" s="268"/>
      <c r="H13" s="268"/>
      <c r="I13" s="268"/>
      <c r="J13" s="268"/>
      <c r="K13" s="268"/>
      <c r="L13" s="268"/>
      <c r="M13" s="268"/>
      <c r="N13" s="268"/>
      <c r="O13" s="268"/>
      <c r="P13" s="268"/>
      <c r="Q13" s="311"/>
    </row>
    <row r="14" spans="1:21" ht="18.75" customHeight="1">
      <c r="A14" s="310"/>
      <c r="B14" s="268" t="s">
        <v>11</v>
      </c>
      <c r="C14" s="1253">
        <f>'2.데이터입력'!C32</f>
        <v>46381</v>
      </c>
      <c r="D14" s="1253"/>
      <c r="E14" s="1253"/>
      <c r="F14" s="1253"/>
      <c r="G14" s="268"/>
      <c r="H14" s="268"/>
      <c r="I14" s="268"/>
      <c r="J14" s="268"/>
      <c r="K14" s="268"/>
      <c r="L14" s="268"/>
      <c r="M14" s="268"/>
      <c r="N14" s="268"/>
      <c r="O14" s="268"/>
      <c r="P14" s="268"/>
      <c r="Q14" s="311"/>
    </row>
    <row r="15" spans="1:21" ht="22.5" customHeight="1">
      <c r="A15" s="310"/>
      <c r="B15" s="268"/>
      <c r="C15" s="268"/>
      <c r="D15" s="268"/>
      <c r="E15" s="268"/>
      <c r="F15" s="268"/>
      <c r="G15" s="268"/>
      <c r="H15" s="268"/>
      <c r="I15" s="268"/>
      <c r="J15" s="268"/>
      <c r="K15" s="268"/>
      <c r="L15" s="268"/>
      <c r="M15" s="268"/>
      <c r="N15" s="268"/>
      <c r="O15" s="268"/>
      <c r="P15" s="268"/>
      <c r="Q15" s="311"/>
    </row>
    <row r="16" spans="1:21" ht="17.25" customHeight="1">
      <c r="A16" s="310"/>
      <c r="B16" s="418"/>
      <c r="C16" s="268"/>
      <c r="D16" s="268"/>
      <c r="E16" s="268"/>
      <c r="F16" s="268"/>
      <c r="G16" s="268"/>
      <c r="H16" s="268"/>
      <c r="I16" s="268"/>
      <c r="J16" s="268"/>
      <c r="K16" s="268"/>
      <c r="L16" s="268"/>
      <c r="M16" s="268"/>
      <c r="N16" s="268"/>
      <c r="O16" s="268"/>
      <c r="P16" s="268"/>
      <c r="Q16" s="311"/>
    </row>
    <row r="17" spans="1:17" ht="22.5" customHeight="1">
      <c r="A17" s="310"/>
      <c r="B17" s="1039" t="s">
        <v>8</v>
      </c>
      <c r="C17" s="1039"/>
      <c r="D17" s="1039"/>
      <c r="E17" s="1039"/>
      <c r="F17" s="1039"/>
      <c r="G17" s="1039"/>
      <c r="H17" s="1039"/>
      <c r="I17" s="1039"/>
      <c r="J17" s="1039"/>
      <c r="K17" s="1039"/>
      <c r="L17" s="1039"/>
      <c r="M17" s="1039"/>
      <c r="N17" s="1039"/>
      <c r="O17" s="1039"/>
      <c r="P17" s="1039"/>
      <c r="Q17" s="311"/>
    </row>
    <row r="18" spans="1:17" ht="15.75" customHeight="1">
      <c r="A18" s="310"/>
      <c r="B18" s="268"/>
      <c r="C18" s="268"/>
      <c r="D18" s="268"/>
      <c r="E18" s="268"/>
      <c r="F18" s="268"/>
      <c r="G18" s="268"/>
      <c r="H18" s="268"/>
      <c r="I18" s="268"/>
      <c r="J18" s="268"/>
      <c r="K18" s="268"/>
      <c r="L18" s="268"/>
      <c r="M18" s="268"/>
      <c r="N18" s="268"/>
      <c r="O18" s="268"/>
      <c r="P18" s="268"/>
      <c r="Q18" s="311"/>
    </row>
    <row r="19" spans="1:17" ht="22.5" customHeight="1">
      <c r="A19" s="310"/>
      <c r="B19" s="268"/>
      <c r="C19" s="268"/>
      <c r="D19" s="268"/>
      <c r="E19" s="268"/>
      <c r="F19" s="268"/>
      <c r="G19" s="268"/>
      <c r="H19" s="268"/>
      <c r="I19" s="268"/>
      <c r="J19" s="268"/>
      <c r="K19" s="268"/>
      <c r="L19" s="268"/>
      <c r="M19" s="268"/>
      <c r="N19" s="268"/>
      <c r="O19" s="268"/>
      <c r="P19" s="268"/>
      <c r="Q19" s="311"/>
    </row>
    <row r="20" spans="1:17" ht="22.5" customHeight="1">
      <c r="A20" s="1037">
        <f>'2.데이터입력'!C32</f>
        <v>46381</v>
      </c>
      <c r="B20" s="984"/>
      <c r="C20" s="984"/>
      <c r="D20" s="984"/>
      <c r="E20" s="984"/>
      <c r="F20" s="984"/>
      <c r="G20" s="984"/>
      <c r="H20" s="984"/>
      <c r="I20" s="984"/>
      <c r="J20" s="984"/>
      <c r="K20" s="984"/>
      <c r="L20" s="984"/>
      <c r="M20" s="984"/>
      <c r="N20" s="984"/>
      <c r="O20" s="984"/>
      <c r="P20" s="984"/>
      <c r="Q20" s="1038"/>
    </row>
    <row r="21" spans="1:17" ht="22.5" customHeight="1">
      <c r="A21" s="310"/>
      <c r="B21" s="268"/>
      <c r="C21" s="268"/>
      <c r="D21" s="268"/>
      <c r="E21" s="268"/>
      <c r="F21" s="268"/>
      <c r="G21" s="268"/>
      <c r="H21" s="268"/>
      <c r="I21" s="268"/>
      <c r="J21" s="268"/>
      <c r="K21" s="268"/>
      <c r="L21" s="268"/>
      <c r="M21" s="268"/>
      <c r="N21" s="268"/>
      <c r="O21" s="268"/>
      <c r="P21" s="268"/>
      <c r="Q21" s="311"/>
    </row>
    <row r="22" spans="1:17" ht="22.5" customHeight="1">
      <c r="A22" s="310"/>
      <c r="B22" s="268"/>
      <c r="C22" s="268"/>
      <c r="D22" s="268"/>
      <c r="E22" s="268"/>
      <c r="F22" s="268"/>
      <c r="G22" s="268"/>
      <c r="H22" s="268"/>
      <c r="I22" s="268"/>
      <c r="J22" s="268"/>
      <c r="K22" s="268"/>
      <c r="L22" s="268"/>
      <c r="M22" s="268"/>
      <c r="N22" s="268"/>
      <c r="O22" s="268"/>
      <c r="P22" s="268"/>
      <c r="Q22" s="311"/>
    </row>
    <row r="23" spans="1:17" ht="33" customHeight="1">
      <c r="A23" s="310"/>
      <c r="B23" s="268"/>
      <c r="C23" s="268" t="s">
        <v>916</v>
      </c>
      <c r="D23" s="268"/>
      <c r="E23" s="418"/>
      <c r="F23" s="983" t="str">
        <f>'2.데이터입력'!C19</f>
        <v>○○건설㈜</v>
      </c>
      <c r="G23" s="983"/>
      <c r="H23" s="983"/>
      <c r="I23" s="983"/>
      <c r="J23" s="983"/>
      <c r="K23" s="983"/>
      <c r="L23" s="983"/>
      <c r="M23" s="983"/>
      <c r="N23" s="983"/>
      <c r="O23" s="983"/>
      <c r="P23" s="983"/>
      <c r="Q23" s="1281"/>
    </row>
    <row r="24" spans="1:17" ht="33" customHeight="1">
      <c r="A24" s="310"/>
      <c r="B24" s="268"/>
      <c r="C24" s="272" t="s">
        <v>25</v>
      </c>
      <c r="D24" s="268"/>
      <c r="E24" s="418"/>
      <c r="F24" s="988">
        <f>'2.데이터입력'!C22</f>
        <v>1234567890</v>
      </c>
      <c r="G24" s="988"/>
      <c r="H24" s="988"/>
      <c r="I24" s="988"/>
      <c r="J24" s="988"/>
      <c r="K24" s="988"/>
      <c r="L24" s="988"/>
      <c r="M24" s="988"/>
      <c r="N24" s="988"/>
      <c r="O24" s="988"/>
      <c r="P24" s="988"/>
      <c r="Q24" s="1282"/>
    </row>
    <row r="25" spans="1:17" ht="33" customHeight="1">
      <c r="A25" s="310"/>
      <c r="B25" s="268"/>
      <c r="C25" s="268" t="s">
        <v>911</v>
      </c>
      <c r="D25" s="268"/>
      <c r="E25" s="418"/>
      <c r="F25" s="982" t="str">
        <f>'2.데이터입력'!E20</f>
        <v>○○시 ○○구</v>
      </c>
      <c r="G25" s="982"/>
      <c r="H25" s="982"/>
      <c r="I25" s="982"/>
      <c r="J25" s="982"/>
      <c r="K25" s="982"/>
      <c r="L25" s="982"/>
      <c r="M25" s="982"/>
      <c r="N25" s="982"/>
      <c r="O25" s="982"/>
      <c r="P25" s="982"/>
      <c r="Q25" s="1255"/>
    </row>
    <row r="26" spans="1:17" ht="33" customHeight="1">
      <c r="A26" s="310"/>
      <c r="B26" s="268"/>
      <c r="C26" s="268" t="s">
        <v>910</v>
      </c>
      <c r="D26" s="268"/>
      <c r="E26" s="418"/>
      <c r="F26" s="983" t="str">
        <f>'2.데이터입력'!E19 &amp; "  (인)"</f>
        <v>○○○  (인)</v>
      </c>
      <c r="G26" s="983"/>
      <c r="H26" s="983"/>
      <c r="I26" s="983"/>
      <c r="J26" s="983"/>
      <c r="K26" s="983"/>
      <c r="L26" s="983"/>
      <c r="M26" s="983"/>
      <c r="N26" s="983"/>
      <c r="O26" s="983"/>
      <c r="P26" s="983"/>
      <c r="Q26" s="1281"/>
    </row>
    <row r="27" spans="1:17" ht="22.5" customHeight="1">
      <c r="A27" s="310"/>
      <c r="B27" s="268"/>
      <c r="C27" s="268"/>
      <c r="D27" s="268"/>
      <c r="E27" s="268"/>
      <c r="F27" s="268"/>
      <c r="G27" s="268"/>
      <c r="H27" s="268"/>
      <c r="I27" s="268"/>
      <c r="J27" s="268"/>
      <c r="K27" s="268"/>
      <c r="L27" s="268"/>
      <c r="M27" s="268"/>
      <c r="N27" s="268"/>
      <c r="O27" s="268"/>
      <c r="P27" s="268"/>
      <c r="Q27" s="311"/>
    </row>
    <row r="28" spans="1:17" ht="22.5" customHeight="1">
      <c r="A28" s="310"/>
      <c r="B28" s="268"/>
      <c r="C28" s="268"/>
      <c r="D28" s="268"/>
      <c r="E28" s="268"/>
      <c r="F28" s="268"/>
      <c r="G28" s="268"/>
      <c r="H28" s="268"/>
      <c r="I28" s="268"/>
      <c r="J28" s="268"/>
      <c r="K28" s="268"/>
      <c r="L28" s="268"/>
      <c r="M28" s="268"/>
      <c r="N28" s="268"/>
      <c r="O28" s="268"/>
      <c r="P28" s="268"/>
      <c r="Q28" s="311"/>
    </row>
    <row r="29" spans="1:17" s="11" customFormat="1" ht="22.5" customHeight="1">
      <c r="A29" s="300"/>
      <c r="B29" s="1249"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C29" s="1249"/>
      <c r="D29" s="1249"/>
      <c r="E29" s="1249"/>
      <c r="F29" s="1249"/>
      <c r="G29" s="1249"/>
      <c r="H29" s="1249"/>
      <c r="I29" s="1249"/>
      <c r="J29" s="1249"/>
      <c r="K29" s="1249"/>
      <c r="L29" s="1249"/>
      <c r="M29" s="1249"/>
      <c r="N29" s="1249"/>
      <c r="O29" s="1249"/>
      <c r="P29" s="1249"/>
      <c r="Q29" s="542"/>
    </row>
    <row r="30" spans="1:17" s="11" customFormat="1" ht="22.5" customHeight="1">
      <c r="A30" s="300"/>
      <c r="B30" s="419"/>
      <c r="C30" s="419"/>
      <c r="D30" s="419"/>
      <c r="E30" s="419"/>
      <c r="F30" s="419"/>
      <c r="G30" s="419"/>
      <c r="H30" s="419"/>
      <c r="I30" s="419"/>
      <c r="J30" s="419"/>
      <c r="K30" s="419"/>
      <c r="L30" s="419"/>
      <c r="M30" s="419"/>
      <c r="N30" s="419"/>
      <c r="O30" s="419"/>
      <c r="P30" s="419"/>
      <c r="Q30" s="420"/>
    </row>
    <row r="31" spans="1:17" ht="22.5" customHeight="1">
      <c r="A31" s="317"/>
      <c r="B31" s="318"/>
      <c r="C31" s="318"/>
      <c r="D31" s="318"/>
      <c r="E31" s="318"/>
      <c r="F31" s="318"/>
      <c r="G31" s="318"/>
      <c r="H31" s="318"/>
      <c r="I31" s="318"/>
      <c r="J31" s="318"/>
      <c r="K31" s="318"/>
      <c r="L31" s="318"/>
      <c r="M31" s="318"/>
      <c r="N31" s="318"/>
      <c r="O31" s="318"/>
      <c r="P31" s="318"/>
      <c r="Q31" s="319"/>
    </row>
    <row r="32" spans="1:17" ht="33.6" customHeight="1"/>
  </sheetData>
  <sheetProtection algorithmName="SHA-512" hashValue="viJHc/5bcrtl6lOmQc9Gcfhb7FHiujRsPUW+v2q83B23Q7AMhq0xe3dtnUwd9GwYDn8Nwj8dKw6i3qKN65pdRg==" saltValue="sVAeZDPyWo+CgL1gLXTAqA==" spinCount="100000" sheet="1" objects="1" scenarios="1"/>
  <mergeCells count="16">
    <mergeCell ref="F23:Q23"/>
    <mergeCell ref="F24:Q24"/>
    <mergeCell ref="F25:Q25"/>
    <mergeCell ref="F26:Q26"/>
    <mergeCell ref="B29:P29"/>
    <mergeCell ref="A20:Q20"/>
    <mergeCell ref="A2:Q2"/>
    <mergeCell ref="C9:E9"/>
    <mergeCell ref="C11:E11"/>
    <mergeCell ref="B17:P17"/>
    <mergeCell ref="C6:Q6"/>
    <mergeCell ref="C4:P4"/>
    <mergeCell ref="C8:F8"/>
    <mergeCell ref="C10:F10"/>
    <mergeCell ref="C12:F12"/>
    <mergeCell ref="C14:F14"/>
  </mergeCells>
  <phoneticPr fontId="2" type="noConversion"/>
  <hyperlinks>
    <hyperlink ref="S3" location="'2.데이터입력'!A1" display="데이터입력시트로" xr:uid="{00000000-0004-0000-1B00-000000000000}"/>
  </hyperlinks>
  <printOptions horizontalCentered="1" verticalCentered="1"/>
  <pageMargins left="0.70866141732283472" right="0.70866141732283472" top="0.74803149606299213" bottom="0.74803149606299213" header="0.31496062992125984" footer="0.31496062992125984"/>
  <pageSetup paperSize="9" scale="95" orientation="portrait" r:id="rId1"/>
  <headerFooter>
    <oddHeader>&amp;C
&amp;G</oddHeader>
  </headerFooter>
  <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9">
    <tabColor rgb="FF0070C0"/>
    <pageSetUpPr fitToPage="1"/>
  </sheetPr>
  <dimension ref="A1:S32"/>
  <sheetViews>
    <sheetView showGridLines="0" zoomScale="85" zoomScaleNormal="85" workbookViewId="0">
      <selection activeCell="F22" sqref="F22"/>
    </sheetView>
  </sheetViews>
  <sheetFormatPr defaultColWidth="9" defaultRowHeight="25.5" customHeight="1"/>
  <cols>
    <col min="1" max="1" width="2.75" style="6" customWidth="1"/>
    <col min="2" max="2" width="14.125" style="6" customWidth="1"/>
    <col min="3" max="3" width="2.25" style="6" customWidth="1"/>
    <col min="4" max="4" width="13.75" style="6" customWidth="1"/>
    <col min="5" max="5" width="1.875" style="6" customWidth="1"/>
    <col min="6" max="6" width="3.625" style="6" customWidth="1"/>
    <col min="7" max="7" width="1.75" style="6" customWidth="1"/>
    <col min="8" max="8" width="4" style="6" customWidth="1"/>
    <col min="9" max="9" width="4.25" style="6" customWidth="1"/>
    <col min="10" max="10" width="6.125" style="6" customWidth="1"/>
    <col min="11" max="11" width="3.5" style="6" customWidth="1"/>
    <col min="12" max="12" width="2.75" style="6" customWidth="1"/>
    <col min="13" max="13" width="10" style="6" customWidth="1"/>
    <col min="14" max="15" width="3.25" style="6" customWidth="1"/>
    <col min="16" max="16" width="5.75" style="6" customWidth="1"/>
    <col min="17" max="17" width="2.625" style="6" customWidth="1"/>
    <col min="18" max="18" width="9" style="6"/>
    <col min="19" max="19" width="13.75" style="6" customWidth="1"/>
    <col min="20" max="16384" width="9" style="6"/>
  </cols>
  <sheetData>
    <row r="1" spans="1:19" ht="49.9" customHeight="1">
      <c r="A1" s="307"/>
      <c r="B1" s="308"/>
      <c r="C1" s="308"/>
      <c r="D1" s="308"/>
      <c r="E1" s="308"/>
      <c r="F1" s="308"/>
      <c r="G1" s="308"/>
      <c r="H1" s="308"/>
      <c r="I1" s="308"/>
      <c r="J1" s="308"/>
      <c r="K1" s="308"/>
      <c r="L1" s="308"/>
      <c r="M1" s="308"/>
      <c r="N1" s="308"/>
      <c r="O1" s="308"/>
      <c r="P1" s="308"/>
      <c r="Q1" s="309"/>
    </row>
    <row r="2" spans="1:19" ht="44.25" customHeight="1" thickBot="1">
      <c r="A2" s="1528" t="s">
        <v>397</v>
      </c>
      <c r="B2" s="1529"/>
      <c r="C2" s="1529"/>
      <c r="D2" s="1529"/>
      <c r="E2" s="1529"/>
      <c r="F2" s="1529"/>
      <c r="G2" s="1529"/>
      <c r="H2" s="1529"/>
      <c r="I2" s="1529"/>
      <c r="J2" s="1529"/>
      <c r="K2" s="1529"/>
      <c r="L2" s="1529"/>
      <c r="M2" s="1529"/>
      <c r="N2" s="1529"/>
      <c r="O2" s="1529"/>
      <c r="P2" s="1529"/>
      <c r="Q2" s="1530"/>
    </row>
    <row r="3" spans="1:19" ht="32.450000000000003" customHeight="1" thickTop="1" thickBot="1">
      <c r="A3" s="310"/>
      <c r="B3" s="268"/>
      <c r="C3" s="268"/>
      <c r="D3" s="268"/>
      <c r="E3" s="268"/>
      <c r="F3" s="268"/>
      <c r="G3" s="268"/>
      <c r="H3" s="268"/>
      <c r="I3" s="268"/>
      <c r="J3" s="268"/>
      <c r="K3" s="268"/>
      <c r="L3" s="268"/>
      <c r="M3" s="268"/>
      <c r="N3" s="268"/>
      <c r="O3" s="268"/>
      <c r="P3" s="268"/>
      <c r="Q3" s="311"/>
      <c r="S3" s="746" t="s">
        <v>325</v>
      </c>
    </row>
    <row r="4" spans="1:19" ht="15" customHeight="1" thickTop="1">
      <c r="A4" s="310"/>
      <c r="B4" s="268" t="s">
        <v>169</v>
      </c>
      <c r="C4" s="1256" t="str">
        <f>'2.데이터입력'!C9</f>
        <v>○○○</v>
      </c>
      <c r="D4" s="1257"/>
      <c r="E4" s="1257"/>
      <c r="F4" s="1257"/>
      <c r="G4" s="1257"/>
      <c r="H4" s="1257"/>
      <c r="I4" s="1257"/>
      <c r="J4" s="1257"/>
      <c r="K4" s="1257"/>
      <c r="L4" s="1257"/>
      <c r="M4" s="1257"/>
      <c r="N4" s="1257"/>
      <c r="O4" s="1257"/>
      <c r="P4" s="1257"/>
      <c r="Q4" s="311"/>
    </row>
    <row r="5" spans="1:19" ht="15" customHeight="1">
      <c r="A5" s="310"/>
      <c r="B5" s="268"/>
      <c r="C5" s="268"/>
      <c r="D5" s="268"/>
      <c r="E5" s="268"/>
      <c r="F5" s="268"/>
      <c r="G5" s="268"/>
      <c r="H5" s="268"/>
      <c r="I5" s="268"/>
      <c r="J5" s="268"/>
      <c r="K5" s="268"/>
      <c r="L5" s="268"/>
      <c r="M5" s="268"/>
      <c r="N5" s="268"/>
      <c r="O5" s="268"/>
      <c r="P5" s="268"/>
      <c r="Q5" s="311"/>
    </row>
    <row r="6" spans="1:19" ht="15" customHeight="1">
      <c r="A6" s="310"/>
      <c r="B6" s="268" t="s">
        <v>2</v>
      </c>
      <c r="C6" s="982" t="str">
        <f>TEXT('2.데이터입력'!C27,"금 #,##0 원(금 "&amp;NUMBERSTRING('2.데이터입력'!C27,1)&amp;" 원정)")</f>
        <v>금 100,000,000 원(금 일억 원정)</v>
      </c>
      <c r="D6" s="982"/>
      <c r="E6" s="982"/>
      <c r="F6" s="982"/>
      <c r="G6" s="982"/>
      <c r="H6" s="982"/>
      <c r="I6" s="982"/>
      <c r="J6" s="982"/>
      <c r="K6" s="982"/>
      <c r="L6" s="982"/>
      <c r="M6" s="982"/>
      <c r="N6" s="982"/>
      <c r="O6" s="982"/>
      <c r="P6" s="982"/>
      <c r="Q6" s="1255"/>
    </row>
    <row r="7" spans="1:19" ht="15" customHeight="1">
      <c r="A7" s="310"/>
      <c r="B7" s="268"/>
      <c r="C7" s="268"/>
      <c r="D7" s="268"/>
      <c r="E7" s="268"/>
      <c r="F7" s="268"/>
      <c r="G7" s="268"/>
      <c r="H7" s="268"/>
      <c r="I7" s="268"/>
      <c r="J7" s="268"/>
      <c r="K7" s="268"/>
      <c r="L7" s="268"/>
      <c r="M7" s="268"/>
      <c r="N7" s="268"/>
      <c r="O7" s="268"/>
      <c r="P7" s="268"/>
      <c r="Q7" s="311"/>
    </row>
    <row r="8" spans="1:19" ht="15" customHeight="1">
      <c r="A8" s="310"/>
      <c r="B8" s="268" t="s">
        <v>6</v>
      </c>
      <c r="C8" s="1253">
        <f>'2.데이터입력'!C28</f>
        <v>46073</v>
      </c>
      <c r="D8" s="1253"/>
      <c r="E8" s="1253"/>
      <c r="F8" s="1253"/>
      <c r="G8" s="268"/>
      <c r="H8" s="268"/>
      <c r="I8" s="268"/>
      <c r="J8" s="268"/>
      <c r="K8" s="268"/>
      <c r="L8" s="268"/>
      <c r="M8" s="268"/>
      <c r="N8" s="268"/>
      <c r="O8" s="268"/>
      <c r="P8" s="268"/>
      <c r="Q8" s="311"/>
    </row>
    <row r="9" spans="1:19" ht="15" customHeight="1">
      <c r="A9" s="310"/>
      <c r="B9" s="268"/>
      <c r="C9" s="1335"/>
      <c r="D9" s="1335"/>
      <c r="E9" s="1335"/>
      <c r="F9" s="268"/>
      <c r="G9" s="268"/>
      <c r="H9" s="268"/>
      <c r="I9" s="268"/>
      <c r="J9" s="268"/>
      <c r="K9" s="268"/>
      <c r="L9" s="268"/>
      <c r="M9" s="268"/>
      <c r="N9" s="268"/>
      <c r="O9" s="268"/>
      <c r="P9" s="268"/>
      <c r="Q9" s="311"/>
    </row>
    <row r="10" spans="1:19" ht="15" customHeight="1">
      <c r="A10" s="310"/>
      <c r="B10" s="268" t="s">
        <v>3</v>
      </c>
      <c r="C10" s="1253">
        <f>'2.데이터입력'!C30</f>
        <v>46346</v>
      </c>
      <c r="D10" s="1253"/>
      <c r="E10" s="1253"/>
      <c r="F10" s="1253"/>
      <c r="G10" s="268"/>
      <c r="H10" s="268"/>
      <c r="I10" s="268"/>
      <c r="J10" s="268"/>
      <c r="K10" s="268"/>
      <c r="L10" s="268"/>
      <c r="M10" s="268"/>
      <c r="N10" s="268"/>
      <c r="O10" s="268"/>
      <c r="P10" s="268"/>
      <c r="Q10" s="311"/>
    </row>
    <row r="11" spans="1:19" ht="15" customHeight="1">
      <c r="A11" s="310"/>
      <c r="B11" s="268"/>
      <c r="C11" s="1335"/>
      <c r="D11" s="1335"/>
      <c r="E11" s="1335"/>
      <c r="F11" s="268"/>
      <c r="G11" s="268"/>
      <c r="H11" s="268"/>
      <c r="I11" s="268"/>
      <c r="J11" s="268"/>
      <c r="K11" s="268"/>
      <c r="L11" s="268"/>
      <c r="M11" s="268"/>
      <c r="N11" s="268"/>
      <c r="O11" s="268"/>
      <c r="P11" s="268"/>
      <c r="Q11" s="311"/>
    </row>
    <row r="12" spans="1:19" ht="15" customHeight="1">
      <c r="A12" s="310"/>
      <c r="B12" s="268" t="s">
        <v>12</v>
      </c>
      <c r="C12" s="1253">
        <f>'2.데이터입력'!C31</f>
        <v>46381</v>
      </c>
      <c r="D12" s="1253"/>
      <c r="E12" s="1253"/>
      <c r="F12" s="1253"/>
      <c r="G12" s="268"/>
      <c r="H12" s="268"/>
      <c r="I12" s="268"/>
      <c r="J12" s="268"/>
      <c r="K12" s="268"/>
      <c r="L12" s="268"/>
      <c r="M12" s="268"/>
      <c r="N12" s="268"/>
      <c r="O12" s="268"/>
      <c r="P12" s="268"/>
      <c r="Q12" s="311"/>
    </row>
    <row r="13" spans="1:19" ht="15" customHeight="1">
      <c r="A13" s="310"/>
      <c r="B13" s="268"/>
      <c r="C13" s="313"/>
      <c r="D13" s="313"/>
      <c r="E13" s="313"/>
      <c r="F13" s="268"/>
      <c r="G13" s="268"/>
      <c r="H13" s="268"/>
      <c r="I13" s="268"/>
      <c r="J13" s="268"/>
      <c r="K13" s="268"/>
      <c r="L13" s="268"/>
      <c r="M13" s="268"/>
      <c r="N13" s="268"/>
      <c r="O13" s="268"/>
      <c r="P13" s="268"/>
      <c r="Q13" s="311"/>
    </row>
    <row r="14" spans="1:19" ht="15" customHeight="1">
      <c r="A14" s="310"/>
      <c r="B14" s="268" t="s">
        <v>466</v>
      </c>
      <c r="C14" s="1253">
        <f>'2.데이터입력'!C32</f>
        <v>46381</v>
      </c>
      <c r="D14" s="1253"/>
      <c r="E14" s="1253"/>
      <c r="F14" s="1253"/>
      <c r="G14" s="268"/>
      <c r="H14" s="268"/>
      <c r="I14" s="268"/>
      <c r="J14" s="268"/>
      <c r="K14" s="268"/>
      <c r="L14" s="268"/>
      <c r="M14" s="268"/>
      <c r="N14" s="268"/>
      <c r="O14" s="268"/>
      <c r="P14" s="268"/>
      <c r="Q14" s="311"/>
    </row>
    <row r="15" spans="1:19" ht="34.9" customHeight="1">
      <c r="A15" s="310"/>
      <c r="B15" s="268"/>
      <c r="C15" s="268"/>
      <c r="D15" s="268"/>
      <c r="E15" s="268"/>
      <c r="F15" s="268"/>
      <c r="G15" s="268"/>
      <c r="H15" s="268"/>
      <c r="I15" s="268"/>
      <c r="J15" s="268"/>
      <c r="K15" s="268"/>
      <c r="L15" s="268"/>
      <c r="M15" s="268"/>
      <c r="N15" s="268"/>
      <c r="O15" s="268"/>
      <c r="P15" s="268"/>
      <c r="Q15" s="311"/>
    </row>
    <row r="16" spans="1:19" ht="30" customHeight="1">
      <c r="A16" s="310"/>
      <c r="B16" s="1254" t="s">
        <v>343</v>
      </c>
      <c r="C16" s="1531"/>
      <c r="D16" s="1531"/>
      <c r="E16" s="1531"/>
      <c r="F16" s="1531"/>
      <c r="G16" s="1531"/>
      <c r="H16" s="1531"/>
      <c r="I16" s="1531"/>
      <c r="J16" s="1531"/>
      <c r="K16" s="1531"/>
      <c r="L16" s="1531"/>
      <c r="M16" s="1531"/>
      <c r="N16" s="1531"/>
      <c r="O16" s="1531"/>
      <c r="P16" s="1531"/>
      <c r="Q16" s="311"/>
    </row>
    <row r="17" spans="1:17" ht="30" customHeight="1">
      <c r="A17" s="310"/>
      <c r="B17" s="1254" t="s">
        <v>342</v>
      </c>
      <c r="C17" s="1531"/>
      <c r="D17" s="1531"/>
      <c r="E17" s="1531"/>
      <c r="F17" s="1531"/>
      <c r="G17" s="1531"/>
      <c r="H17" s="1531"/>
      <c r="I17" s="1531"/>
      <c r="J17" s="1531"/>
      <c r="K17" s="1531"/>
      <c r="L17" s="1531"/>
      <c r="M17" s="1531"/>
      <c r="N17" s="1531"/>
      <c r="O17" s="1531"/>
      <c r="P17" s="1531"/>
      <c r="Q17" s="311"/>
    </row>
    <row r="18" spans="1:17" ht="30" customHeight="1">
      <c r="A18" s="310"/>
      <c r="B18" s="1254" t="s">
        <v>9</v>
      </c>
      <c r="C18" s="1531"/>
      <c r="D18" s="1531"/>
      <c r="E18" s="1531"/>
      <c r="F18" s="1531"/>
      <c r="G18" s="1531"/>
      <c r="H18" s="1531"/>
      <c r="I18" s="1531"/>
      <c r="J18" s="1531"/>
      <c r="K18" s="1531"/>
      <c r="L18" s="1531"/>
      <c r="M18" s="1531"/>
      <c r="N18" s="1531"/>
      <c r="O18" s="1531"/>
      <c r="P18" s="1531"/>
      <c r="Q18" s="311"/>
    </row>
    <row r="19" spans="1:17" ht="30" customHeight="1">
      <c r="A19" s="310"/>
      <c r="B19" s="1273" t="s">
        <v>10</v>
      </c>
      <c r="C19" s="1533"/>
      <c r="D19" s="1533"/>
      <c r="E19" s="1533"/>
      <c r="F19" s="1533"/>
      <c r="G19" s="1533"/>
      <c r="H19" s="1533"/>
      <c r="I19" s="1533"/>
      <c r="J19" s="1533"/>
      <c r="K19" s="1533"/>
      <c r="L19" s="1533"/>
      <c r="M19" s="1533"/>
      <c r="N19" s="1533"/>
      <c r="O19" s="1533"/>
      <c r="P19" s="1533"/>
      <c r="Q19" s="311"/>
    </row>
    <row r="20" spans="1:17" ht="35.450000000000003" customHeight="1">
      <c r="A20" s="310"/>
      <c r="B20" s="268"/>
      <c r="C20" s="268"/>
      <c r="D20" s="268"/>
      <c r="E20" s="268"/>
      <c r="F20" s="268"/>
      <c r="G20" s="268"/>
      <c r="H20" s="268"/>
      <c r="I20" s="268"/>
      <c r="J20" s="268"/>
      <c r="K20" s="268"/>
      <c r="L20" s="268"/>
      <c r="M20" s="268"/>
      <c r="N20" s="268"/>
      <c r="O20" s="268"/>
      <c r="P20" s="268"/>
      <c r="Q20" s="311"/>
    </row>
    <row r="21" spans="1:17" ht="22.5" customHeight="1">
      <c r="A21" s="1037">
        <f>'2.데이터입력'!C32</f>
        <v>46381</v>
      </c>
      <c r="B21" s="984"/>
      <c r="C21" s="984"/>
      <c r="D21" s="984"/>
      <c r="E21" s="984"/>
      <c r="F21" s="984"/>
      <c r="G21" s="984"/>
      <c r="H21" s="984"/>
      <c r="I21" s="984"/>
      <c r="J21" s="984"/>
      <c r="K21" s="984"/>
      <c r="L21" s="984"/>
      <c r="M21" s="984"/>
      <c r="N21" s="984"/>
      <c r="O21" s="984"/>
      <c r="P21" s="984"/>
      <c r="Q21" s="1038"/>
    </row>
    <row r="22" spans="1:17" ht="22.5" customHeight="1">
      <c r="A22" s="310"/>
      <c r="B22" s="268"/>
      <c r="C22" s="268"/>
      <c r="D22" s="268"/>
      <c r="E22" s="268"/>
      <c r="F22" s="268"/>
      <c r="G22" s="268"/>
      <c r="H22" s="268"/>
      <c r="I22" s="268"/>
      <c r="J22" s="268"/>
      <c r="K22" s="268"/>
      <c r="L22" s="268"/>
      <c r="M22" s="268"/>
      <c r="N22" s="268"/>
      <c r="O22" s="268"/>
      <c r="P22" s="268"/>
      <c r="Q22" s="311"/>
    </row>
    <row r="23" spans="1:17" ht="29.25" customHeight="1">
      <c r="A23" s="310"/>
      <c r="B23" s="268"/>
      <c r="C23" s="985" t="s">
        <v>356</v>
      </c>
      <c r="D23" s="1030"/>
      <c r="E23" s="418" t="s">
        <v>354</v>
      </c>
      <c r="F23" s="983" t="str">
        <f>'2.데이터입력'!C19</f>
        <v>○○건설㈜</v>
      </c>
      <c r="G23" s="983"/>
      <c r="H23" s="983"/>
      <c r="I23" s="983"/>
      <c r="J23" s="983"/>
      <c r="K23" s="983"/>
      <c r="L23" s="983"/>
      <c r="M23" s="983"/>
      <c r="N23" s="983"/>
      <c r="O23" s="983"/>
      <c r="P23" s="983"/>
      <c r="Q23" s="1281"/>
    </row>
    <row r="24" spans="1:17" ht="29.25" customHeight="1">
      <c r="A24" s="310"/>
      <c r="B24" s="268"/>
      <c r="C24" s="1332" t="s">
        <v>357</v>
      </c>
      <c r="D24" s="1534"/>
      <c r="E24" s="418" t="s">
        <v>354</v>
      </c>
      <c r="F24" s="988">
        <f>'2.데이터입력'!C22</f>
        <v>1234567890</v>
      </c>
      <c r="G24" s="988"/>
      <c r="H24" s="988"/>
      <c r="I24" s="988"/>
      <c r="J24" s="988"/>
      <c r="K24" s="988"/>
      <c r="L24" s="988"/>
      <c r="M24" s="988"/>
      <c r="N24" s="988"/>
      <c r="O24" s="988"/>
      <c r="P24" s="988"/>
      <c r="Q24" s="1282"/>
    </row>
    <row r="25" spans="1:17" ht="29.25" customHeight="1">
      <c r="A25" s="310"/>
      <c r="B25" s="268"/>
      <c r="C25" s="985" t="s">
        <v>358</v>
      </c>
      <c r="D25" s="1030"/>
      <c r="E25" s="418" t="s">
        <v>354</v>
      </c>
      <c r="F25" s="982" t="str">
        <f>'2.데이터입력'!E20</f>
        <v>○○시 ○○구</v>
      </c>
      <c r="G25" s="982"/>
      <c r="H25" s="982"/>
      <c r="I25" s="982"/>
      <c r="J25" s="982"/>
      <c r="K25" s="982"/>
      <c r="L25" s="982"/>
      <c r="M25" s="982"/>
      <c r="N25" s="982"/>
      <c r="O25" s="982"/>
      <c r="P25" s="982"/>
      <c r="Q25" s="1255"/>
    </row>
    <row r="26" spans="1:17" ht="29.25" customHeight="1">
      <c r="A26" s="310"/>
      <c r="B26" s="268"/>
      <c r="C26" s="985" t="s">
        <v>359</v>
      </c>
      <c r="D26" s="1030"/>
      <c r="E26" s="418" t="s">
        <v>355</v>
      </c>
      <c r="F26" s="983" t="str">
        <f>'2.데이터입력'!E19 &amp; "  (인)"</f>
        <v>○○○  (인)</v>
      </c>
      <c r="G26" s="983"/>
      <c r="H26" s="983"/>
      <c r="I26" s="983"/>
      <c r="J26" s="983"/>
      <c r="K26" s="983"/>
      <c r="L26" s="983"/>
      <c r="M26" s="983"/>
      <c r="N26" s="983"/>
      <c r="O26" s="983"/>
      <c r="P26" s="983"/>
      <c r="Q26" s="1281"/>
    </row>
    <row r="27" spans="1:17" ht="22.5" customHeight="1">
      <c r="A27" s="310"/>
      <c r="B27" s="268"/>
      <c r="C27" s="268"/>
      <c r="D27" s="268"/>
      <c r="E27" s="268"/>
      <c r="F27" s="268"/>
      <c r="G27" s="268"/>
      <c r="H27" s="268"/>
      <c r="I27" s="268"/>
      <c r="J27" s="268"/>
      <c r="K27" s="268"/>
      <c r="L27" s="268"/>
      <c r="M27" s="268"/>
      <c r="N27" s="268"/>
      <c r="O27" s="268"/>
      <c r="P27" s="268"/>
      <c r="Q27" s="311"/>
    </row>
    <row r="28" spans="1:17" ht="22.5" customHeight="1">
      <c r="A28" s="310"/>
      <c r="B28" s="268"/>
      <c r="C28" s="268"/>
      <c r="D28" s="268"/>
      <c r="E28" s="268"/>
      <c r="F28" s="268"/>
      <c r="G28" s="268"/>
      <c r="H28" s="268"/>
      <c r="I28" s="268"/>
      <c r="J28" s="268"/>
      <c r="K28" s="268"/>
      <c r="L28" s="268"/>
      <c r="M28" s="268"/>
      <c r="N28" s="268"/>
      <c r="O28" s="268"/>
      <c r="P28" s="268"/>
      <c r="Q28" s="311"/>
    </row>
    <row r="29" spans="1:17" s="11" customFormat="1" ht="22.5" customHeight="1">
      <c r="A29" s="300"/>
      <c r="B29" s="1532"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C29" s="1532"/>
      <c r="D29" s="1532"/>
      <c r="E29" s="1532"/>
      <c r="F29" s="1532"/>
      <c r="G29" s="1532"/>
      <c r="H29" s="1532"/>
      <c r="I29" s="1532"/>
      <c r="J29" s="1532"/>
      <c r="K29" s="1532"/>
      <c r="L29" s="1532"/>
      <c r="M29" s="1532"/>
      <c r="N29" s="1532"/>
      <c r="O29" s="1532"/>
      <c r="P29" s="1532"/>
      <c r="Q29" s="542"/>
    </row>
    <row r="30" spans="1:17" s="11" customFormat="1" ht="22.5" customHeight="1">
      <c r="A30" s="300"/>
      <c r="B30" s="419"/>
      <c r="C30" s="419"/>
      <c r="D30" s="419"/>
      <c r="E30" s="419"/>
      <c r="F30" s="419"/>
      <c r="G30" s="419"/>
      <c r="H30" s="419"/>
      <c r="I30" s="419"/>
      <c r="J30" s="419"/>
      <c r="K30" s="419"/>
      <c r="L30" s="419"/>
      <c r="M30" s="419"/>
      <c r="N30" s="419"/>
      <c r="O30" s="419"/>
      <c r="P30" s="419"/>
      <c r="Q30" s="420"/>
    </row>
    <row r="31" spans="1:17" ht="22.5" customHeight="1">
      <c r="A31" s="317"/>
      <c r="B31" s="318"/>
      <c r="C31" s="318"/>
      <c r="D31" s="318"/>
      <c r="E31" s="318"/>
      <c r="F31" s="318"/>
      <c r="G31" s="318"/>
      <c r="H31" s="318"/>
      <c r="I31" s="318"/>
      <c r="J31" s="318"/>
      <c r="K31" s="318"/>
      <c r="L31" s="318"/>
      <c r="M31" s="318"/>
      <c r="N31" s="318"/>
      <c r="O31" s="318"/>
      <c r="P31" s="318"/>
      <c r="Q31" s="319"/>
    </row>
    <row r="32" spans="1:17" ht="29.45" customHeight="1"/>
  </sheetData>
  <sheetProtection algorithmName="SHA-512" hashValue="hk2Wkh0/8JbVFKh0VJ9T8uXE6Aue9kQRDYMulgoqNT/cJbX2Pyq27fjSZlCiRxvJ3LO2QutBniW6RhI5Oq++0Q==" saltValue="eRd7ke6NYPZSfBWDLTgyIA==" spinCount="100000" sheet="1" objects="1" scenarios="1"/>
  <mergeCells count="23">
    <mergeCell ref="A2:Q2"/>
    <mergeCell ref="B29:P29"/>
    <mergeCell ref="B18:P18"/>
    <mergeCell ref="B19:P19"/>
    <mergeCell ref="F26:Q26"/>
    <mergeCell ref="C23:D23"/>
    <mergeCell ref="C24:D24"/>
    <mergeCell ref="C25:D25"/>
    <mergeCell ref="C26:D26"/>
    <mergeCell ref="F23:Q23"/>
    <mergeCell ref="F24:Q24"/>
    <mergeCell ref="F25:Q25"/>
    <mergeCell ref="A21:Q21"/>
    <mergeCell ref="C4:P4"/>
    <mergeCell ref="C8:F8"/>
    <mergeCell ref="C10:F10"/>
    <mergeCell ref="B17:P17"/>
    <mergeCell ref="C6:Q6"/>
    <mergeCell ref="C12:F12"/>
    <mergeCell ref="C14:F14"/>
    <mergeCell ref="C9:E9"/>
    <mergeCell ref="C11:E11"/>
    <mergeCell ref="B16:P16"/>
  </mergeCells>
  <phoneticPr fontId="2" type="noConversion"/>
  <hyperlinks>
    <hyperlink ref="S3" location="'2.데이터입력'!A1" display="데이터입력시트로" xr:uid="{00000000-0004-0000-1C00-000000000000}"/>
  </hyperlinks>
  <printOptions horizontalCentered="1" verticalCentered="1"/>
  <pageMargins left="0.70866141732283472" right="0.70866141732283472" top="0.74803149606299213" bottom="0.74803149606299213" header="0.31496062992125984" footer="0.31496062992125984"/>
  <pageSetup paperSize="9" scale="92" orientation="portrait" r:id="rId1"/>
  <headerFooter>
    <oddHeader>&amp;C
&amp;G</oddHeader>
  </headerFooter>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0">
    <tabColor rgb="FFFF9900"/>
    <pageSetUpPr fitToPage="1"/>
  </sheetPr>
  <dimension ref="A1:V25"/>
  <sheetViews>
    <sheetView showGridLines="0" zoomScale="85" zoomScaleNormal="85" workbookViewId="0">
      <selection activeCell="R3" sqref="R3"/>
    </sheetView>
  </sheetViews>
  <sheetFormatPr defaultColWidth="11.375" defaultRowHeight="23.25" customHeight="1"/>
  <cols>
    <col min="1" max="1" width="6.5" style="8" customWidth="1"/>
    <col min="2" max="2" width="6.25" style="8" customWidth="1"/>
    <col min="3" max="3" width="2.25" style="8" customWidth="1"/>
    <col min="4" max="4" width="3.25" style="8" customWidth="1"/>
    <col min="5" max="5" width="7.75" style="8" customWidth="1"/>
    <col min="6" max="6" width="6.25" style="8" customWidth="1"/>
    <col min="7" max="7" width="2.25" style="8" customWidth="1"/>
    <col min="8" max="8" width="4.5" style="8" customWidth="1"/>
    <col min="9" max="9" width="6.5" style="8" customWidth="1"/>
    <col min="10" max="10" width="2" style="8" customWidth="1"/>
    <col min="11" max="11" width="4.625" style="8" customWidth="1"/>
    <col min="12" max="12" width="5" style="8" customWidth="1"/>
    <col min="13" max="13" width="4.875" style="8" customWidth="1"/>
    <col min="14" max="14" width="5.125" style="8" customWidth="1"/>
    <col min="15" max="15" width="2.125" style="8" customWidth="1"/>
    <col min="16" max="16" width="5.625" style="8" customWidth="1"/>
    <col min="17" max="17" width="11.375" style="8"/>
    <col min="18" max="18" width="15.375" style="8" customWidth="1"/>
    <col min="19" max="16384" width="11.375" style="8"/>
  </cols>
  <sheetData>
    <row r="1" spans="1:18" ht="45" customHeight="1">
      <c r="A1" s="1538" t="s">
        <v>493</v>
      </c>
      <c r="B1" s="1538"/>
      <c r="C1" s="1538"/>
      <c r="D1" s="1538"/>
      <c r="E1" s="1538"/>
      <c r="F1" s="1538"/>
      <c r="G1" s="1538"/>
      <c r="H1" s="1538"/>
      <c r="I1" s="1538"/>
      <c r="J1" s="1538"/>
      <c r="K1" s="1538"/>
      <c r="L1" s="1538"/>
      <c r="M1" s="1538"/>
      <c r="N1" s="1538"/>
      <c r="O1" s="1538"/>
      <c r="P1" s="1538"/>
    </row>
    <row r="2" spans="1:18" ht="22.9" customHeight="1" thickBot="1">
      <c r="A2" s="421"/>
      <c r="B2" s="421"/>
      <c r="C2" s="421"/>
      <c r="D2" s="421"/>
      <c r="E2" s="421"/>
      <c r="F2" s="421"/>
      <c r="G2" s="421"/>
      <c r="H2" s="421"/>
      <c r="I2" s="421"/>
      <c r="J2" s="421"/>
      <c r="K2" s="421"/>
      <c r="L2" s="421"/>
      <c r="M2" s="421"/>
      <c r="N2" s="421"/>
      <c r="O2" s="421"/>
      <c r="P2" s="421"/>
    </row>
    <row r="3" spans="1:18" s="6" customFormat="1" ht="33.75" customHeight="1" thickTop="1" thickBot="1">
      <c r="A3" s="1535" t="s">
        <v>494</v>
      </c>
      <c r="B3" s="1536"/>
      <c r="C3" s="422"/>
      <c r="D3" s="1539" t="str">
        <f>'2.데이터입력'!C9</f>
        <v>○○○</v>
      </c>
      <c r="E3" s="1542"/>
      <c r="F3" s="1542"/>
      <c r="G3" s="1542"/>
      <c r="H3" s="1542"/>
      <c r="I3" s="1542"/>
      <c r="J3" s="1542"/>
      <c r="K3" s="1542"/>
      <c r="L3" s="1542"/>
      <c r="M3" s="1542"/>
      <c r="N3" s="1542"/>
      <c r="O3" s="1542"/>
      <c r="P3" s="423"/>
      <c r="R3" s="746" t="s">
        <v>325</v>
      </c>
    </row>
    <row r="4" spans="1:18" s="6" customFormat="1" ht="33.75" customHeight="1" thickTop="1">
      <c r="A4" s="1535" t="s">
        <v>495</v>
      </c>
      <c r="B4" s="1536"/>
      <c r="C4" s="424"/>
      <c r="D4" s="1539" t="str">
        <f>'2.데이터입력'!C19</f>
        <v>○○건설㈜</v>
      </c>
      <c r="E4" s="1539"/>
      <c r="F4" s="1539"/>
      <c r="G4" s="425"/>
      <c r="H4" s="425" t="s">
        <v>496</v>
      </c>
      <c r="I4" s="1540" t="str">
        <f>'2.데이터입력'!E19</f>
        <v>○○○</v>
      </c>
      <c r="J4" s="1540"/>
      <c r="K4" s="1541"/>
      <c r="L4" s="1541"/>
      <c r="M4" s="1541"/>
      <c r="N4" s="425"/>
      <c r="O4" s="425"/>
      <c r="P4" s="426"/>
    </row>
    <row r="5" spans="1:18" s="6" customFormat="1" ht="33.75" customHeight="1">
      <c r="A5" s="1535" t="s">
        <v>497</v>
      </c>
      <c r="B5" s="1536"/>
      <c r="C5" s="427"/>
      <c r="D5" s="1539" t="str">
        <f>TEXT('2.데이터입력'!C27,"금 #,##0 원(금 "&amp;NUMBERSTRING('2.데이터입력'!C27,1)&amp;" 원정)")</f>
        <v>금 100,000,000 원(금 일억 원정)</v>
      </c>
      <c r="E5" s="1539"/>
      <c r="F5" s="1539"/>
      <c r="G5" s="1539"/>
      <c r="H5" s="1539"/>
      <c r="I5" s="1539"/>
      <c r="J5" s="1539"/>
      <c r="K5" s="1539"/>
      <c r="L5" s="1539"/>
      <c r="M5" s="1539"/>
      <c r="N5" s="1539"/>
      <c r="O5" s="1539"/>
      <c r="P5" s="428"/>
      <c r="Q5" s="204"/>
      <c r="R5" s="204"/>
    </row>
    <row r="6" spans="1:18" s="6" customFormat="1" ht="33.75" customHeight="1">
      <c r="A6" s="1535" t="s">
        <v>498</v>
      </c>
      <c r="B6" s="1536"/>
      <c r="C6" s="429"/>
      <c r="D6" s="1537">
        <f>'2.데이터입력'!C28</f>
        <v>46073</v>
      </c>
      <c r="E6" s="1537"/>
      <c r="F6" s="1537"/>
      <c r="G6" s="1537"/>
      <c r="H6" s="430"/>
      <c r="I6" s="430"/>
      <c r="J6" s="430"/>
      <c r="K6" s="430"/>
      <c r="L6" s="430"/>
      <c r="M6" s="430"/>
      <c r="N6" s="430"/>
      <c r="O6" s="430"/>
      <c r="P6" s="431"/>
    </row>
    <row r="7" spans="1:18" s="6" customFormat="1" ht="33.75" customHeight="1">
      <c r="A7" s="1535" t="s">
        <v>499</v>
      </c>
      <c r="B7" s="1536"/>
      <c r="C7" s="429"/>
      <c r="D7" s="1537">
        <f>'2.데이터입력'!C30</f>
        <v>46346</v>
      </c>
      <c r="E7" s="1537"/>
      <c r="F7" s="1537"/>
      <c r="G7" s="1537"/>
      <c r="H7" s="430"/>
      <c r="I7" s="430"/>
      <c r="J7" s="430"/>
      <c r="K7" s="430"/>
      <c r="L7" s="430"/>
      <c r="M7" s="430"/>
      <c r="N7" s="430"/>
      <c r="O7" s="430"/>
      <c r="P7" s="431"/>
    </row>
    <row r="8" spans="1:18" s="6" customFormat="1" ht="33.75" customHeight="1">
      <c r="A8" s="1535" t="s">
        <v>500</v>
      </c>
      <c r="B8" s="1536"/>
      <c r="C8" s="429"/>
      <c r="D8" s="1537">
        <f>'2.데이터입력'!C31</f>
        <v>46381</v>
      </c>
      <c r="E8" s="1537"/>
      <c r="F8" s="1537"/>
      <c r="G8" s="1537"/>
      <c r="H8" s="430"/>
      <c r="I8" s="430"/>
      <c r="J8" s="430"/>
      <c r="K8" s="430"/>
      <c r="L8" s="430"/>
      <c r="M8" s="430"/>
      <c r="N8" s="430"/>
      <c r="O8" s="430"/>
      <c r="P8" s="431"/>
    </row>
    <row r="9" spans="1:18" s="6" customFormat="1" ht="33.75" customHeight="1">
      <c r="A9" s="1535" t="s">
        <v>501</v>
      </c>
      <c r="B9" s="1536"/>
      <c r="C9" s="432"/>
      <c r="D9" s="1537">
        <f>'2.데이터입력'!C32</f>
        <v>46381</v>
      </c>
      <c r="E9" s="1537"/>
      <c r="F9" s="1537"/>
      <c r="G9" s="1537"/>
      <c r="H9" s="433"/>
      <c r="I9" s="433"/>
      <c r="J9" s="434"/>
      <c r="K9" s="434"/>
      <c r="L9" s="434"/>
      <c r="M9" s="434"/>
      <c r="N9" s="434"/>
      <c r="O9" s="434"/>
      <c r="P9" s="435"/>
    </row>
    <row r="10" spans="1:18" s="6" customFormat="1" ht="54" customHeight="1">
      <c r="A10" s="1535" t="s">
        <v>502</v>
      </c>
      <c r="B10" s="1536"/>
      <c r="C10" s="1543"/>
      <c r="D10" s="1544"/>
      <c r="E10" s="1544"/>
      <c r="F10" s="1544"/>
      <c r="G10" s="1544"/>
      <c r="H10" s="1544"/>
      <c r="I10" s="1544"/>
      <c r="J10" s="1544"/>
      <c r="K10" s="1544"/>
      <c r="L10" s="1544"/>
      <c r="M10" s="1544"/>
      <c r="N10" s="1544"/>
      <c r="O10" s="1544"/>
      <c r="P10" s="1545"/>
    </row>
    <row r="11" spans="1:18" s="6" customFormat="1" ht="40.15" customHeight="1">
      <c r="A11" s="436"/>
      <c r="B11" s="270"/>
      <c r="C11" s="270"/>
      <c r="D11" s="270"/>
      <c r="E11" s="270"/>
      <c r="F11" s="270"/>
      <c r="G11" s="270"/>
      <c r="H11" s="270"/>
      <c r="I11" s="270"/>
      <c r="J11" s="270"/>
      <c r="K11" s="268"/>
      <c r="L11" s="268"/>
      <c r="M11" s="268"/>
      <c r="N11" s="268"/>
      <c r="O11" s="268"/>
      <c r="P11" s="311"/>
    </row>
    <row r="12" spans="1:18" s="6" customFormat="1" ht="34.15" customHeight="1">
      <c r="A12" s="437"/>
      <c r="B12" s="326" t="s">
        <v>503</v>
      </c>
      <c r="C12" s="336"/>
      <c r="D12" s="336"/>
      <c r="E12" s="336"/>
      <c r="F12" s="1253">
        <f>D7</f>
        <v>46346</v>
      </c>
      <c r="G12" s="1253"/>
      <c r="H12" s="1253"/>
      <c r="I12" s="1253"/>
      <c r="J12" s="336" t="s">
        <v>504</v>
      </c>
      <c r="K12" s="984">
        <f>D9</f>
        <v>46381</v>
      </c>
      <c r="L12" s="1546"/>
      <c r="M12" s="1546"/>
      <c r="N12" s="1546"/>
      <c r="O12" s="326" t="s">
        <v>505</v>
      </c>
      <c r="P12" s="438"/>
    </row>
    <row r="13" spans="1:18" s="6" customFormat="1" ht="34.15" customHeight="1">
      <c r="A13" s="310" t="s">
        <v>917</v>
      </c>
      <c r="B13" s="268"/>
      <c r="C13" s="268"/>
      <c r="D13" s="268"/>
      <c r="E13" s="268"/>
      <c r="F13" s="268"/>
      <c r="G13" s="268"/>
      <c r="H13" s="268"/>
      <c r="I13" s="268"/>
      <c r="J13" s="268"/>
      <c r="K13" s="268"/>
      <c r="L13" s="268"/>
      <c r="M13" s="268"/>
      <c r="N13" s="268"/>
      <c r="O13" s="268"/>
      <c r="P13" s="311"/>
    </row>
    <row r="14" spans="1:18" s="6" customFormat="1" ht="34.15" customHeight="1">
      <c r="A14" s="310" t="s">
        <v>918</v>
      </c>
      <c r="B14" s="268"/>
      <c r="C14" s="268"/>
      <c r="D14" s="268"/>
      <c r="E14" s="268"/>
      <c r="F14" s="268"/>
      <c r="G14" s="268"/>
      <c r="H14" s="268"/>
      <c r="I14" s="268"/>
      <c r="J14" s="268"/>
      <c r="K14" s="268"/>
      <c r="L14" s="268"/>
      <c r="M14" s="268"/>
      <c r="N14" s="268"/>
      <c r="O14" s="268"/>
      <c r="P14" s="311"/>
    </row>
    <row r="15" spans="1:18" s="6" customFormat="1" ht="23.25" customHeight="1">
      <c r="A15" s="310"/>
      <c r="B15" s="268"/>
      <c r="C15" s="268"/>
      <c r="D15" s="268"/>
      <c r="E15" s="268"/>
      <c r="F15" s="268"/>
      <c r="G15" s="268"/>
      <c r="H15" s="268"/>
      <c r="I15" s="268"/>
      <c r="J15" s="268"/>
      <c r="K15" s="268"/>
      <c r="L15" s="268"/>
      <c r="M15" s="268"/>
      <c r="N15" s="268"/>
      <c r="O15" s="268"/>
      <c r="P15" s="311"/>
    </row>
    <row r="16" spans="1:18" s="6" customFormat="1" ht="23.25" customHeight="1">
      <c r="A16" s="310"/>
      <c r="B16" s="268"/>
      <c r="C16" s="268"/>
      <c r="D16" s="268"/>
      <c r="E16" s="268"/>
      <c r="F16" s="268"/>
      <c r="G16" s="268"/>
      <c r="H16" s="268"/>
      <c r="I16" s="268"/>
      <c r="J16" s="268"/>
      <c r="K16" s="268"/>
      <c r="L16" s="268"/>
      <c r="M16" s="268"/>
      <c r="N16" s="268"/>
      <c r="O16" s="268"/>
      <c r="P16" s="311"/>
    </row>
    <row r="17" spans="1:22" s="6" customFormat="1" ht="23.25" customHeight="1">
      <c r="A17" s="1037">
        <f>D9</f>
        <v>46381</v>
      </c>
      <c r="B17" s="984"/>
      <c r="C17" s="984"/>
      <c r="D17" s="984"/>
      <c r="E17" s="984"/>
      <c r="F17" s="984"/>
      <c r="G17" s="984"/>
      <c r="H17" s="984"/>
      <c r="I17" s="984"/>
      <c r="J17" s="984"/>
      <c r="K17" s="984"/>
      <c r="L17" s="984"/>
      <c r="M17" s="984"/>
      <c r="N17" s="984"/>
      <c r="O17" s="984"/>
      <c r="P17" s="1038"/>
    </row>
    <row r="18" spans="1:22" s="6" customFormat="1" ht="23.25" customHeight="1">
      <c r="A18" s="310"/>
      <c r="B18" s="268"/>
      <c r="C18" s="268"/>
      <c r="D18" s="268"/>
      <c r="E18" s="268"/>
      <c r="F18" s="268"/>
      <c r="G18" s="268"/>
      <c r="H18" s="268"/>
      <c r="I18" s="268"/>
      <c r="J18" s="268"/>
      <c r="K18" s="268"/>
      <c r="L18" s="268"/>
      <c r="M18" s="268"/>
      <c r="N18" s="268"/>
      <c r="O18" s="268"/>
      <c r="P18" s="311"/>
    </row>
    <row r="19" spans="1:22" s="6" customFormat="1" ht="33.6" customHeight="1">
      <c r="A19" s="310"/>
      <c r="B19" s="268"/>
      <c r="C19" s="268"/>
      <c r="D19" s="268"/>
      <c r="E19" s="268"/>
      <c r="F19" s="268"/>
      <c r="G19" s="268"/>
      <c r="H19" s="268"/>
      <c r="I19" s="268"/>
      <c r="J19" s="268"/>
      <c r="K19" s="268"/>
      <c r="L19" s="268"/>
      <c r="M19" s="268"/>
      <c r="N19" s="268"/>
      <c r="O19" s="268"/>
      <c r="P19" s="311"/>
    </row>
    <row r="20" spans="1:22" s="6" customFormat="1" ht="23.25" customHeight="1">
      <c r="A20" s="1547" t="s">
        <v>506</v>
      </c>
      <c r="B20" s="1548"/>
      <c r="C20" s="1548"/>
      <c r="D20" s="1054" t="str">
        <f>'2.데이터입력'!C10</f>
        <v>○○○</v>
      </c>
      <c r="E20" s="1054"/>
      <c r="F20" s="1054"/>
      <c r="G20" s="1054"/>
      <c r="H20" s="1054"/>
      <c r="I20" s="1054"/>
      <c r="J20" s="353"/>
      <c r="K20" s="353" t="str">
        <f>'2.데이터입력'!C12 &amp; "  (인)"</f>
        <v>행정실장 ○○○  (인)</v>
      </c>
      <c r="L20" s="353"/>
      <c r="M20" s="353"/>
      <c r="N20" s="353"/>
      <c r="O20" s="313"/>
      <c r="P20" s="371"/>
      <c r="Q20" s="196"/>
      <c r="R20" s="196"/>
      <c r="S20" s="196"/>
      <c r="T20" s="196"/>
      <c r="U20" s="196"/>
      <c r="V20" s="7"/>
    </row>
    <row r="21" spans="1:22" s="6" customFormat="1" ht="15.75" customHeight="1">
      <c r="A21" s="310"/>
      <c r="B21" s="268"/>
      <c r="C21" s="268"/>
      <c r="D21" s="268"/>
      <c r="E21" s="268"/>
      <c r="F21" s="268"/>
      <c r="G21" s="418"/>
      <c r="H21" s="313"/>
      <c r="I21" s="313"/>
      <c r="J21" s="313"/>
      <c r="K21" s="418"/>
      <c r="L21" s="313"/>
      <c r="M21" s="313"/>
      <c r="N21" s="270"/>
      <c r="O21" s="418"/>
      <c r="P21" s="311"/>
    </row>
    <row r="22" spans="1:22" s="6" customFormat="1" ht="15.75" customHeight="1">
      <c r="A22" s="310"/>
      <c r="B22" s="268"/>
      <c r="C22" s="268"/>
      <c r="D22" s="268"/>
      <c r="E22" s="268"/>
      <c r="F22" s="268"/>
      <c r="G22" s="418"/>
      <c r="H22" s="313"/>
      <c r="I22" s="313"/>
      <c r="J22" s="313"/>
      <c r="K22" s="418"/>
      <c r="L22" s="313"/>
      <c r="M22" s="313"/>
      <c r="N22" s="270"/>
      <c r="O22" s="418"/>
      <c r="P22" s="311"/>
    </row>
    <row r="23" spans="1:22" s="6" customFormat="1" ht="23.25" customHeight="1">
      <c r="A23" s="310"/>
      <c r="B23" s="268"/>
      <c r="C23" s="268"/>
      <c r="D23" s="268"/>
      <c r="E23" s="268"/>
      <c r="F23" s="268"/>
      <c r="G23" s="268"/>
      <c r="H23" s="268"/>
      <c r="I23" s="268"/>
      <c r="J23" s="268"/>
      <c r="K23" s="268"/>
      <c r="L23" s="268"/>
      <c r="M23" s="268"/>
      <c r="N23" s="268"/>
      <c r="O23" s="268"/>
      <c r="P23" s="311"/>
    </row>
    <row r="24" spans="1:22" s="6" customFormat="1" ht="13.9" customHeight="1">
      <c r="A24" s="317"/>
      <c r="B24" s="318"/>
      <c r="C24" s="318"/>
      <c r="D24" s="318"/>
      <c r="E24" s="318"/>
      <c r="F24" s="318"/>
      <c r="G24" s="318"/>
      <c r="H24" s="318"/>
      <c r="I24" s="318"/>
      <c r="J24" s="318"/>
      <c r="K24" s="318"/>
      <c r="L24" s="318"/>
      <c r="M24" s="318"/>
      <c r="N24" s="318"/>
      <c r="O24" s="318"/>
      <c r="P24" s="319"/>
    </row>
    <row r="25" spans="1:22" s="6" customFormat="1" ht="32.450000000000003" customHeight="1"/>
  </sheetData>
  <sheetProtection algorithmName="SHA-512" hashValue="L2yJMlR7Y6YA/Bkz011B1VwuiWFJBQ/ErcnVVFMLelyfO8HooDRLWS9H2Cm5Nx1cH4gm/GrmwJEPUa/uD82Xyw==" saltValue="Z47o+EDuqCIycHwaxMO/NA==" spinCount="100000" sheet="1" objects="1" scenarios="1"/>
  <mergeCells count="24">
    <mergeCell ref="F12:I12"/>
    <mergeCell ref="K12:N12"/>
    <mergeCell ref="A17:P17"/>
    <mergeCell ref="A20:C20"/>
    <mergeCell ref="D20:I20"/>
    <mergeCell ref="A8:B8"/>
    <mergeCell ref="D8:G8"/>
    <mergeCell ref="A9:B9"/>
    <mergeCell ref="D9:G9"/>
    <mergeCell ref="A10:B10"/>
    <mergeCell ref="C10:P10"/>
    <mergeCell ref="A7:B7"/>
    <mergeCell ref="D7:G7"/>
    <mergeCell ref="A1:P1"/>
    <mergeCell ref="A3:B3"/>
    <mergeCell ref="A4:B4"/>
    <mergeCell ref="D4:F4"/>
    <mergeCell ref="I4:J4"/>
    <mergeCell ref="K4:M4"/>
    <mergeCell ref="A5:B5"/>
    <mergeCell ref="A6:B6"/>
    <mergeCell ref="D6:G6"/>
    <mergeCell ref="D5:O5"/>
    <mergeCell ref="D3:O3"/>
  </mergeCells>
  <phoneticPr fontId="2" type="noConversion"/>
  <hyperlinks>
    <hyperlink ref="R3" location="'2.데이터입력'!A1" display="데이터입력시트로" xr:uid="{00000000-0004-0000-1D00-000000000000}"/>
  </hyperlinks>
  <printOptions horizontalCentered="1" verticalCentered="1"/>
  <pageMargins left="0.70866141732283472" right="0.70866141732283472" top="0.74803149606299213" bottom="0.74803149606299213" header="0.31496062992125984" footer="0.31496062992125984"/>
  <pageSetup paperSize="9" scale="96" orientation="portrait" r:id="rId1"/>
  <headerFooter>
    <oddHeader>&amp;C
&amp;G</oddHeader>
  </headerFooter>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1">
    <tabColor rgb="FFFF9900"/>
    <pageSetUpPr fitToPage="1"/>
  </sheetPr>
  <dimension ref="A1:V27"/>
  <sheetViews>
    <sheetView showGridLines="0" zoomScale="85" zoomScaleNormal="85" workbookViewId="0">
      <selection activeCell="R3" sqref="R3"/>
    </sheetView>
  </sheetViews>
  <sheetFormatPr defaultColWidth="11.375" defaultRowHeight="23.25" customHeight="1"/>
  <cols>
    <col min="1" max="1" width="7.375" style="8" customWidth="1"/>
    <col min="2" max="2" width="6.25" style="8" customWidth="1"/>
    <col min="3" max="3" width="2.25" style="8" customWidth="1"/>
    <col min="4" max="4" width="3.25" style="8" customWidth="1"/>
    <col min="5" max="5" width="9.5" style="8" customWidth="1"/>
    <col min="6" max="6" width="6.25" style="8" customWidth="1"/>
    <col min="7" max="7" width="2.25" style="8" customWidth="1"/>
    <col min="8" max="8" width="4.5" style="8" customWidth="1"/>
    <col min="9" max="9" width="5.25" style="8" customWidth="1"/>
    <col min="10" max="10" width="3.375" style="8" customWidth="1"/>
    <col min="11" max="11" width="4.625" style="8" customWidth="1"/>
    <col min="12" max="12" width="5.375" style="8" customWidth="1"/>
    <col min="13" max="13" width="4.875" style="8" customWidth="1"/>
    <col min="14" max="14" width="3.5" style="8" customWidth="1"/>
    <col min="15" max="15" width="5.125" style="8" customWidth="1"/>
    <col min="16" max="16" width="1.25" style="8" customWidth="1"/>
    <col min="17" max="17" width="11.375" style="8"/>
    <col min="18" max="18" width="15.375" style="8" customWidth="1"/>
    <col min="19" max="16384" width="11.375" style="8"/>
  </cols>
  <sheetData>
    <row r="1" spans="1:18" ht="45" customHeight="1">
      <c r="A1" s="1538" t="s">
        <v>398</v>
      </c>
      <c r="B1" s="1538"/>
      <c r="C1" s="1538"/>
      <c r="D1" s="1538"/>
      <c r="E1" s="1538"/>
      <c r="F1" s="1538"/>
      <c r="G1" s="1538"/>
      <c r="H1" s="1538"/>
      <c r="I1" s="1538"/>
      <c r="J1" s="1538"/>
      <c r="K1" s="1538"/>
      <c r="L1" s="1538"/>
      <c r="M1" s="1538"/>
      <c r="N1" s="1538"/>
      <c r="O1" s="1538"/>
      <c r="P1" s="1538"/>
    </row>
    <row r="2" spans="1:18" ht="23.25" customHeight="1" thickBot="1">
      <c r="A2" s="421"/>
      <c r="B2" s="421"/>
      <c r="C2" s="421"/>
      <c r="D2" s="421"/>
      <c r="E2" s="421"/>
      <c r="F2" s="421"/>
      <c r="G2" s="421"/>
      <c r="H2" s="421"/>
      <c r="I2" s="421"/>
      <c r="J2" s="421"/>
      <c r="K2" s="421"/>
      <c r="L2" s="421"/>
      <c r="M2" s="421"/>
      <c r="N2" s="421"/>
      <c r="O2" s="421"/>
      <c r="P2" s="421"/>
    </row>
    <row r="3" spans="1:18" s="6" customFormat="1" ht="33.75" customHeight="1" thickTop="1" thickBot="1">
      <c r="A3" s="1336" t="s">
        <v>20</v>
      </c>
      <c r="B3" s="1336"/>
      <c r="C3" s="422"/>
      <c r="D3" s="1539" t="str">
        <f>'2.데이터입력'!C9</f>
        <v>○○○</v>
      </c>
      <c r="E3" s="1542"/>
      <c r="F3" s="1542"/>
      <c r="G3" s="1542"/>
      <c r="H3" s="1542"/>
      <c r="I3" s="1542"/>
      <c r="J3" s="1542"/>
      <c r="K3" s="1542"/>
      <c r="L3" s="1542"/>
      <c r="M3" s="1542"/>
      <c r="N3" s="1542"/>
      <c r="O3" s="1542"/>
      <c r="P3" s="423"/>
      <c r="R3" s="746" t="s">
        <v>325</v>
      </c>
    </row>
    <row r="4" spans="1:18" s="6" customFormat="1" ht="33.75" customHeight="1" thickTop="1">
      <c r="A4" s="1336" t="s">
        <v>121</v>
      </c>
      <c r="B4" s="1336"/>
      <c r="C4" s="424"/>
      <c r="D4" s="1539" t="str">
        <f>'2.데이터입력'!C19</f>
        <v>○○건설㈜</v>
      </c>
      <c r="E4" s="1539"/>
      <c r="F4" s="1539"/>
      <c r="G4" s="425"/>
      <c r="H4" s="425" t="s">
        <v>401</v>
      </c>
      <c r="I4" s="439" t="str">
        <f>'2.데이터입력'!E19</f>
        <v>○○○</v>
      </c>
      <c r="J4" s="439"/>
      <c r="K4" s="1541"/>
      <c r="L4" s="1541"/>
      <c r="M4" s="1541"/>
      <c r="N4" s="425"/>
      <c r="O4" s="425"/>
      <c r="P4" s="426"/>
    </row>
    <row r="5" spans="1:18" s="6" customFormat="1" ht="33.75" customHeight="1">
      <c r="A5" s="1336" t="s">
        <v>122</v>
      </c>
      <c r="B5" s="1535"/>
      <c r="C5" s="427"/>
      <c r="D5" s="1539" t="str">
        <f>TEXT('2.데이터입력'!C27,"금 #,##0 원(금 "&amp;NUMBERSTRING('2.데이터입력'!C27,1)&amp;" 원정)")</f>
        <v>금 100,000,000 원(금 일억 원정)</v>
      </c>
      <c r="E5" s="1539"/>
      <c r="F5" s="1539"/>
      <c r="G5" s="1539"/>
      <c r="H5" s="1539"/>
      <c r="I5" s="1539"/>
      <c r="J5" s="1539"/>
      <c r="K5" s="1539"/>
      <c r="L5" s="1539"/>
      <c r="M5" s="1539"/>
      <c r="N5" s="1539"/>
      <c r="O5" s="1539"/>
      <c r="P5" s="440"/>
    </row>
    <row r="6" spans="1:18" s="6" customFormat="1" ht="33.75" customHeight="1">
      <c r="A6" s="1336" t="s">
        <v>344</v>
      </c>
      <c r="B6" s="1336"/>
      <c r="C6" s="1550">
        <f>'2.데이터입력'!C28</f>
        <v>46073</v>
      </c>
      <c r="D6" s="1550"/>
      <c r="E6" s="1550"/>
      <c r="F6" s="1550"/>
      <c r="G6" s="1550"/>
      <c r="H6" s="1535" t="s">
        <v>348</v>
      </c>
      <c r="I6" s="1540"/>
      <c r="J6" s="1536"/>
      <c r="K6" s="1550">
        <f>'2.데이터입력'!C31</f>
        <v>46381</v>
      </c>
      <c r="L6" s="1550"/>
      <c r="M6" s="1550"/>
      <c r="N6" s="1550"/>
      <c r="O6" s="1550"/>
      <c r="P6" s="1550"/>
    </row>
    <row r="7" spans="1:18" s="6" customFormat="1" ht="33.75" customHeight="1">
      <c r="A7" s="1336" t="s">
        <v>345</v>
      </c>
      <c r="B7" s="1336"/>
      <c r="C7" s="1550">
        <f>'2.데이터입력'!C30</f>
        <v>46346</v>
      </c>
      <c r="D7" s="1550"/>
      <c r="E7" s="1550"/>
      <c r="F7" s="1550"/>
      <c r="G7" s="1550"/>
      <c r="H7" s="1535" t="s">
        <v>346</v>
      </c>
      <c r="I7" s="1540"/>
      <c r="J7" s="1536"/>
      <c r="K7" s="1551">
        <f>'2.데이터입력'!C32</f>
        <v>46381</v>
      </c>
      <c r="L7" s="1551"/>
      <c r="M7" s="1551"/>
      <c r="N7" s="1551"/>
      <c r="O7" s="1551"/>
      <c r="P7" s="1551"/>
    </row>
    <row r="8" spans="1:18" s="6" customFormat="1" ht="33.75" customHeight="1">
      <c r="A8" s="1336" t="s">
        <v>347</v>
      </c>
      <c r="B8" s="1336"/>
      <c r="C8" s="1550">
        <f>'2.데이터입력'!C33</f>
        <v>46382</v>
      </c>
      <c r="D8" s="1550"/>
      <c r="E8" s="1550"/>
      <c r="F8" s="1550"/>
      <c r="G8" s="1550"/>
      <c r="H8" s="1535"/>
      <c r="I8" s="1540"/>
      <c r="J8" s="1536"/>
      <c r="K8" s="1336"/>
      <c r="L8" s="1336"/>
      <c r="M8" s="1336"/>
      <c r="N8" s="1336"/>
      <c r="O8" s="1336"/>
      <c r="P8" s="1336"/>
    </row>
    <row r="9" spans="1:18" s="6" customFormat="1" ht="33.75" customHeight="1">
      <c r="A9" s="1535" t="s">
        <v>349</v>
      </c>
      <c r="B9" s="1536"/>
      <c r="C9" s="432" t="s">
        <v>400</v>
      </c>
      <c r="D9" s="432"/>
      <c r="E9" s="432"/>
      <c r="F9" s="1559">
        <f>'2.데이터입력'!C34</f>
        <v>90000000</v>
      </c>
      <c r="G9" s="1559"/>
      <c r="H9" s="1559"/>
      <c r="I9" s="1559"/>
      <c r="J9" s="1559"/>
      <c r="K9" s="1559"/>
      <c r="L9" s="434"/>
      <c r="M9" s="434"/>
      <c r="N9" s="434"/>
      <c r="O9" s="434"/>
      <c r="P9" s="435"/>
    </row>
    <row r="10" spans="1:18" s="6" customFormat="1" ht="33.75" customHeight="1">
      <c r="A10" s="1336" t="s">
        <v>350</v>
      </c>
      <c r="B10" s="1336"/>
      <c r="C10" s="1552" t="s">
        <v>351</v>
      </c>
      <c r="D10" s="1552"/>
      <c r="E10" s="1552"/>
      <c r="F10" s="1552"/>
      <c r="G10" s="1552"/>
      <c r="H10" s="1553" t="s">
        <v>436</v>
      </c>
      <c r="I10" s="1554"/>
      <c r="J10" s="1554"/>
      <c r="K10" s="1554"/>
      <c r="L10" s="1554"/>
      <c r="M10" s="1554"/>
      <c r="N10" s="1554"/>
      <c r="O10" s="1554"/>
      <c r="P10" s="1555"/>
    </row>
    <row r="11" spans="1:18" s="6" customFormat="1" ht="40.15" customHeight="1">
      <c r="A11" s="436"/>
      <c r="B11" s="270"/>
      <c r="C11" s="270"/>
      <c r="D11" s="270"/>
      <c r="E11" s="270"/>
      <c r="F11" s="270"/>
      <c r="G11" s="270"/>
      <c r="H11" s="270"/>
      <c r="I11" s="270"/>
      <c r="J11" s="270"/>
      <c r="K11" s="268"/>
      <c r="L11" s="268"/>
      <c r="M11" s="268"/>
      <c r="N11" s="268"/>
      <c r="O11" s="268"/>
      <c r="P11" s="311"/>
    </row>
    <row r="12" spans="1:18" s="6" customFormat="1" ht="23.25" customHeight="1">
      <c r="A12" s="1556" t="s">
        <v>123</v>
      </c>
      <c r="B12" s="1557"/>
      <c r="C12" s="1557"/>
      <c r="D12" s="1557"/>
      <c r="E12" s="1557"/>
      <c r="F12" s="1557"/>
      <c r="G12" s="1557"/>
      <c r="H12" s="1557"/>
      <c r="I12" s="1557"/>
      <c r="J12" s="1557"/>
      <c r="K12" s="1557"/>
      <c r="L12" s="1557"/>
      <c r="M12" s="1557"/>
      <c r="N12" s="1557"/>
      <c r="O12" s="1557"/>
      <c r="P12" s="1558"/>
    </row>
    <row r="13" spans="1:18" s="6" customFormat="1" ht="23.25" customHeight="1">
      <c r="A13" s="310"/>
      <c r="B13" s="268"/>
      <c r="C13" s="268"/>
      <c r="D13" s="268"/>
      <c r="E13" s="268"/>
      <c r="F13" s="268"/>
      <c r="G13" s="268"/>
      <c r="H13" s="268"/>
      <c r="I13" s="268"/>
      <c r="J13" s="268"/>
      <c r="K13" s="268"/>
      <c r="L13" s="268"/>
      <c r="M13" s="268"/>
      <c r="N13" s="268"/>
      <c r="O13" s="268"/>
      <c r="P13" s="311"/>
    </row>
    <row r="14" spans="1:18" s="6" customFormat="1" ht="23.25" customHeight="1">
      <c r="A14" s="310"/>
      <c r="B14" s="268"/>
      <c r="C14" s="268"/>
      <c r="D14" s="268"/>
      <c r="E14" s="268"/>
      <c r="F14" s="268"/>
      <c r="G14" s="268"/>
      <c r="H14" s="268"/>
      <c r="I14" s="268"/>
      <c r="J14" s="268"/>
      <c r="K14" s="268"/>
      <c r="L14" s="268"/>
      <c r="M14" s="268"/>
      <c r="N14" s="268"/>
      <c r="O14" s="268"/>
      <c r="P14" s="311"/>
    </row>
    <row r="15" spans="1:18" s="6" customFormat="1" ht="23.25" customHeight="1">
      <c r="A15" s="310"/>
      <c r="B15" s="268"/>
      <c r="C15" s="268"/>
      <c r="D15" s="268"/>
      <c r="E15" s="268"/>
      <c r="F15" s="268"/>
      <c r="G15" s="268"/>
      <c r="H15" s="268"/>
      <c r="I15" s="268"/>
      <c r="J15" s="268"/>
      <c r="K15" s="268"/>
      <c r="L15" s="268"/>
      <c r="M15" s="268"/>
      <c r="N15" s="268"/>
      <c r="O15" s="268"/>
      <c r="P15" s="311"/>
    </row>
    <row r="16" spans="1:18" s="6" customFormat="1" ht="23.25" customHeight="1">
      <c r="A16" s="1037">
        <f>'2.데이터입력'!C33</f>
        <v>46382</v>
      </c>
      <c r="B16" s="984"/>
      <c r="C16" s="984"/>
      <c r="D16" s="984"/>
      <c r="E16" s="984"/>
      <c r="F16" s="984"/>
      <c r="G16" s="984"/>
      <c r="H16" s="984"/>
      <c r="I16" s="984"/>
      <c r="J16" s="984"/>
      <c r="K16" s="984"/>
      <c r="L16" s="984"/>
      <c r="M16" s="984"/>
      <c r="N16" s="984"/>
      <c r="O16" s="984"/>
      <c r="P16" s="1038"/>
    </row>
    <row r="17" spans="1:22" s="6" customFormat="1" ht="23.25" customHeight="1">
      <c r="A17" s="310"/>
      <c r="B17" s="268"/>
      <c r="C17" s="268"/>
      <c r="D17" s="268"/>
      <c r="E17" s="268"/>
      <c r="F17" s="268"/>
      <c r="G17" s="268"/>
      <c r="H17" s="268"/>
      <c r="I17" s="268"/>
      <c r="J17" s="268"/>
      <c r="K17" s="268"/>
      <c r="L17" s="268"/>
      <c r="M17" s="268"/>
      <c r="N17" s="268"/>
      <c r="O17" s="268"/>
      <c r="P17" s="311"/>
    </row>
    <row r="18" spans="1:22" s="6" customFormat="1" ht="23.25" customHeight="1">
      <c r="A18" s="310"/>
      <c r="B18" s="268"/>
      <c r="C18" s="268"/>
      <c r="D18" s="268"/>
      <c r="E18" s="268"/>
      <c r="F18" s="268"/>
      <c r="G18" s="268"/>
      <c r="H18" s="268"/>
      <c r="I18" s="268"/>
      <c r="J18" s="268"/>
      <c r="K18" s="268"/>
      <c r="L18" s="268"/>
      <c r="M18" s="268"/>
      <c r="N18" s="268"/>
      <c r="O18" s="268"/>
      <c r="P18" s="311"/>
    </row>
    <row r="19" spans="1:22" s="6" customFormat="1" ht="23.25" customHeight="1">
      <c r="A19" s="310"/>
      <c r="B19" s="268"/>
      <c r="C19" s="268"/>
      <c r="D19" s="268"/>
      <c r="E19" s="268"/>
      <c r="F19" s="268"/>
      <c r="G19" s="268"/>
      <c r="H19" s="268"/>
      <c r="I19" s="268"/>
      <c r="J19" s="268"/>
      <c r="K19" s="268"/>
      <c r="L19" s="268"/>
      <c r="M19" s="268"/>
      <c r="N19" s="268"/>
      <c r="O19" s="268"/>
      <c r="P19" s="311"/>
    </row>
    <row r="20" spans="1:22" s="6" customFormat="1" ht="23.25" customHeight="1">
      <c r="A20" s="310"/>
      <c r="B20" s="268" t="s">
        <v>99</v>
      </c>
      <c r="C20" s="1054" t="str">
        <f>'2.데이터입력'!C10</f>
        <v>○○○</v>
      </c>
      <c r="D20" s="1054"/>
      <c r="E20" s="1054"/>
      <c r="F20" s="1054"/>
      <c r="G20" s="1054"/>
      <c r="H20" s="1054"/>
      <c r="I20" s="1054"/>
      <c r="J20" s="1054"/>
      <c r="K20" s="1054"/>
      <c r="L20" s="1560" t="str">
        <f>'2.데이터입력'!C15 &amp; "  (인)"</f>
        <v>행정실장 ○○○  (인)</v>
      </c>
      <c r="M20" s="1560"/>
      <c r="N20" s="1560"/>
      <c r="O20" s="1560"/>
      <c r="P20" s="371"/>
      <c r="Q20" s="52"/>
      <c r="R20" s="52"/>
      <c r="S20" s="52"/>
      <c r="T20" s="52"/>
      <c r="U20" s="52"/>
      <c r="V20" s="7"/>
    </row>
    <row r="21" spans="1:22" s="6" customFormat="1" ht="15.75" customHeight="1">
      <c r="A21" s="310"/>
      <c r="B21" s="268"/>
      <c r="C21" s="508"/>
      <c r="D21" s="508"/>
      <c r="E21" s="508"/>
      <c r="F21" s="508"/>
      <c r="G21" s="520"/>
      <c r="H21" s="352"/>
      <c r="I21" s="352"/>
      <c r="J21" s="352"/>
      <c r="K21" s="520"/>
      <c r="L21" s="509"/>
      <c r="M21" s="509"/>
      <c r="N21" s="509"/>
      <c r="O21" s="521"/>
      <c r="P21" s="311"/>
    </row>
    <row r="22" spans="1:22" s="6" customFormat="1" ht="23.25" customHeight="1">
      <c r="A22" s="310"/>
      <c r="B22" s="375" t="s">
        <v>510</v>
      </c>
      <c r="C22" s="1053"/>
      <c r="D22" s="1053"/>
      <c r="E22" s="1053"/>
      <c r="F22" s="1053"/>
      <c r="G22" s="1053"/>
      <c r="H22" s="1053"/>
      <c r="I22" s="1053"/>
      <c r="J22" s="1053"/>
      <c r="K22" s="1053"/>
      <c r="L22" s="1561" t="str">
        <f>'2.데이터입력'!E15 &amp; "  (인)"</f>
        <v>교장 ○○○  (인)</v>
      </c>
      <c r="M22" s="1561"/>
      <c r="N22" s="1561"/>
      <c r="O22" s="1561"/>
      <c r="P22" s="311"/>
    </row>
    <row r="23" spans="1:22" s="6" customFormat="1" ht="15.75" customHeight="1">
      <c r="A23" s="310"/>
      <c r="B23" s="268"/>
      <c r="C23" s="508"/>
      <c r="D23" s="508"/>
      <c r="E23" s="508"/>
      <c r="F23" s="508"/>
      <c r="G23" s="520"/>
      <c r="H23" s="352"/>
      <c r="I23" s="352"/>
      <c r="J23" s="352"/>
      <c r="K23" s="520"/>
      <c r="L23" s="509"/>
      <c r="M23" s="509"/>
      <c r="N23" s="509"/>
      <c r="O23" s="521"/>
      <c r="P23" s="311"/>
    </row>
    <row r="24" spans="1:22" s="6" customFormat="1" ht="23.25" customHeight="1">
      <c r="A24" s="310"/>
      <c r="B24" s="375" t="s">
        <v>510</v>
      </c>
      <c r="C24" s="1549"/>
      <c r="D24" s="1549"/>
      <c r="E24" s="1549"/>
      <c r="F24" s="1549"/>
      <c r="G24" s="1549"/>
      <c r="H24" s="1549"/>
      <c r="I24" s="1549"/>
      <c r="J24" s="1549"/>
      <c r="K24" s="1549"/>
      <c r="L24" s="1549"/>
      <c r="M24" s="1549"/>
      <c r="N24" s="1549"/>
      <c r="O24" s="510" t="s">
        <v>18</v>
      </c>
      <c r="P24" s="311"/>
    </row>
    <row r="25" spans="1:22" s="6" customFormat="1" ht="23.25" customHeight="1">
      <c r="A25" s="310"/>
      <c r="B25" s="268"/>
      <c r="C25" s="268"/>
      <c r="D25" s="268"/>
      <c r="E25" s="268"/>
      <c r="F25" s="268"/>
      <c r="G25" s="268"/>
      <c r="H25" s="268"/>
      <c r="I25" s="268"/>
      <c r="J25" s="268"/>
      <c r="K25" s="268"/>
      <c r="L25" s="268"/>
      <c r="M25" s="268"/>
      <c r="N25" s="268"/>
      <c r="O25" s="268"/>
      <c r="P25" s="311"/>
    </row>
    <row r="26" spans="1:22" s="6" customFormat="1" ht="23.25" customHeight="1">
      <c r="A26" s="317"/>
      <c r="B26" s="318"/>
      <c r="C26" s="318"/>
      <c r="D26" s="318"/>
      <c r="E26" s="318"/>
      <c r="F26" s="318"/>
      <c r="G26" s="318"/>
      <c r="H26" s="318"/>
      <c r="I26" s="318"/>
      <c r="J26" s="318"/>
      <c r="K26" s="318"/>
      <c r="L26" s="318"/>
      <c r="M26" s="318"/>
      <c r="N26" s="318"/>
      <c r="O26" s="318"/>
      <c r="P26" s="319"/>
    </row>
    <row r="27" spans="1:22" s="6" customFormat="1" ht="32.450000000000003" customHeight="1"/>
  </sheetData>
  <sheetProtection algorithmName="SHA-512" hashValue="eWMJRxixRyXelA8/l98kbE9CtzQ6dYZSvy+BIwdgHD7koigjest+rvyEiQosaDj5gY3PK8egh4Yip9PbMXT/zA==" saltValue="iybS4LdBtWEG9RhYV2qV/A==" spinCount="100000" sheet="1" objects="1" scenarios="1"/>
  <mergeCells count="33">
    <mergeCell ref="F9:K9"/>
    <mergeCell ref="L20:O20"/>
    <mergeCell ref="L22:O22"/>
    <mergeCell ref="C20:K20"/>
    <mergeCell ref="C22:K22"/>
    <mergeCell ref="A1:P1"/>
    <mergeCell ref="A3:B3"/>
    <mergeCell ref="A4:B4"/>
    <mergeCell ref="K4:M4"/>
    <mergeCell ref="D4:F4"/>
    <mergeCell ref="D3:O3"/>
    <mergeCell ref="A5:B5"/>
    <mergeCell ref="A6:B6"/>
    <mergeCell ref="C6:G6"/>
    <mergeCell ref="H6:J6"/>
    <mergeCell ref="K6:P6"/>
    <mergeCell ref="D5:O5"/>
    <mergeCell ref="C24:K24"/>
    <mergeCell ref="L24:N24"/>
    <mergeCell ref="A7:B7"/>
    <mergeCell ref="C7:G7"/>
    <mergeCell ref="H7:J7"/>
    <mergeCell ref="K7:P7"/>
    <mergeCell ref="A8:B8"/>
    <mergeCell ref="C8:G8"/>
    <mergeCell ref="H8:J8"/>
    <mergeCell ref="K8:P8"/>
    <mergeCell ref="A9:B9"/>
    <mergeCell ref="C10:G10"/>
    <mergeCell ref="H10:P10"/>
    <mergeCell ref="A12:P12"/>
    <mergeCell ref="A16:P16"/>
    <mergeCell ref="A10:B10"/>
  </mergeCells>
  <phoneticPr fontId="2" type="noConversion"/>
  <hyperlinks>
    <hyperlink ref="R3" location="'2.데이터입력'!A1" display="데이터입력시트로" xr:uid="{00000000-0004-0000-1E00-000000000000}"/>
  </hyperlinks>
  <printOptions horizontalCentered="1" verticalCentered="1"/>
  <pageMargins left="0.70866141732283472" right="0.70866141732283472" top="0.74803149606299213" bottom="0.74803149606299213" header="0.31496062992125984" footer="0.31496062992125984"/>
  <pageSetup paperSize="9" scale="97" orientation="portrait" r:id="rId1"/>
  <headerFooter>
    <oddHeader>&amp;C
&amp;G</oddHeader>
  </headerFooter>
  <drawing r:id="rId2"/>
  <legacyDrawingHF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2">
    <tabColor rgb="FF0070C0"/>
    <pageSetUpPr fitToPage="1"/>
  </sheetPr>
  <dimension ref="A2:S24"/>
  <sheetViews>
    <sheetView showGridLines="0" zoomScale="85" zoomScaleNormal="85" workbookViewId="0">
      <selection activeCell="D7" sqref="D7:P7"/>
    </sheetView>
  </sheetViews>
  <sheetFormatPr defaultColWidth="9" defaultRowHeight="21.75" customHeight="1"/>
  <cols>
    <col min="1" max="1" width="2" style="1" customWidth="1"/>
    <col min="2" max="2" width="16.75" style="1" customWidth="1"/>
    <col min="3" max="3" width="1.375" style="1" customWidth="1"/>
    <col min="4" max="4" width="1.125" style="1" customWidth="1"/>
    <col min="5" max="5" width="2.5" style="1" customWidth="1"/>
    <col min="6" max="6" width="7.75" style="1" customWidth="1"/>
    <col min="7" max="7" width="6.125" style="1" customWidth="1"/>
    <col min="8" max="12" width="3.125" style="1" customWidth="1"/>
    <col min="13" max="13" width="4.875" style="1" customWidth="1"/>
    <col min="14" max="14" width="11.125" style="1" customWidth="1"/>
    <col min="15" max="15" width="3.375" style="1" customWidth="1"/>
    <col min="16" max="16" width="5.25" style="1" customWidth="1"/>
    <col min="17" max="17" width="1.875" style="1" customWidth="1"/>
    <col min="18" max="18" width="9" style="1"/>
    <col min="19" max="19" width="14" style="1" customWidth="1"/>
    <col min="20" max="16384" width="9" style="1"/>
  </cols>
  <sheetData>
    <row r="2" spans="1:19" ht="75.599999999999994" customHeight="1" thickBot="1">
      <c r="A2" s="1580" t="s">
        <v>440</v>
      </c>
      <c r="B2" s="1581"/>
      <c r="C2" s="1581"/>
      <c r="D2" s="1581"/>
      <c r="E2" s="1581"/>
      <c r="F2" s="1581"/>
      <c r="G2" s="1581"/>
      <c r="H2" s="1581"/>
      <c r="I2" s="1581"/>
      <c r="J2" s="1581"/>
      <c r="K2" s="1581"/>
      <c r="L2" s="1581"/>
      <c r="M2" s="1581"/>
      <c r="N2" s="1581"/>
      <c r="O2" s="1581"/>
      <c r="P2" s="1581"/>
      <c r="Q2" s="1582"/>
    </row>
    <row r="3" spans="1:19" ht="36" customHeight="1" thickTop="1" thickBot="1">
      <c r="A3" s="1563" t="s">
        <v>20</v>
      </c>
      <c r="B3" s="1564"/>
      <c r="C3" s="46"/>
      <c r="D3" s="1578" t="str">
        <f>'2.데이터입력'!C9</f>
        <v>○○○</v>
      </c>
      <c r="E3" s="1579"/>
      <c r="F3" s="1579"/>
      <c r="G3" s="1579"/>
      <c r="H3" s="1579"/>
      <c r="I3" s="1579"/>
      <c r="J3" s="1579"/>
      <c r="K3" s="1579"/>
      <c r="L3" s="1579"/>
      <c r="M3" s="1579"/>
      <c r="N3" s="1579"/>
      <c r="O3" s="1579"/>
      <c r="P3" s="1579"/>
      <c r="Q3" s="55"/>
      <c r="S3" s="746" t="s">
        <v>325</v>
      </c>
    </row>
    <row r="4" spans="1:19" ht="36" customHeight="1" thickTop="1">
      <c r="A4" s="1563" t="s">
        <v>13</v>
      </c>
      <c r="B4" s="1564"/>
      <c r="C4" s="56"/>
      <c r="D4" s="1569" t="str">
        <f>TEXT('2.데이터입력'!C27,"금 #,##0 원(금 "&amp;NUMBERSTRING('2.데이터입력'!C27,1)&amp;" 원정)")</f>
        <v>금 100,000,000 원(금 일억 원정)</v>
      </c>
      <c r="E4" s="1569"/>
      <c r="F4" s="1569"/>
      <c r="G4" s="1569"/>
      <c r="H4" s="1569"/>
      <c r="I4" s="1569"/>
      <c r="J4" s="1569"/>
      <c r="K4" s="1569"/>
      <c r="L4" s="1569"/>
      <c r="M4" s="1569"/>
      <c r="N4" s="1569"/>
      <c r="O4" s="1569"/>
      <c r="P4" s="1569"/>
      <c r="Q4" s="202"/>
    </row>
    <row r="5" spans="1:19" ht="36" customHeight="1">
      <c r="A5" s="1563" t="s">
        <v>14</v>
      </c>
      <c r="B5" s="1564"/>
      <c r="C5" s="46"/>
      <c r="D5" s="1592">
        <f>'2.데이터입력'!C28</f>
        <v>46073</v>
      </c>
      <c r="E5" s="1592"/>
      <c r="F5" s="1592"/>
      <c r="G5" s="1593"/>
      <c r="H5" s="1586" t="s">
        <v>15</v>
      </c>
      <c r="I5" s="1587"/>
      <c r="J5" s="1587"/>
      <c r="K5" s="1587"/>
      <c r="L5" s="1587"/>
      <c r="M5" s="1588"/>
      <c r="N5" s="1583">
        <f>'2.데이터입력'!C32</f>
        <v>46381</v>
      </c>
      <c r="O5" s="1584"/>
      <c r="P5" s="1584"/>
      <c r="Q5" s="1585"/>
    </row>
    <row r="6" spans="1:19" ht="36" customHeight="1">
      <c r="A6" s="1563" t="s">
        <v>16</v>
      </c>
      <c r="B6" s="1564"/>
      <c r="C6" s="56"/>
      <c r="D6" s="1594">
        <f>'2.데이터입력'!E34</f>
        <v>0.03</v>
      </c>
      <c r="E6" s="1594"/>
      <c r="F6" s="1594"/>
      <c r="G6" s="59"/>
      <c r="H6" s="57"/>
      <c r="I6" s="57"/>
      <c r="J6" s="57"/>
      <c r="K6" s="57"/>
      <c r="L6" s="57"/>
      <c r="M6" s="57"/>
      <c r="N6" s="57"/>
      <c r="O6" s="57"/>
      <c r="P6" s="57"/>
      <c r="Q6" s="58"/>
    </row>
    <row r="7" spans="1:19" ht="36" customHeight="1">
      <c r="A7" s="1563" t="s">
        <v>17</v>
      </c>
      <c r="B7" s="1564"/>
      <c r="C7" s="46"/>
      <c r="D7" s="1569" t="str">
        <f>TEXT('2.데이터입력'!E35,"금 #,##0 원(금 "&amp;NUMBERSTRING('2.데이터입력'!E35,1)&amp;" 원정)")</f>
        <v>금 3,000,000 원(금 삼백만 원정)</v>
      </c>
      <c r="E7" s="1569"/>
      <c r="F7" s="1569"/>
      <c r="G7" s="1569"/>
      <c r="H7" s="1569"/>
      <c r="I7" s="1569"/>
      <c r="J7" s="1569"/>
      <c r="K7" s="1569"/>
      <c r="L7" s="1569"/>
      <c r="M7" s="1569"/>
      <c r="N7" s="1569"/>
      <c r="O7" s="1569"/>
      <c r="P7" s="1569"/>
      <c r="Q7" s="205"/>
    </row>
    <row r="8" spans="1:19" ht="36" customHeight="1">
      <c r="A8" s="1563" t="s">
        <v>443</v>
      </c>
      <c r="B8" s="1564"/>
      <c r="C8" s="56"/>
      <c r="D8" s="1591">
        <f>'2.데이터입력'!E30</f>
        <v>46382</v>
      </c>
      <c r="E8" s="1591"/>
      <c r="F8" s="1591"/>
      <c r="G8" s="1591"/>
      <c r="H8" s="60" t="s">
        <v>23</v>
      </c>
      <c r="I8" s="1591">
        <f>'2.데이터입력'!E31</f>
        <v>46746</v>
      </c>
      <c r="J8" s="1591"/>
      <c r="K8" s="1591"/>
      <c r="L8" s="1591"/>
      <c r="M8" s="1591"/>
      <c r="N8" s="1589"/>
      <c r="O8" s="1589"/>
      <c r="P8" s="1589"/>
      <c r="Q8" s="1590"/>
    </row>
    <row r="9" spans="1:19" ht="36" customHeight="1">
      <c r="A9" s="1563" t="s">
        <v>441</v>
      </c>
      <c r="B9" s="1564"/>
      <c r="C9" s="42"/>
      <c r="D9" s="57" t="str">
        <f>'2.데이터입력'!E36</f>
        <v>이행보증증권</v>
      </c>
      <c r="E9" s="57"/>
      <c r="F9" s="57"/>
      <c r="G9" s="57"/>
      <c r="H9" s="57"/>
      <c r="I9" s="57"/>
      <c r="J9" s="57"/>
      <c r="K9" s="57"/>
      <c r="L9" s="57"/>
      <c r="M9" s="57"/>
      <c r="N9" s="57"/>
      <c r="O9" s="57"/>
      <c r="P9" s="57"/>
      <c r="Q9" s="58"/>
    </row>
    <row r="10" spans="1:19" ht="26.45" customHeight="1">
      <c r="A10" s="43"/>
      <c r="B10" s="1567"/>
      <c r="C10" s="1568"/>
      <c r="D10" s="1568"/>
      <c r="E10" s="1568"/>
      <c r="F10" s="1568"/>
      <c r="G10" s="1568"/>
      <c r="H10" s="1568"/>
      <c r="I10" s="1568"/>
      <c r="J10" s="1568"/>
      <c r="K10" s="1568"/>
      <c r="L10" s="1568"/>
      <c r="M10" s="1568"/>
      <c r="N10" s="1568"/>
      <c r="O10" s="1568"/>
      <c r="P10" s="1568"/>
      <c r="Q10" s="45"/>
    </row>
    <row r="11" spans="1:19" ht="31.9" customHeight="1">
      <c r="A11" s="43"/>
      <c r="B11" s="1577" t="s">
        <v>442</v>
      </c>
      <c r="C11" s="1577"/>
      <c r="D11" s="1577"/>
      <c r="E11" s="1577"/>
      <c r="F11" s="1577"/>
      <c r="G11" s="1577"/>
      <c r="H11" s="1577"/>
      <c r="I11" s="1577"/>
      <c r="J11" s="1577"/>
      <c r="K11" s="1577"/>
      <c r="L11" s="1577"/>
      <c r="M11" s="1577"/>
      <c r="N11" s="1577"/>
      <c r="O11" s="1577"/>
      <c r="P11" s="1577"/>
      <c r="Q11" s="45"/>
    </row>
    <row r="12" spans="1:19" ht="31.9" customHeight="1">
      <c r="A12" s="43"/>
      <c r="B12" s="1567"/>
      <c r="C12" s="1568"/>
      <c r="D12" s="1568"/>
      <c r="E12" s="1568"/>
      <c r="F12" s="1568"/>
      <c r="G12" s="1568"/>
      <c r="H12" s="1568"/>
      <c r="I12" s="1568"/>
      <c r="J12" s="1568"/>
      <c r="K12" s="1568"/>
      <c r="L12" s="1568"/>
      <c r="M12" s="1568"/>
      <c r="N12" s="1568"/>
      <c r="O12" s="1568"/>
      <c r="P12" s="1568"/>
      <c r="Q12" s="45"/>
    </row>
    <row r="13" spans="1:19" ht="28.5" customHeight="1">
      <c r="A13" s="43"/>
      <c r="B13" s="44"/>
      <c r="C13" s="44"/>
      <c r="D13" s="44"/>
      <c r="E13" s="44"/>
      <c r="F13" s="44"/>
      <c r="G13" s="44"/>
      <c r="H13" s="44"/>
      <c r="I13" s="44"/>
      <c r="J13" s="44"/>
      <c r="K13" s="44"/>
      <c r="L13" s="44"/>
      <c r="M13" s="44"/>
      <c r="N13" s="44"/>
      <c r="O13" s="44"/>
      <c r="P13" s="44"/>
      <c r="Q13" s="45"/>
    </row>
    <row r="14" spans="1:19" ht="23.25" customHeight="1">
      <c r="A14" s="1574">
        <f>'2.데이터입력'!E30</f>
        <v>46382</v>
      </c>
      <c r="B14" s="1575"/>
      <c r="C14" s="1575"/>
      <c r="D14" s="1575"/>
      <c r="E14" s="1575"/>
      <c r="F14" s="1575"/>
      <c r="G14" s="1575"/>
      <c r="H14" s="1575"/>
      <c r="I14" s="1575"/>
      <c r="J14" s="1575"/>
      <c r="K14" s="1575"/>
      <c r="L14" s="1575"/>
      <c r="M14" s="1575"/>
      <c r="N14" s="1575"/>
      <c r="O14" s="1575"/>
      <c r="P14" s="1575"/>
      <c r="Q14" s="1576"/>
    </row>
    <row r="15" spans="1:19" ht="27.75" customHeight="1">
      <c r="A15" s="43"/>
      <c r="B15" s="44"/>
      <c r="C15" s="44"/>
      <c r="D15" s="44"/>
      <c r="E15" s="44"/>
      <c r="F15" s="44"/>
      <c r="G15" s="44"/>
      <c r="H15" s="44"/>
      <c r="I15" s="44"/>
      <c r="J15" s="44"/>
      <c r="K15" s="44"/>
      <c r="L15" s="44"/>
      <c r="M15" s="44"/>
      <c r="N15" s="44"/>
      <c r="O15" s="44"/>
      <c r="P15" s="44"/>
      <c r="Q15" s="45"/>
    </row>
    <row r="16" spans="1:19" ht="28.9" customHeight="1">
      <c r="A16" s="43"/>
      <c r="B16" s="696" t="s">
        <v>171</v>
      </c>
      <c r="C16" s="1565" t="str">
        <f>'2.데이터입력'!C19</f>
        <v>○○건설㈜</v>
      </c>
      <c r="D16" s="1565"/>
      <c r="E16" s="1565"/>
      <c r="F16" s="1565"/>
      <c r="G16" s="1565"/>
      <c r="H16" s="1565"/>
      <c r="I16" s="1565"/>
      <c r="J16" s="1565"/>
      <c r="K16" s="1565"/>
      <c r="L16" s="1565"/>
      <c r="M16" s="1565"/>
      <c r="N16" s="1565"/>
      <c r="O16" s="1565"/>
      <c r="P16" s="1565"/>
      <c r="Q16" s="1566"/>
    </row>
    <row r="17" spans="1:17" ht="28.9" customHeight="1">
      <c r="A17" s="43"/>
      <c r="B17" s="696" t="s">
        <v>25</v>
      </c>
      <c r="C17" s="1572">
        <f>'2.데이터입력'!C22</f>
        <v>1234567890</v>
      </c>
      <c r="D17" s="1572"/>
      <c r="E17" s="1572"/>
      <c r="F17" s="1572"/>
      <c r="G17" s="1572"/>
      <c r="H17" s="1572"/>
      <c r="I17" s="1572"/>
      <c r="J17" s="1572"/>
      <c r="K17" s="1572"/>
      <c r="L17" s="1572"/>
      <c r="M17" s="1572"/>
      <c r="N17" s="1572"/>
      <c r="O17" s="1572"/>
      <c r="P17" s="1572"/>
      <c r="Q17" s="1573"/>
    </row>
    <row r="18" spans="1:17" ht="28.9" customHeight="1">
      <c r="A18" s="43"/>
      <c r="B18" s="696" t="s">
        <v>172</v>
      </c>
      <c r="C18" s="1570" t="str">
        <f>'2.데이터입력'!E20</f>
        <v>○○시 ○○구</v>
      </c>
      <c r="D18" s="1570"/>
      <c r="E18" s="1570"/>
      <c r="F18" s="1570"/>
      <c r="G18" s="1570"/>
      <c r="H18" s="1570"/>
      <c r="I18" s="1570"/>
      <c r="J18" s="1570"/>
      <c r="K18" s="1570"/>
      <c r="L18" s="1570"/>
      <c r="M18" s="1570"/>
      <c r="N18" s="1570"/>
      <c r="O18" s="1570"/>
      <c r="P18" s="1570"/>
      <c r="Q18" s="1571"/>
    </row>
    <row r="19" spans="1:17" ht="28.9" customHeight="1">
      <c r="A19" s="43"/>
      <c r="B19" s="696" t="s">
        <v>173</v>
      </c>
      <c r="C19" s="1565" t="str">
        <f>'2.데이터입력'!E19 &amp; "  (인)"</f>
        <v>○○○  (인)</v>
      </c>
      <c r="D19" s="1565"/>
      <c r="E19" s="1565"/>
      <c r="F19" s="1565"/>
      <c r="G19" s="1565"/>
      <c r="H19" s="1565"/>
      <c r="I19" s="1565"/>
      <c r="J19" s="1565"/>
      <c r="K19" s="1565"/>
      <c r="L19" s="1565"/>
      <c r="M19" s="1565"/>
      <c r="N19" s="1565"/>
      <c r="O19" s="1565"/>
      <c r="P19" s="1565"/>
      <c r="Q19" s="1566"/>
    </row>
    <row r="20" spans="1:17" ht="23.25" customHeight="1">
      <c r="A20" s="43"/>
      <c r="B20" s="44"/>
      <c r="C20" s="44"/>
      <c r="D20" s="44"/>
      <c r="E20" s="44"/>
      <c r="F20" s="44"/>
      <c r="G20" s="44"/>
      <c r="H20" s="44"/>
      <c r="I20" s="44"/>
      <c r="J20" s="44"/>
      <c r="K20" s="44"/>
      <c r="L20" s="44"/>
      <c r="M20" s="44"/>
      <c r="N20" s="44"/>
      <c r="O20" s="44"/>
      <c r="P20" s="44"/>
      <c r="Q20" s="45"/>
    </row>
    <row r="21" spans="1:17" s="11" customFormat="1" ht="21.75" customHeight="1">
      <c r="A21" s="54"/>
      <c r="B21" s="1562"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C21" s="1562"/>
      <c r="D21" s="1562"/>
      <c r="E21" s="1562"/>
      <c r="F21" s="1562"/>
      <c r="G21" s="1562"/>
      <c r="H21" s="1562"/>
      <c r="I21" s="1562"/>
      <c r="J21" s="1562"/>
      <c r="K21" s="1562"/>
      <c r="L21" s="1562"/>
      <c r="M21" s="1562"/>
      <c r="N21" s="1562"/>
      <c r="O21" s="1562"/>
      <c r="P21" s="1562"/>
      <c r="Q21" s="543"/>
    </row>
    <row r="22" spans="1:17" s="11" customFormat="1" ht="21.75" customHeight="1">
      <c r="A22" s="54"/>
      <c r="B22" s="147"/>
      <c r="C22" s="147"/>
      <c r="D22" s="147"/>
      <c r="E22" s="147"/>
      <c r="F22" s="147"/>
      <c r="G22" s="147"/>
      <c r="H22" s="147"/>
      <c r="I22" s="147"/>
      <c r="J22" s="147"/>
      <c r="K22" s="147"/>
      <c r="L22" s="147"/>
      <c r="M22" s="147"/>
      <c r="N22" s="147"/>
      <c r="O22" s="147"/>
      <c r="P22" s="167"/>
      <c r="Q22" s="148"/>
    </row>
    <row r="23" spans="1:17" s="2" customFormat="1" ht="23.25" customHeight="1">
      <c r="A23" s="3"/>
      <c r="B23" s="4"/>
      <c r="C23" s="4"/>
      <c r="D23" s="4"/>
      <c r="E23" s="4"/>
      <c r="F23" s="4"/>
      <c r="G23" s="4"/>
      <c r="H23" s="4"/>
      <c r="I23" s="4"/>
      <c r="J23" s="4"/>
      <c r="K23" s="4"/>
      <c r="L23" s="4"/>
      <c r="M23" s="4"/>
      <c r="N23" s="4"/>
      <c r="O23" s="4"/>
      <c r="P23" s="4"/>
      <c r="Q23" s="5"/>
    </row>
    <row r="24" spans="1:17" ht="31.15" customHeight="1"/>
  </sheetData>
  <sheetProtection algorithmName="SHA-512" hashValue="I3tmPirxPvJ+1S3M1V2hFTH9/xi363aDvRwvfKrKMoZg53snnv5dgaF/GyPqFWeHUJxwKk3PlFOEoRz7vNxYsw==" saltValue="eSHviZWUmoCn4KNLDf8WwQ==" spinCount="100000" sheet="1" objects="1" scenarios="1"/>
  <mergeCells count="27">
    <mergeCell ref="B11:P11"/>
    <mergeCell ref="B12:P12"/>
    <mergeCell ref="D3:P3"/>
    <mergeCell ref="A2:Q2"/>
    <mergeCell ref="N5:Q5"/>
    <mergeCell ref="H5:M5"/>
    <mergeCell ref="N8:Q8"/>
    <mergeCell ref="I8:M8"/>
    <mergeCell ref="D5:G5"/>
    <mergeCell ref="D8:G8"/>
    <mergeCell ref="D6:F6"/>
    <mergeCell ref="B21:P21"/>
    <mergeCell ref="A3:B3"/>
    <mergeCell ref="A4:B4"/>
    <mergeCell ref="A5:B5"/>
    <mergeCell ref="A6:B6"/>
    <mergeCell ref="C19:Q19"/>
    <mergeCell ref="B10:P10"/>
    <mergeCell ref="A8:B8"/>
    <mergeCell ref="A9:B9"/>
    <mergeCell ref="D4:P4"/>
    <mergeCell ref="D7:P7"/>
    <mergeCell ref="A7:B7"/>
    <mergeCell ref="C18:Q18"/>
    <mergeCell ref="C16:Q16"/>
    <mergeCell ref="C17:Q17"/>
    <mergeCell ref="A14:Q14"/>
  </mergeCells>
  <phoneticPr fontId="2" type="noConversion"/>
  <hyperlinks>
    <hyperlink ref="S3" location="'2.데이터입력'!A1" display="데이터입력시트로" xr:uid="{00000000-0004-0000-1F00-000000000000}"/>
  </hyperlinks>
  <printOptions horizontalCentered="1" verticalCentered="1"/>
  <pageMargins left="0.70866141732283472" right="0.70866141732283472" top="0.74803149606299213" bottom="0.74803149606299213" header="0.31496062992125984" footer="0.31496062992125984"/>
  <pageSetup paperSize="9" scale="96" orientation="portrait" r:id="rId1"/>
  <headerFooter>
    <oddHeader>&amp;C
&amp;G</oddHeader>
  </headerFooter>
  <drawing r:id="rId2"/>
  <legacyDrawingHF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3">
    <tabColor rgb="FF0070C0"/>
    <pageSetUpPr fitToPage="1"/>
  </sheetPr>
  <dimension ref="A2:S24"/>
  <sheetViews>
    <sheetView showGridLines="0" topLeftCell="A2" zoomScale="85" zoomScaleNormal="85" zoomScaleSheetLayoutView="115" zoomScalePageLayoutView="70" workbookViewId="0">
      <selection activeCell="AE19" sqref="AE19"/>
    </sheetView>
  </sheetViews>
  <sheetFormatPr defaultColWidth="9" defaultRowHeight="21.75" customHeight="1"/>
  <cols>
    <col min="1" max="1" width="2" style="1" customWidth="1"/>
    <col min="2" max="2" width="16.75" style="1" customWidth="1"/>
    <col min="3" max="3" width="1.375" style="1" customWidth="1"/>
    <col min="4" max="4" width="1.125" style="1" customWidth="1"/>
    <col min="5" max="5" width="2.5" style="1" customWidth="1"/>
    <col min="6" max="6" width="7.75" style="1" customWidth="1"/>
    <col min="7" max="7" width="6.125" style="1" customWidth="1"/>
    <col min="8" max="12" width="3.125" style="1" customWidth="1"/>
    <col min="13" max="13" width="4.875" style="1" customWidth="1"/>
    <col min="14" max="14" width="11.125" style="1" customWidth="1"/>
    <col min="15" max="15" width="3.375" style="1" customWidth="1"/>
    <col min="16" max="16" width="5.25" style="1" customWidth="1"/>
    <col min="17" max="17" width="1.875" style="1" customWidth="1"/>
    <col min="18" max="18" width="9" style="1"/>
    <col min="19" max="19" width="14" style="1" customWidth="1"/>
    <col min="20" max="16384" width="9" style="1"/>
  </cols>
  <sheetData>
    <row r="2" spans="1:19" ht="75.599999999999994" customHeight="1" thickBot="1">
      <c r="A2" s="1580" t="s">
        <v>593</v>
      </c>
      <c r="B2" s="1581"/>
      <c r="C2" s="1581"/>
      <c r="D2" s="1581"/>
      <c r="E2" s="1581"/>
      <c r="F2" s="1581"/>
      <c r="G2" s="1581"/>
      <c r="H2" s="1581"/>
      <c r="I2" s="1581"/>
      <c r="J2" s="1581"/>
      <c r="K2" s="1581"/>
      <c r="L2" s="1581"/>
      <c r="M2" s="1581"/>
      <c r="N2" s="1581"/>
      <c r="O2" s="1581"/>
      <c r="P2" s="1581"/>
      <c r="Q2" s="1582"/>
    </row>
    <row r="3" spans="1:19" ht="36" customHeight="1" thickTop="1" thickBot="1">
      <c r="A3" s="1563" t="s">
        <v>20</v>
      </c>
      <c r="B3" s="1564"/>
      <c r="C3" s="487"/>
      <c r="D3" s="1578" t="str">
        <f>'2.데이터입력'!C9</f>
        <v>○○○</v>
      </c>
      <c r="E3" s="1579"/>
      <c r="F3" s="1579"/>
      <c r="G3" s="1579"/>
      <c r="H3" s="1579"/>
      <c r="I3" s="1579"/>
      <c r="J3" s="1579"/>
      <c r="K3" s="1579"/>
      <c r="L3" s="1579"/>
      <c r="M3" s="1579"/>
      <c r="N3" s="1579"/>
      <c r="O3" s="1579"/>
      <c r="P3" s="1579"/>
      <c r="Q3" s="55"/>
      <c r="S3" s="746" t="s">
        <v>325</v>
      </c>
    </row>
    <row r="4" spans="1:19" ht="36" customHeight="1" thickTop="1">
      <c r="A4" s="1563" t="s">
        <v>13</v>
      </c>
      <c r="B4" s="1564"/>
      <c r="C4" s="56"/>
      <c r="D4" s="1569" t="str">
        <f>TEXT('2.데이터입력'!C27,"금 #,##0 원(금 "&amp;NUMBERSTRING('2.데이터입력'!C27,1)&amp;" 원정)")</f>
        <v>금 100,000,000 원(금 일억 원정)</v>
      </c>
      <c r="E4" s="1569"/>
      <c r="F4" s="1569"/>
      <c r="G4" s="1569"/>
      <c r="H4" s="1569"/>
      <c r="I4" s="1569"/>
      <c r="J4" s="1569"/>
      <c r="K4" s="1569"/>
      <c r="L4" s="1569"/>
      <c r="M4" s="1569"/>
      <c r="N4" s="1569"/>
      <c r="O4" s="1569"/>
      <c r="P4" s="1569"/>
      <c r="Q4" s="202"/>
    </row>
    <row r="5" spans="1:19" ht="36" customHeight="1">
      <c r="A5" s="1563" t="s">
        <v>17</v>
      </c>
      <c r="B5" s="1564"/>
      <c r="C5" s="56"/>
      <c r="D5" s="1569" t="str">
        <f>TEXT('2.데이터입력'!E35,"금 #,##0 원(금 "&amp;NUMBERSTRING('2.데이터입력'!E35,1)&amp;" 원정) ")</f>
        <v xml:space="preserve">금 3,000,000 원(금 삼백만 원정) </v>
      </c>
      <c r="E5" s="1569"/>
      <c r="F5" s="1569"/>
      <c r="G5" s="1569"/>
      <c r="H5" s="1569"/>
      <c r="I5" s="1569"/>
      <c r="J5" s="1569"/>
      <c r="K5" s="1569"/>
      <c r="L5" s="1569"/>
      <c r="M5" s="1569"/>
      <c r="N5" s="1569" t="str">
        <f>TEXT('2.데이터입력'!E34,"계약금액의 ##%")</f>
        <v>계약금액의 3%</v>
      </c>
      <c r="O5" s="1569"/>
      <c r="P5" s="1569"/>
      <c r="Q5" s="205"/>
    </row>
    <row r="6" spans="1:19" ht="36" customHeight="1">
      <c r="A6" s="1602" t="s">
        <v>14</v>
      </c>
      <c r="B6" s="1603"/>
      <c r="C6" s="487"/>
      <c r="D6" s="1592">
        <f>'2.데이터입력'!C28</f>
        <v>46073</v>
      </c>
      <c r="E6" s="1592"/>
      <c r="F6" s="1592"/>
      <c r="G6" s="1593"/>
      <c r="H6" s="1586" t="s">
        <v>15</v>
      </c>
      <c r="I6" s="1587"/>
      <c r="J6" s="1587"/>
      <c r="K6" s="1587"/>
      <c r="L6" s="1587"/>
      <c r="M6" s="1588"/>
      <c r="N6" s="1583">
        <f>'2.데이터입력'!C32</f>
        <v>46381</v>
      </c>
      <c r="O6" s="1584"/>
      <c r="P6" s="1584"/>
      <c r="Q6" s="1585"/>
    </row>
    <row r="7" spans="1:19" ht="36" customHeight="1">
      <c r="A7" s="1563" t="s">
        <v>133</v>
      </c>
      <c r="B7" s="1564"/>
      <c r="C7" s="56"/>
      <c r="D7" s="1591">
        <f>'2.데이터입력'!E30</f>
        <v>46382</v>
      </c>
      <c r="E7" s="1591"/>
      <c r="F7" s="1591"/>
      <c r="G7" s="1591"/>
      <c r="H7" s="60" t="s">
        <v>23</v>
      </c>
      <c r="I7" s="1591">
        <f>'2.데이터입력'!E31</f>
        <v>46746</v>
      </c>
      <c r="J7" s="1591"/>
      <c r="K7" s="1591"/>
      <c r="L7" s="1591"/>
      <c r="M7" s="1591"/>
      <c r="N7" s="1589"/>
      <c r="O7" s="1589"/>
      <c r="P7" s="1589"/>
      <c r="Q7" s="1590"/>
    </row>
    <row r="8" spans="1:19" ht="36" customHeight="1">
      <c r="A8" s="1596" t="str">
        <f>"  위의 계약을 체결함에 있어 " &amp; IF(LEFT('2.데이터입력'!C11,1)="공","「지방계약법 시행령」제71조 및 동법 시행규칙 제70조 제2항의 규정에","「국가계약법 시행령」제62조 및 동법 시행규칙 제72조의 규정에")&amp;" 의거 하자보수보증금 납부를 면제 받는바 " &amp; IF(LEFT('2.데이터입력'!C11,1)="공","동법 시행령 제71조, 제71조의2 및 제72조의 규정에 의한 지방자치단체","동법 시행령 제61조, 제63조 규정에 의한")&amp;" 세입조치의 사유가 발생할 때에는 동 사유 발생일로부터 30일 이내에 하자보수보증금에 해당하는 금액을 현금으로 납부할 것을 확약하며 동 기한까지 납부하지 않을 경우 귀 교(기관)의 어떠한 조치에도 이의를 제기하지 않을 것을 확약하며 이에 각서를 제출합니다."</f>
        <v xml:space="preserve">  위의 계약을 체결함에 있어 「지방계약법 시행령」제71조 및 동법 시행규칙 제70조 제2항의 규정에 의거 하자보수보증금 납부를 면제 받는바 동법 시행령 제71조, 제71조의2 및 제72조의 규정에 의한 지방자치단체 세입조치의 사유가 발생할 때에는 동 사유 발생일로부터 30일 이내에 하자보수보증금에 해당하는 금액을 현금으로 납부할 것을 확약하며 동 기한까지 납부하지 않을 경우 귀 교(기관)의 어떠한 조치에도 이의를 제기하지 않을 것을 확약하며 이에 각서를 제출합니다.</v>
      </c>
      <c r="B8" s="1597"/>
      <c r="C8" s="1597"/>
      <c r="D8" s="1597"/>
      <c r="E8" s="1597"/>
      <c r="F8" s="1597"/>
      <c r="G8" s="1597"/>
      <c r="H8" s="1597"/>
      <c r="I8" s="1597"/>
      <c r="J8" s="1597"/>
      <c r="K8" s="1597"/>
      <c r="L8" s="1597"/>
      <c r="M8" s="1597"/>
      <c r="N8" s="1597"/>
      <c r="O8" s="1597"/>
      <c r="P8" s="1597"/>
      <c r="Q8" s="1598"/>
    </row>
    <row r="9" spans="1:19" ht="36" customHeight="1">
      <c r="A9" s="1599"/>
      <c r="B9" s="1600"/>
      <c r="C9" s="1600"/>
      <c r="D9" s="1600"/>
      <c r="E9" s="1600"/>
      <c r="F9" s="1600"/>
      <c r="G9" s="1600"/>
      <c r="H9" s="1600"/>
      <c r="I9" s="1600"/>
      <c r="J9" s="1600"/>
      <c r="K9" s="1600"/>
      <c r="L9" s="1600"/>
      <c r="M9" s="1600"/>
      <c r="N9" s="1600"/>
      <c r="O9" s="1600"/>
      <c r="P9" s="1600"/>
      <c r="Q9" s="1601"/>
    </row>
    <row r="10" spans="1:19" ht="26.45" customHeight="1">
      <c r="A10" s="1599"/>
      <c r="B10" s="1600"/>
      <c r="C10" s="1600"/>
      <c r="D10" s="1600"/>
      <c r="E10" s="1600"/>
      <c r="F10" s="1600"/>
      <c r="G10" s="1600"/>
      <c r="H10" s="1600"/>
      <c r="I10" s="1600"/>
      <c r="J10" s="1600"/>
      <c r="K10" s="1600"/>
      <c r="L10" s="1600"/>
      <c r="M10" s="1600"/>
      <c r="N10" s="1600"/>
      <c r="O10" s="1600"/>
      <c r="P10" s="1600"/>
      <c r="Q10" s="1601"/>
    </row>
    <row r="11" spans="1:19" ht="31.9" customHeight="1">
      <c r="A11" s="1599"/>
      <c r="B11" s="1600"/>
      <c r="C11" s="1600"/>
      <c r="D11" s="1600"/>
      <c r="E11" s="1600"/>
      <c r="F11" s="1600"/>
      <c r="G11" s="1600"/>
      <c r="H11" s="1600"/>
      <c r="I11" s="1600"/>
      <c r="J11" s="1600"/>
      <c r="K11" s="1600"/>
      <c r="L11" s="1600"/>
      <c r="M11" s="1600"/>
      <c r="N11" s="1600"/>
      <c r="O11" s="1600"/>
      <c r="P11" s="1600"/>
      <c r="Q11" s="1601"/>
    </row>
    <row r="12" spans="1:19" ht="31.9" customHeight="1">
      <c r="A12" s="1599"/>
      <c r="B12" s="1600"/>
      <c r="C12" s="1600"/>
      <c r="D12" s="1600"/>
      <c r="E12" s="1600"/>
      <c r="F12" s="1600"/>
      <c r="G12" s="1600"/>
      <c r="H12" s="1600"/>
      <c r="I12" s="1600"/>
      <c r="J12" s="1600"/>
      <c r="K12" s="1600"/>
      <c r="L12" s="1600"/>
      <c r="M12" s="1600"/>
      <c r="N12" s="1600"/>
      <c r="O12" s="1600"/>
      <c r="P12" s="1600"/>
      <c r="Q12" s="1601"/>
    </row>
    <row r="13" spans="1:19" ht="28.5" customHeight="1">
      <c r="A13" s="1599"/>
      <c r="B13" s="1600"/>
      <c r="C13" s="1600"/>
      <c r="D13" s="1600"/>
      <c r="E13" s="1600"/>
      <c r="F13" s="1600"/>
      <c r="G13" s="1600"/>
      <c r="H13" s="1600"/>
      <c r="I13" s="1600"/>
      <c r="J13" s="1600"/>
      <c r="K13" s="1600"/>
      <c r="L13" s="1600"/>
      <c r="M13" s="1600"/>
      <c r="N13" s="1600"/>
      <c r="O13" s="1600"/>
      <c r="P13" s="1600"/>
      <c r="Q13" s="1601"/>
    </row>
    <row r="14" spans="1:19" ht="23.25" customHeight="1">
      <c r="A14" s="1574">
        <f>'2.데이터입력'!E30</f>
        <v>46382</v>
      </c>
      <c r="B14" s="1575"/>
      <c r="C14" s="1575"/>
      <c r="D14" s="1575"/>
      <c r="E14" s="1575"/>
      <c r="F14" s="1575"/>
      <c r="G14" s="1575"/>
      <c r="H14" s="1575"/>
      <c r="I14" s="1575"/>
      <c r="J14" s="1575"/>
      <c r="K14" s="1575"/>
      <c r="L14" s="1575"/>
      <c r="M14" s="1575"/>
      <c r="N14" s="1575"/>
      <c r="O14" s="1575"/>
      <c r="P14" s="1575"/>
      <c r="Q14" s="1576"/>
    </row>
    <row r="15" spans="1:19" ht="27.75" customHeight="1">
      <c r="A15" s="43"/>
      <c r="B15" s="44"/>
      <c r="C15" s="44"/>
      <c r="D15" s="44"/>
      <c r="E15" s="44"/>
      <c r="F15" s="44"/>
      <c r="G15" s="44"/>
      <c r="H15" s="44"/>
      <c r="I15" s="44"/>
      <c r="J15" s="44"/>
      <c r="K15" s="44"/>
      <c r="L15" s="44"/>
      <c r="M15" s="44"/>
      <c r="N15" s="44"/>
      <c r="O15" s="44"/>
      <c r="P15" s="44"/>
      <c r="Q15" s="45"/>
    </row>
    <row r="16" spans="1:19" ht="28.9" customHeight="1">
      <c r="A16" s="43"/>
      <c r="B16" s="696" t="s">
        <v>171</v>
      </c>
      <c r="C16" s="1565" t="str">
        <f>'2.데이터입력'!C19</f>
        <v>○○건설㈜</v>
      </c>
      <c r="D16" s="1565"/>
      <c r="E16" s="1565"/>
      <c r="F16" s="1565"/>
      <c r="G16" s="1565"/>
      <c r="H16" s="1565"/>
      <c r="I16" s="1565"/>
      <c r="J16" s="1565"/>
      <c r="K16" s="1565"/>
      <c r="L16" s="1565"/>
      <c r="M16" s="1565"/>
      <c r="N16" s="1565"/>
      <c r="O16" s="1565"/>
      <c r="P16" s="1565"/>
      <c r="Q16" s="1566"/>
    </row>
    <row r="17" spans="1:17" ht="28.9" customHeight="1">
      <c r="A17" s="43"/>
      <c r="B17" s="696" t="s">
        <v>4</v>
      </c>
      <c r="C17" s="1572">
        <f>'2.데이터입력'!C22</f>
        <v>1234567890</v>
      </c>
      <c r="D17" s="1572"/>
      <c r="E17" s="1572"/>
      <c r="F17" s="1572"/>
      <c r="G17" s="1572"/>
      <c r="H17" s="1572"/>
      <c r="I17" s="1572"/>
      <c r="J17" s="1572"/>
      <c r="K17" s="1572"/>
      <c r="L17" s="1572"/>
      <c r="M17" s="1572"/>
      <c r="N17" s="1572"/>
      <c r="O17" s="1572"/>
      <c r="P17" s="1572"/>
      <c r="Q17" s="1573"/>
    </row>
    <row r="18" spans="1:17" ht="28.9" customHeight="1">
      <c r="A18" s="43"/>
      <c r="B18" s="696" t="s">
        <v>172</v>
      </c>
      <c r="C18" s="1570" t="str">
        <f>'2.데이터입력'!E20</f>
        <v>○○시 ○○구</v>
      </c>
      <c r="D18" s="1570"/>
      <c r="E18" s="1570"/>
      <c r="F18" s="1570"/>
      <c r="G18" s="1570"/>
      <c r="H18" s="1570"/>
      <c r="I18" s="1570"/>
      <c r="J18" s="1570"/>
      <c r="K18" s="1570"/>
      <c r="L18" s="1570"/>
      <c r="M18" s="1570"/>
      <c r="N18" s="1570"/>
      <c r="O18" s="1570"/>
      <c r="P18" s="1570"/>
      <c r="Q18" s="1571"/>
    </row>
    <row r="19" spans="1:17" ht="28.9" customHeight="1">
      <c r="A19" s="43"/>
      <c r="B19" s="696" t="s">
        <v>173</v>
      </c>
      <c r="C19" s="1565" t="str">
        <f>'2.데이터입력'!E19 &amp; "  (인)"</f>
        <v>○○○  (인)</v>
      </c>
      <c r="D19" s="1565"/>
      <c r="E19" s="1565"/>
      <c r="F19" s="1565"/>
      <c r="G19" s="1565"/>
      <c r="H19" s="1565"/>
      <c r="I19" s="1565"/>
      <c r="J19" s="1565"/>
      <c r="K19" s="1565"/>
      <c r="L19" s="1565"/>
      <c r="M19" s="1565"/>
      <c r="N19" s="1565"/>
      <c r="O19" s="1565"/>
      <c r="P19" s="1565"/>
      <c r="Q19" s="1566"/>
    </row>
    <row r="20" spans="1:17" ht="23.25" customHeight="1">
      <c r="A20" s="43"/>
      <c r="B20" s="44"/>
      <c r="C20" s="44"/>
      <c r="D20" s="44"/>
      <c r="E20" s="44"/>
      <c r="F20" s="44"/>
      <c r="G20" s="44"/>
      <c r="H20" s="44"/>
      <c r="I20" s="44"/>
      <c r="J20" s="44"/>
      <c r="K20" s="44"/>
      <c r="L20" s="44"/>
      <c r="M20" s="44"/>
      <c r="N20" s="44"/>
      <c r="O20" s="44"/>
      <c r="P20" s="44"/>
      <c r="Q20" s="45"/>
    </row>
    <row r="21" spans="1:17" s="11" customFormat="1" ht="21.75" customHeight="1">
      <c r="A21" s="54"/>
      <c r="B21" s="15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C21" s="1595"/>
      <c r="D21" s="1595"/>
      <c r="E21" s="1595"/>
      <c r="F21" s="1595"/>
      <c r="G21" s="1595"/>
      <c r="H21" s="1595"/>
      <c r="I21" s="1595"/>
      <c r="J21" s="1595"/>
      <c r="K21" s="1595"/>
      <c r="L21" s="1595"/>
      <c r="M21" s="1595"/>
      <c r="N21" s="1595"/>
      <c r="O21" s="1595"/>
      <c r="P21" s="1595"/>
      <c r="Q21" s="543"/>
    </row>
    <row r="22" spans="1:17" s="11" customFormat="1" ht="21.75" customHeight="1">
      <c r="A22" s="54"/>
      <c r="B22" s="167"/>
      <c r="C22" s="167"/>
      <c r="D22" s="167"/>
      <c r="E22" s="167"/>
      <c r="F22" s="167"/>
      <c r="G22" s="167"/>
      <c r="H22" s="167"/>
      <c r="I22" s="167"/>
      <c r="J22" s="167"/>
      <c r="K22" s="167"/>
      <c r="L22" s="167"/>
      <c r="M22" s="167"/>
      <c r="N22" s="167"/>
      <c r="O22" s="167"/>
      <c r="P22" s="167"/>
      <c r="Q22" s="148"/>
    </row>
    <row r="23" spans="1:17" s="2" customFormat="1" ht="23.25" customHeight="1">
      <c r="A23" s="3"/>
      <c r="B23" s="4"/>
      <c r="C23" s="4"/>
      <c r="D23" s="4"/>
      <c r="E23" s="4"/>
      <c r="F23" s="4"/>
      <c r="G23" s="4"/>
      <c r="H23" s="4"/>
      <c r="I23" s="4"/>
      <c r="J23" s="4"/>
      <c r="K23" s="4"/>
      <c r="L23" s="4"/>
      <c r="M23" s="4"/>
      <c r="N23" s="4"/>
      <c r="O23" s="4"/>
      <c r="P23" s="4"/>
      <c r="Q23" s="5"/>
    </row>
    <row r="24" spans="1:17" ht="31.15" customHeight="1"/>
  </sheetData>
  <sheetProtection algorithmName="SHA-512" hashValue="lXWvdPKPt1Tif0JHarcjcwVdHRJj3J/TUzEJVeZdZm+Nmn5GAxkPfIw+42ua09MuX4iTgDyM4DiFOIrnl0ACtQ==" saltValue="c5SNDQUSfNKod1cePxdwKw==" spinCount="100000" sheet="1" objects="1" scenarios="1"/>
  <mergeCells count="23">
    <mergeCell ref="D7:G7"/>
    <mergeCell ref="I7:M7"/>
    <mergeCell ref="N7:Q7"/>
    <mergeCell ref="A6:B6"/>
    <mergeCell ref="D6:G6"/>
    <mergeCell ref="H6:M6"/>
    <mergeCell ref="N6:Q6"/>
    <mergeCell ref="A14:Q14"/>
    <mergeCell ref="B21:P21"/>
    <mergeCell ref="D5:M5"/>
    <mergeCell ref="N5:P5"/>
    <mergeCell ref="A2:Q2"/>
    <mergeCell ref="A3:B3"/>
    <mergeCell ref="D3:P3"/>
    <mergeCell ref="A4:B4"/>
    <mergeCell ref="D4:P4"/>
    <mergeCell ref="C17:Q17"/>
    <mergeCell ref="C18:Q18"/>
    <mergeCell ref="C19:Q19"/>
    <mergeCell ref="A5:B5"/>
    <mergeCell ref="A8:Q13"/>
    <mergeCell ref="C16:Q16"/>
    <mergeCell ref="A7:B7"/>
  </mergeCells>
  <phoneticPr fontId="2" type="noConversion"/>
  <hyperlinks>
    <hyperlink ref="S3" location="'2.데이터입력'!A1" display="데이터입력시트로" xr:uid="{00000000-0004-0000-2000-000000000000}"/>
  </hyperlinks>
  <printOptions horizontalCentered="1" verticalCentered="1"/>
  <pageMargins left="0.70866141732283472" right="0.70866141732283472" top="0.74803149606299213" bottom="0.74803149606299213" header="0.31496062992125984" footer="0.31496062992125984"/>
  <pageSetup paperSize="9" scale="96" orientation="portrait" r:id="rId1"/>
  <headerFooter>
    <oddHeader>&amp;C
&amp;G</oddHeader>
  </headerFooter>
  <drawing r:id="rId2"/>
  <legacyDrawingHF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4">
    <tabColor rgb="FF0070C0"/>
    <pageSetUpPr fitToPage="1"/>
  </sheetPr>
  <dimension ref="A1:R23"/>
  <sheetViews>
    <sheetView showGridLines="0" zoomScale="85" zoomScaleNormal="85" workbookViewId="0">
      <selection activeCell="R2" sqref="R2"/>
    </sheetView>
  </sheetViews>
  <sheetFormatPr defaultColWidth="9" defaultRowHeight="21.75" customHeight="1"/>
  <cols>
    <col min="1" max="1" width="2" style="1" customWidth="1"/>
    <col min="2" max="2" width="10.125" style="1" customWidth="1"/>
    <col min="3" max="3" width="1.75" style="1" customWidth="1"/>
    <col min="4" max="4" width="2.375" style="1" customWidth="1"/>
    <col min="5" max="5" width="1.625" style="1" customWidth="1"/>
    <col min="6" max="7" width="7" style="1" customWidth="1"/>
    <col min="8" max="8" width="3.75" style="1" customWidth="1"/>
    <col min="9" max="12" width="3.125" style="1" customWidth="1"/>
    <col min="13" max="13" width="4.375" style="1" customWidth="1"/>
    <col min="14" max="14" width="10.125" style="1" customWidth="1"/>
    <col min="15" max="15" width="11.75" style="1" customWidth="1"/>
    <col min="16" max="16" width="1.625" style="1" customWidth="1"/>
    <col min="17" max="17" width="6.375" style="1" customWidth="1"/>
    <col min="18" max="18" width="14" style="1" customWidth="1"/>
    <col min="19" max="16384" width="9" style="1"/>
  </cols>
  <sheetData>
    <row r="1" spans="1:18" ht="64.150000000000006" customHeight="1" thickBot="1">
      <c r="A1" s="1609" t="s">
        <v>402</v>
      </c>
      <c r="B1" s="1610"/>
      <c r="C1" s="1610"/>
      <c r="D1" s="1610"/>
      <c r="E1" s="1610"/>
      <c r="F1" s="1610"/>
      <c r="G1" s="1610"/>
      <c r="H1" s="1610"/>
      <c r="I1" s="1610"/>
      <c r="J1" s="1610"/>
      <c r="K1" s="1610"/>
      <c r="L1" s="1610"/>
      <c r="M1" s="1610"/>
      <c r="N1" s="1610"/>
      <c r="O1" s="1610"/>
      <c r="P1" s="1611"/>
    </row>
    <row r="2" spans="1:18" ht="26.45" customHeight="1" thickTop="1" thickBot="1">
      <c r="A2" s="1612"/>
      <c r="B2" s="1613"/>
      <c r="C2" s="1613"/>
      <c r="D2" s="1613"/>
      <c r="E2" s="1613"/>
      <c r="F2" s="1613"/>
      <c r="G2" s="1613"/>
      <c r="H2" s="1613"/>
      <c r="I2" s="1613"/>
      <c r="J2" s="1613"/>
      <c r="K2" s="1613"/>
      <c r="L2" s="1613"/>
      <c r="M2" s="1613"/>
      <c r="N2" s="1613"/>
      <c r="O2" s="1613"/>
      <c r="P2" s="1614"/>
      <c r="R2" s="746" t="s">
        <v>325</v>
      </c>
    </row>
    <row r="3" spans="1:18" ht="31.9" customHeight="1" thickTop="1">
      <c r="A3" s="1535" t="s">
        <v>547</v>
      </c>
      <c r="B3" s="1536"/>
      <c r="C3" s="451"/>
      <c r="D3" s="1618" t="str">
        <f>'2.데이터입력'!C9</f>
        <v>○○○</v>
      </c>
      <c r="E3" s="1619"/>
      <c r="F3" s="1619"/>
      <c r="G3" s="1619"/>
      <c r="H3" s="1619"/>
      <c r="I3" s="1619"/>
      <c r="J3" s="1619"/>
      <c r="K3" s="1619"/>
      <c r="L3" s="1619"/>
      <c r="M3" s="1619"/>
      <c r="N3" s="1619"/>
      <c r="O3" s="1619"/>
      <c r="P3" s="126"/>
    </row>
    <row r="4" spans="1:18" ht="31.9" customHeight="1">
      <c r="A4" s="1535" t="s">
        <v>548</v>
      </c>
      <c r="B4" s="1536"/>
      <c r="C4" s="449"/>
      <c r="D4" s="452" t="str">
        <f>'2.데이터입력'!C10</f>
        <v>○○○</v>
      </c>
      <c r="E4" s="449"/>
      <c r="F4" s="453"/>
      <c r="G4" s="453"/>
      <c r="H4" s="454"/>
      <c r="I4" s="454"/>
      <c r="J4" s="454"/>
      <c r="K4" s="454"/>
      <c r="L4" s="454"/>
      <c r="M4" s="454"/>
      <c r="N4" s="455"/>
      <c r="O4" s="455"/>
      <c r="P4" s="127"/>
    </row>
    <row r="5" spans="1:18" ht="25.9" customHeight="1">
      <c r="A5" s="307"/>
      <c r="B5" s="456" t="s">
        <v>549</v>
      </c>
      <c r="C5" s="456"/>
      <c r="D5" s="456"/>
      <c r="E5" s="457"/>
      <c r="F5" s="458"/>
      <c r="G5" s="459"/>
      <c r="H5" s="456"/>
      <c r="I5" s="456"/>
      <c r="J5" s="456"/>
      <c r="K5" s="456"/>
      <c r="L5" s="456"/>
      <c r="M5" s="456"/>
      <c r="N5" s="456"/>
      <c r="O5" s="456"/>
      <c r="P5" s="129"/>
    </row>
    <row r="6" spans="1:18" ht="22.15" customHeight="1">
      <c r="A6" s="310"/>
      <c r="B6" s="453" t="s">
        <v>550</v>
      </c>
      <c r="C6" s="455"/>
      <c r="D6" s="455"/>
      <c r="E6" s="455"/>
      <c r="F6" s="460"/>
      <c r="G6" s="461"/>
      <c r="H6" s="462"/>
      <c r="I6" s="462"/>
      <c r="J6" s="462"/>
      <c r="K6" s="462"/>
      <c r="L6" s="462"/>
      <c r="M6" s="463"/>
      <c r="N6" s="463"/>
      <c r="O6" s="462"/>
      <c r="P6" s="128"/>
    </row>
    <row r="7" spans="1:18" ht="31.9" customHeight="1">
      <c r="A7" s="310"/>
      <c r="B7" s="1535" t="s">
        <v>551</v>
      </c>
      <c r="C7" s="1540"/>
      <c r="D7" s="1536"/>
      <c r="E7" s="1615" t="s">
        <v>552</v>
      </c>
      <c r="F7" s="1616"/>
      <c r="G7" s="1617"/>
      <c r="H7" s="1615" t="s">
        <v>553</v>
      </c>
      <c r="I7" s="1616"/>
      <c r="J7" s="1616"/>
      <c r="K7" s="1616"/>
      <c r="L7" s="1617"/>
      <c r="M7" s="1605" t="s">
        <v>554</v>
      </c>
      <c r="N7" s="1606"/>
      <c r="O7" s="464" t="s">
        <v>555</v>
      </c>
      <c r="P7" s="128"/>
    </row>
    <row r="8" spans="1:18" ht="31.9" customHeight="1">
      <c r="A8" s="310"/>
      <c r="B8" s="1535" t="s">
        <v>556</v>
      </c>
      <c r="C8" s="1540"/>
      <c r="D8" s="1536"/>
      <c r="E8" s="1620">
        <f>'2.데이터입력'!C27</f>
        <v>100000000</v>
      </c>
      <c r="F8" s="1621"/>
      <c r="G8" s="1622"/>
      <c r="H8" s="1620">
        <f>'2.데이터입력'!C34</f>
        <v>90000000</v>
      </c>
      <c r="I8" s="1621"/>
      <c r="J8" s="1621"/>
      <c r="K8" s="1621"/>
      <c r="L8" s="1622"/>
      <c r="M8" s="1607">
        <f>E8-H8</f>
        <v>10000000</v>
      </c>
      <c r="N8" s="1608"/>
      <c r="O8" s="465"/>
      <c r="P8" s="127"/>
    </row>
    <row r="9" spans="1:18" ht="34.15" customHeight="1">
      <c r="A9" s="310"/>
      <c r="B9" s="268" t="s">
        <v>557</v>
      </c>
      <c r="C9" s="268"/>
      <c r="D9" s="268"/>
      <c r="E9" s="268"/>
      <c r="F9" s="268"/>
      <c r="G9" s="268"/>
      <c r="H9" s="268"/>
      <c r="I9" s="268"/>
      <c r="J9" s="268"/>
      <c r="K9" s="268"/>
      <c r="L9" s="268"/>
      <c r="M9" s="268"/>
      <c r="N9" s="268"/>
      <c r="O9" s="268"/>
      <c r="P9" s="45"/>
    </row>
    <row r="10" spans="1:18" ht="68.45" customHeight="1">
      <c r="A10" s="317"/>
      <c r="B10" s="1604"/>
      <c r="C10" s="1604"/>
      <c r="D10" s="1604"/>
      <c r="E10" s="1604"/>
      <c r="F10" s="1604"/>
      <c r="G10" s="1604"/>
      <c r="H10" s="1604"/>
      <c r="I10" s="1604"/>
      <c r="J10" s="1604"/>
      <c r="K10" s="1604"/>
      <c r="L10" s="1604"/>
      <c r="M10" s="1604"/>
      <c r="N10" s="1604"/>
      <c r="O10" s="1604"/>
      <c r="P10" s="49"/>
    </row>
    <row r="11" spans="1:18" ht="10.5" customHeight="1">
      <c r="A11" s="310"/>
      <c r="B11" s="466"/>
      <c r="C11" s="466"/>
      <c r="D11" s="466"/>
      <c r="E11" s="466"/>
      <c r="F11" s="466"/>
      <c r="G11" s="466"/>
      <c r="H11" s="466"/>
      <c r="I11" s="466"/>
      <c r="J11" s="466"/>
      <c r="K11" s="466"/>
      <c r="L11" s="466"/>
      <c r="M11" s="466"/>
      <c r="N11" s="466"/>
      <c r="O11" s="466"/>
      <c r="P11" s="45"/>
    </row>
    <row r="12" spans="1:18" ht="77.25" customHeight="1">
      <c r="A12" s="310"/>
      <c r="B12" s="989" t="str">
        <f>" 당사는 귀 기관과 계약 체결하여 공사 완료한 본 공사에 대하여 상기 준공감액 내역 및 붙임 내역서와 같이 감액함에 동의하고 이의 없이 계약자로서의 의무를 성실히 이행할 것을 확약합니다."</f>
        <v xml:space="preserve"> 당사는 귀 기관과 계약 체결하여 공사 완료한 본 공사에 대하여 상기 준공감액 내역 및 붙임 내역서와 같이 감액함에 동의하고 이의 없이 계약자로서의 의무를 성실히 이행할 것을 확약합니다.</v>
      </c>
      <c r="C12" s="989"/>
      <c r="D12" s="989"/>
      <c r="E12" s="989"/>
      <c r="F12" s="989"/>
      <c r="G12" s="989"/>
      <c r="H12" s="989"/>
      <c r="I12" s="989"/>
      <c r="J12" s="989"/>
      <c r="K12" s="989"/>
      <c r="L12" s="989"/>
      <c r="M12" s="989"/>
      <c r="N12" s="989"/>
      <c r="O12" s="989"/>
      <c r="P12" s="45"/>
    </row>
    <row r="13" spans="1:18" ht="28.5" customHeight="1">
      <c r="A13" s="310"/>
      <c r="B13" s="268"/>
      <c r="C13" s="268"/>
      <c r="D13" s="268"/>
      <c r="E13" s="268"/>
      <c r="F13" s="268"/>
      <c r="G13" s="268"/>
      <c r="H13" s="268"/>
      <c r="I13" s="268"/>
      <c r="J13" s="268"/>
      <c r="K13" s="268"/>
      <c r="L13" s="268"/>
      <c r="M13" s="268"/>
      <c r="N13" s="268"/>
      <c r="O13" s="268"/>
      <c r="P13" s="45"/>
    </row>
    <row r="14" spans="1:18" ht="23.25" customHeight="1">
      <c r="A14" s="310"/>
      <c r="B14" s="984">
        <f>'2.데이터입력'!E30</f>
        <v>46382</v>
      </c>
      <c r="C14" s="1623"/>
      <c r="D14" s="1623"/>
      <c r="E14" s="1623"/>
      <c r="F14" s="1623"/>
      <c r="G14" s="1623"/>
      <c r="H14" s="1623"/>
      <c r="I14" s="1623"/>
      <c r="J14" s="1623"/>
      <c r="K14" s="1623"/>
      <c r="L14" s="1623"/>
      <c r="M14" s="1623"/>
      <c r="N14" s="1623"/>
      <c r="O14" s="1623"/>
      <c r="P14" s="122"/>
    </row>
    <row r="15" spans="1:18" ht="27.75" customHeight="1">
      <c r="A15" s="310"/>
      <c r="B15" s="268"/>
      <c r="C15" s="268"/>
      <c r="D15" s="268"/>
      <c r="E15" s="268"/>
      <c r="F15" s="268"/>
      <c r="G15" s="268"/>
      <c r="H15" s="268"/>
      <c r="I15" s="268"/>
      <c r="J15" s="268"/>
      <c r="K15" s="268"/>
      <c r="L15" s="268"/>
      <c r="M15" s="268"/>
      <c r="N15" s="268"/>
      <c r="O15" s="268"/>
      <c r="P15" s="45"/>
    </row>
    <row r="16" spans="1:18" ht="28.9" customHeight="1">
      <c r="A16" s="310"/>
      <c r="B16" s="1273" t="s">
        <v>558</v>
      </c>
      <c r="C16" s="1273"/>
      <c r="D16" s="1273"/>
      <c r="E16" s="418"/>
      <c r="F16" s="448" t="str">
        <f>'2.데이터입력'!C19</f>
        <v>○○건설㈜</v>
      </c>
      <c r="G16" s="450"/>
      <c r="H16" s="450"/>
      <c r="I16" s="450"/>
      <c r="J16" s="450"/>
      <c r="K16" s="450"/>
      <c r="L16" s="450"/>
      <c r="M16" s="450"/>
      <c r="N16" s="450"/>
      <c r="O16" s="450"/>
      <c r="P16" s="121"/>
    </row>
    <row r="17" spans="1:16" ht="28.9" customHeight="1">
      <c r="A17" s="310"/>
      <c r="B17" s="690" t="s">
        <v>915</v>
      </c>
      <c r="C17" s="268"/>
      <c r="D17" s="268"/>
      <c r="E17" s="418"/>
      <c r="F17" s="982" t="str">
        <f>'2.데이터입력'!E20</f>
        <v>○○시 ○○구</v>
      </c>
      <c r="G17" s="982"/>
      <c r="H17" s="982"/>
      <c r="I17" s="982"/>
      <c r="J17" s="982"/>
      <c r="K17" s="982"/>
      <c r="L17" s="982"/>
      <c r="M17" s="982"/>
      <c r="N17" s="982"/>
      <c r="O17" s="982"/>
      <c r="P17" s="121"/>
    </row>
    <row r="18" spans="1:16" ht="28.9" customHeight="1">
      <c r="A18" s="310"/>
      <c r="B18" s="690" t="s">
        <v>559</v>
      </c>
      <c r="C18" s="268"/>
      <c r="D18" s="268"/>
      <c r="E18" s="418"/>
      <c r="F18" s="448" t="str">
        <f>'2.데이터입력'!E19 &amp; "  (인)"</f>
        <v>○○○  (인)</v>
      </c>
      <c r="G18" s="450"/>
      <c r="H18" s="450"/>
      <c r="I18" s="450"/>
      <c r="J18" s="450"/>
      <c r="K18" s="450"/>
      <c r="L18" s="450"/>
      <c r="M18" s="450"/>
      <c r="N18" s="450"/>
      <c r="O18" s="450"/>
      <c r="P18" s="121"/>
    </row>
    <row r="19" spans="1:16" ht="23.25" customHeight="1">
      <c r="A19" s="43"/>
      <c r="B19" s="44"/>
      <c r="C19" s="44"/>
      <c r="D19" s="44"/>
      <c r="E19" s="44"/>
      <c r="F19" s="44"/>
      <c r="G19" s="44"/>
      <c r="H19" s="44"/>
      <c r="I19" s="44"/>
      <c r="J19" s="44"/>
      <c r="K19" s="44"/>
      <c r="L19" s="44"/>
      <c r="M19" s="44"/>
      <c r="N19" s="44"/>
      <c r="O19" s="44"/>
      <c r="P19" s="45"/>
    </row>
    <row r="20" spans="1:16" s="11" customFormat="1" ht="21.75" customHeight="1">
      <c r="A20" s="54"/>
      <c r="B20" s="1595"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C20" s="1595"/>
      <c r="D20" s="1595"/>
      <c r="E20" s="1595"/>
      <c r="F20" s="1595"/>
      <c r="G20" s="1595"/>
      <c r="H20" s="1595"/>
      <c r="I20" s="1595"/>
      <c r="J20" s="1595"/>
      <c r="K20" s="1595"/>
      <c r="L20" s="1595"/>
      <c r="M20" s="1595"/>
      <c r="N20" s="1595"/>
      <c r="O20" s="1595"/>
      <c r="P20" s="544"/>
    </row>
    <row r="21" spans="1:16" s="11" customFormat="1" ht="21.75" customHeight="1">
      <c r="A21" s="54"/>
      <c r="B21" s="147"/>
      <c r="C21" s="147"/>
      <c r="D21" s="147"/>
      <c r="E21" s="147"/>
      <c r="F21" s="147"/>
      <c r="G21" s="147"/>
      <c r="H21" s="147"/>
      <c r="I21" s="147"/>
      <c r="J21" s="147"/>
      <c r="K21" s="147"/>
      <c r="L21" s="147"/>
      <c r="M21" s="147"/>
      <c r="N21" s="147"/>
      <c r="O21" s="147"/>
      <c r="P21" s="148"/>
    </row>
    <row r="22" spans="1:16" s="2" customFormat="1" ht="23.25" customHeight="1">
      <c r="A22" s="3"/>
      <c r="B22" s="4"/>
      <c r="C22" s="4"/>
      <c r="D22" s="4"/>
      <c r="E22" s="4"/>
      <c r="F22" s="4"/>
      <c r="G22" s="4"/>
      <c r="H22" s="4"/>
      <c r="I22" s="4"/>
      <c r="J22" s="4"/>
      <c r="K22" s="4"/>
      <c r="L22" s="4"/>
      <c r="M22" s="4"/>
      <c r="N22" s="4"/>
      <c r="O22" s="4"/>
      <c r="P22" s="5"/>
    </row>
    <row r="23" spans="1:16" ht="30" customHeight="1"/>
  </sheetData>
  <sheetProtection algorithmName="SHA-512" hashValue="Nb+QGBKu3dosr5tRGxeHtpT5PsjAtCPWCGzZke1UkDJWJQM7z9jjhASujPcPKHo8R00bVKVvNNnQBsKrYPc6AA==" saltValue="TzXQj7sWSiNdklWEWzf1jA==" spinCount="100000" sheet="1" objects="1" scenarios="1"/>
  <mergeCells count="18">
    <mergeCell ref="F17:O17"/>
    <mergeCell ref="B12:O12"/>
    <mergeCell ref="B20:O20"/>
    <mergeCell ref="B16:D16"/>
    <mergeCell ref="B14:O14"/>
    <mergeCell ref="B10:O10"/>
    <mergeCell ref="M7:N7"/>
    <mergeCell ref="M8:N8"/>
    <mergeCell ref="A1:P2"/>
    <mergeCell ref="A3:B3"/>
    <mergeCell ref="A4:B4"/>
    <mergeCell ref="B7:D7"/>
    <mergeCell ref="B8:D8"/>
    <mergeCell ref="E7:G7"/>
    <mergeCell ref="D3:O3"/>
    <mergeCell ref="E8:G8"/>
    <mergeCell ref="H7:L7"/>
    <mergeCell ref="H8:L8"/>
  </mergeCells>
  <phoneticPr fontId="2" type="noConversion"/>
  <hyperlinks>
    <hyperlink ref="R2" location="'2.데이터입력'!A1" display="데이터입력시트로" xr:uid="{00000000-0004-0000-2100-000000000000}"/>
  </hyperlinks>
  <printOptions horizontalCentered="1" verticalCentered="1"/>
  <pageMargins left="0.70866141732283472" right="0.70866141732283472" top="0.74803149606299213" bottom="0.74803149606299213" header="0.31496062992125984" footer="0.31496062992125984"/>
  <pageSetup paperSize="9" scale="98" orientation="portrait" r:id="rId1"/>
  <headerFooter>
    <oddHeader>&amp;C
&amp;G</oddHeader>
  </headerFooter>
  <drawing r:id="rId2"/>
  <legacyDrawing r:id="rId3"/>
  <legacyDrawingHF r:id="rId4"/>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5">
    <tabColor rgb="FF0070C0"/>
    <pageSetUpPr fitToPage="1"/>
  </sheetPr>
  <dimension ref="A1:R34"/>
  <sheetViews>
    <sheetView showGridLines="0" zoomScale="85" zoomScaleNormal="85" workbookViewId="0">
      <selection activeCell="D21" sqref="D21:O21"/>
    </sheetView>
  </sheetViews>
  <sheetFormatPr defaultColWidth="9" defaultRowHeight="25.5" customHeight="1"/>
  <cols>
    <col min="1" max="1" width="2.75" style="6" customWidth="1"/>
    <col min="2" max="2" width="15.875" style="6" customWidth="1"/>
    <col min="3" max="3" width="2.75" style="6" customWidth="1"/>
    <col min="4" max="4" width="13.5" style="6" customWidth="1"/>
    <col min="5" max="5" width="2.5" style="6" customWidth="1"/>
    <col min="6" max="6" width="1.875" style="6" customWidth="1"/>
    <col min="7" max="7" width="2.375" style="6" customWidth="1"/>
    <col min="8" max="9" width="4" style="6" customWidth="1"/>
    <col min="10" max="10" width="2.875" style="6" customWidth="1"/>
    <col min="11" max="11" width="4" style="6" customWidth="1"/>
    <col min="12" max="12" width="7.25" style="6" customWidth="1"/>
    <col min="13" max="13" width="4.75" style="6" customWidth="1"/>
    <col min="14" max="14" width="2" style="6" customWidth="1"/>
    <col min="15" max="15" width="5.75" style="6" customWidth="1"/>
    <col min="16" max="16" width="3" style="6" customWidth="1"/>
    <col min="17" max="17" width="5.25" style="6" customWidth="1"/>
    <col min="18" max="18" width="14.75" style="6" customWidth="1"/>
    <col min="19" max="16384" width="9" style="6"/>
  </cols>
  <sheetData>
    <row r="1" spans="1:18" ht="32.450000000000003" customHeight="1">
      <c r="A1" s="307"/>
      <c r="B1" s="308"/>
      <c r="C1" s="308"/>
      <c r="D1" s="308"/>
      <c r="E1" s="308"/>
      <c r="F1" s="308"/>
      <c r="G1" s="308"/>
      <c r="H1" s="308"/>
      <c r="I1" s="308"/>
      <c r="J1" s="308"/>
      <c r="K1" s="308"/>
      <c r="L1" s="308"/>
      <c r="M1" s="308"/>
      <c r="N1" s="308"/>
      <c r="O1" s="308"/>
      <c r="P1" s="309"/>
    </row>
    <row r="2" spans="1:18" ht="34.15" customHeight="1" thickBot="1">
      <c r="A2" s="1278" t="s">
        <v>364</v>
      </c>
      <c r="B2" s="1279"/>
      <c r="C2" s="1279"/>
      <c r="D2" s="1279"/>
      <c r="E2" s="1279"/>
      <c r="F2" s="1279"/>
      <c r="G2" s="1279"/>
      <c r="H2" s="1279"/>
      <c r="I2" s="1279"/>
      <c r="J2" s="1279"/>
      <c r="K2" s="1279"/>
      <c r="L2" s="1279"/>
      <c r="M2" s="1279"/>
      <c r="N2" s="1279"/>
      <c r="O2" s="1279"/>
      <c r="P2" s="1280"/>
    </row>
    <row r="3" spans="1:18" ht="25.15" customHeight="1" thickTop="1" thickBot="1">
      <c r="A3" s="310"/>
      <c r="B3" s="268"/>
      <c r="C3" s="268"/>
      <c r="D3" s="268"/>
      <c r="E3" s="268"/>
      <c r="F3" s="268"/>
      <c r="G3" s="268"/>
      <c r="H3" s="268"/>
      <c r="I3" s="268"/>
      <c r="J3" s="268"/>
      <c r="K3" s="268"/>
      <c r="L3" s="268"/>
      <c r="M3" s="268"/>
      <c r="N3" s="268"/>
      <c r="O3" s="268"/>
      <c r="P3" s="311"/>
      <c r="R3" s="746" t="s">
        <v>325</v>
      </c>
    </row>
    <row r="4" spans="1:18" ht="16.149999999999999" customHeight="1" thickTop="1">
      <c r="A4" s="310"/>
      <c r="B4" s="267" t="s">
        <v>365</v>
      </c>
      <c r="C4" s="1256" t="str">
        <f>'2.데이터입력'!C9</f>
        <v>○○○</v>
      </c>
      <c r="D4" s="1257"/>
      <c r="E4" s="1257"/>
      <c r="F4" s="1257"/>
      <c r="G4" s="1257"/>
      <c r="H4" s="1257"/>
      <c r="I4" s="1257"/>
      <c r="J4" s="1257"/>
      <c r="K4" s="1257"/>
      <c r="L4" s="1257"/>
      <c r="M4" s="1257"/>
      <c r="N4" s="1257"/>
      <c r="O4" s="1257"/>
      <c r="P4" s="311"/>
    </row>
    <row r="5" spans="1:18" ht="16.149999999999999" customHeight="1">
      <c r="A5" s="310"/>
      <c r="B5" s="359"/>
      <c r="C5" s="268"/>
      <c r="D5" s="268"/>
      <c r="E5" s="268"/>
      <c r="F5" s="268"/>
      <c r="G5" s="268"/>
      <c r="H5" s="268"/>
      <c r="I5" s="268"/>
      <c r="J5" s="268"/>
      <c r="K5" s="268"/>
      <c r="L5" s="268"/>
      <c r="M5" s="268"/>
      <c r="N5" s="268"/>
      <c r="O5" s="268"/>
      <c r="P5" s="311"/>
    </row>
    <row r="6" spans="1:18" ht="16.149999999999999" customHeight="1">
      <c r="A6" s="310"/>
      <c r="B6" s="267" t="s">
        <v>338</v>
      </c>
      <c r="C6" s="1632">
        <f>'2.데이터입력'!C27</f>
        <v>100000000</v>
      </c>
      <c r="D6" s="1632"/>
      <c r="E6" s="1632"/>
      <c r="F6" s="1624" t="str">
        <f>"(금 "&amp;NUMBERSTRING(C6,1)&amp;" 원정)"</f>
        <v>(금 일억 원정)</v>
      </c>
      <c r="G6" s="1624"/>
      <c r="H6" s="1624"/>
      <c r="I6" s="1624"/>
      <c r="J6" s="1624"/>
      <c r="K6" s="1624"/>
      <c r="L6" s="1624"/>
      <c r="M6" s="1624"/>
      <c r="N6" s="1624"/>
      <c r="O6" s="1624"/>
      <c r="P6" s="1625"/>
    </row>
    <row r="7" spans="1:18" ht="16.149999999999999" customHeight="1">
      <c r="A7" s="310"/>
      <c r="B7" s="359"/>
      <c r="C7" s="441"/>
      <c r="D7" s="441"/>
      <c r="E7" s="441"/>
      <c r="F7" s="268"/>
      <c r="G7" s="268"/>
      <c r="H7" s="268"/>
      <c r="I7" s="268"/>
      <c r="J7" s="268"/>
      <c r="K7" s="268"/>
      <c r="L7" s="268"/>
      <c r="M7" s="268"/>
      <c r="N7" s="268"/>
      <c r="O7" s="268"/>
      <c r="P7" s="311"/>
    </row>
    <row r="8" spans="1:18" ht="16.149999999999999" customHeight="1">
      <c r="A8" s="310"/>
      <c r="B8" s="267" t="s">
        <v>366</v>
      </c>
      <c r="C8" s="1632">
        <f>'2.데이터입력'!C34</f>
        <v>90000000</v>
      </c>
      <c r="D8" s="1632"/>
      <c r="E8" s="1632"/>
      <c r="F8" s="1624" t="str">
        <f>"(금 "&amp;NUMBERSTRING(C8,1)&amp;" 원정)"</f>
        <v>(금 구천만 원정)</v>
      </c>
      <c r="G8" s="1624"/>
      <c r="H8" s="1624"/>
      <c r="I8" s="1624"/>
      <c r="J8" s="1624"/>
      <c r="K8" s="1624"/>
      <c r="L8" s="1624"/>
      <c r="M8" s="1624"/>
      <c r="N8" s="1624"/>
      <c r="O8" s="1624"/>
      <c r="P8" s="1625"/>
    </row>
    <row r="9" spans="1:18" ht="16.149999999999999" customHeight="1">
      <c r="A9" s="310"/>
      <c r="B9" s="359"/>
      <c r="C9" s="442"/>
      <c r="D9" s="442"/>
      <c r="E9" s="442"/>
      <c r="F9" s="268"/>
      <c r="G9" s="268"/>
      <c r="H9" s="268"/>
      <c r="I9" s="268"/>
      <c r="J9" s="268"/>
      <c r="K9" s="268"/>
      <c r="L9" s="268"/>
      <c r="M9" s="268"/>
      <c r="N9" s="268"/>
      <c r="O9" s="268"/>
      <c r="P9" s="311"/>
    </row>
    <row r="10" spans="1:18" ht="16.149999999999999" customHeight="1">
      <c r="A10" s="310"/>
      <c r="B10" s="267" t="s">
        <v>367</v>
      </c>
      <c r="C10" s="1633">
        <f>'32.공사대장'!J16+'32.공사대장'!J17+'32.공사대장'!J18+'32.공사대장'!J19</f>
        <v>0</v>
      </c>
      <c r="D10" s="1633"/>
      <c r="E10" s="1633"/>
      <c r="F10" s="1624" t="str">
        <f>"(금 "&amp;NUMBERSTRING(C10,1)&amp;" 원정)"</f>
        <v>(금 영 원정)</v>
      </c>
      <c r="G10" s="1624"/>
      <c r="H10" s="1624"/>
      <c r="I10" s="1624"/>
      <c r="J10" s="1624"/>
      <c r="K10" s="1624"/>
      <c r="L10" s="1624"/>
      <c r="M10" s="1624"/>
      <c r="N10" s="1624"/>
      <c r="O10" s="1624"/>
      <c r="P10" s="1625"/>
    </row>
    <row r="11" spans="1:18" ht="16.149999999999999" customHeight="1">
      <c r="A11" s="310"/>
      <c r="B11" s="359"/>
      <c r="C11" s="442"/>
      <c r="D11" s="442"/>
      <c r="E11" s="442"/>
      <c r="F11" s="268"/>
      <c r="G11" s="268"/>
      <c r="H11" s="268"/>
      <c r="I11" s="268"/>
      <c r="J11" s="268"/>
      <c r="K11" s="268"/>
      <c r="L11" s="268"/>
      <c r="M11" s="268"/>
      <c r="N11" s="268"/>
      <c r="O11" s="268"/>
      <c r="P11" s="311"/>
    </row>
    <row r="12" spans="1:18" ht="16.149999999999999" customHeight="1">
      <c r="A12" s="310"/>
      <c r="B12" s="267" t="s">
        <v>368</v>
      </c>
      <c r="C12" s="1632">
        <f>C6-C10-C14</f>
        <v>90000000</v>
      </c>
      <c r="D12" s="1632"/>
      <c r="E12" s="1632"/>
      <c r="F12" s="1624" t="str">
        <f>"(금 "&amp;NUMBERSTRING(C12,1)&amp;" 원정)"</f>
        <v>(금 구천만 원정)</v>
      </c>
      <c r="G12" s="1624"/>
      <c r="H12" s="1624"/>
      <c r="I12" s="1624"/>
      <c r="J12" s="1624"/>
      <c r="K12" s="1624"/>
      <c r="L12" s="1624"/>
      <c r="M12" s="1624"/>
      <c r="N12" s="1624"/>
      <c r="O12" s="1624"/>
      <c r="P12" s="1625"/>
    </row>
    <row r="13" spans="1:18" ht="16.149999999999999" customHeight="1">
      <c r="A13" s="310"/>
      <c r="B13" s="268"/>
      <c r="C13" s="442"/>
      <c r="D13" s="442"/>
      <c r="E13" s="442"/>
      <c r="F13" s="268"/>
      <c r="G13" s="268"/>
      <c r="H13" s="268"/>
      <c r="I13" s="268"/>
      <c r="J13" s="268"/>
      <c r="K13" s="268"/>
      <c r="L13" s="268"/>
      <c r="M13" s="268"/>
      <c r="N13" s="268"/>
      <c r="O13" s="268"/>
      <c r="P13" s="311"/>
    </row>
    <row r="14" spans="1:18" ht="16.149999999999999" customHeight="1">
      <c r="A14" s="310"/>
      <c r="B14" s="267" t="s">
        <v>369</v>
      </c>
      <c r="C14" s="1626">
        <f>'29.준공정산동의서'!M8</f>
        <v>10000000</v>
      </c>
      <c r="D14" s="1626"/>
      <c r="E14" s="1626"/>
      <c r="F14" s="1624" t="str">
        <f>"(금 "&amp;NUMBERSTRING(C14,1)&amp;" 원정)"</f>
        <v>(금 일천만 원정)</v>
      </c>
      <c r="G14" s="1624"/>
      <c r="H14" s="1624"/>
      <c r="I14" s="1624"/>
      <c r="J14" s="1624"/>
      <c r="K14" s="1624"/>
      <c r="L14" s="1624"/>
      <c r="M14" s="1624"/>
      <c r="N14" s="1624"/>
      <c r="O14" s="1624"/>
      <c r="P14" s="1625"/>
    </row>
    <row r="15" spans="1:18" ht="16.149999999999999" customHeight="1">
      <c r="A15" s="310"/>
      <c r="B15" s="268"/>
      <c r="C15" s="360"/>
      <c r="D15" s="374"/>
      <c r="E15" s="374"/>
      <c r="F15" s="268"/>
      <c r="G15" s="268"/>
      <c r="H15" s="268"/>
      <c r="I15" s="268"/>
      <c r="J15" s="268"/>
      <c r="K15" s="268"/>
      <c r="L15" s="268"/>
      <c r="M15" s="268"/>
      <c r="N15" s="268"/>
      <c r="O15" s="268"/>
      <c r="P15" s="311"/>
    </row>
    <row r="16" spans="1:18" ht="21" customHeight="1">
      <c r="A16" s="310"/>
      <c r="B16" s="268" t="s">
        <v>370</v>
      </c>
      <c r="C16" s="360"/>
      <c r="D16" s="374"/>
      <c r="E16" s="374"/>
      <c r="F16" s="268"/>
      <c r="G16" s="268"/>
      <c r="H16" s="268"/>
      <c r="I16" s="268"/>
      <c r="J16" s="268"/>
      <c r="K16" s="268"/>
      <c r="L16" s="268"/>
      <c r="M16" s="268"/>
      <c r="N16" s="268"/>
      <c r="O16" s="268"/>
      <c r="P16" s="311"/>
    </row>
    <row r="17" spans="1:16" ht="21" customHeight="1">
      <c r="A17" s="310"/>
      <c r="B17" s="268"/>
      <c r="C17" s="374"/>
      <c r="D17" s="374"/>
      <c r="E17" s="374"/>
      <c r="F17" s="268"/>
      <c r="G17" s="268"/>
      <c r="H17" s="268"/>
      <c r="I17" s="268"/>
      <c r="J17" s="268"/>
      <c r="K17" s="268"/>
      <c r="L17" s="268"/>
      <c r="M17" s="268"/>
      <c r="N17" s="268"/>
      <c r="O17" s="268"/>
      <c r="P17" s="311"/>
    </row>
    <row r="18" spans="1:16" ht="16.149999999999999" customHeight="1">
      <c r="A18" s="310"/>
      <c r="B18" s="268" t="s">
        <v>371</v>
      </c>
      <c r="C18" s="268"/>
      <c r="D18" s="268"/>
      <c r="E18" s="268"/>
      <c r="F18" s="268"/>
      <c r="G18" s="268"/>
      <c r="H18" s="268"/>
      <c r="I18" s="268"/>
      <c r="J18" s="268"/>
      <c r="K18" s="268"/>
      <c r="L18" s="268"/>
      <c r="M18" s="268"/>
      <c r="N18" s="268"/>
      <c r="O18" s="268"/>
      <c r="P18" s="311"/>
    </row>
    <row r="19" spans="1:16" ht="16.149999999999999" customHeight="1">
      <c r="A19" s="310"/>
      <c r="B19" s="268"/>
      <c r="C19" s="268"/>
      <c r="D19" s="268"/>
      <c r="E19" s="268"/>
      <c r="F19" s="268"/>
      <c r="G19" s="268"/>
      <c r="H19" s="268"/>
      <c r="I19" s="268"/>
      <c r="J19" s="268"/>
      <c r="K19" s="268"/>
      <c r="L19" s="268"/>
      <c r="M19" s="268"/>
      <c r="N19" s="268"/>
      <c r="O19" s="268"/>
      <c r="P19" s="311"/>
    </row>
    <row r="20" spans="1:16" ht="30" customHeight="1">
      <c r="A20" s="310"/>
      <c r="B20" s="1336" t="s">
        <v>372</v>
      </c>
      <c r="C20" s="1336"/>
      <c r="D20" s="1630" t="str">
        <f>'2.데이터입력'!E22</f>
        <v>00은행</v>
      </c>
      <c r="E20" s="1630"/>
      <c r="F20" s="1630"/>
      <c r="G20" s="1630"/>
      <c r="H20" s="1630"/>
      <c r="I20" s="1630"/>
      <c r="J20" s="1630"/>
      <c r="K20" s="1630"/>
      <c r="L20" s="1630"/>
      <c r="M20" s="1630"/>
      <c r="N20" s="1630"/>
      <c r="O20" s="1630"/>
      <c r="P20" s="311"/>
    </row>
    <row r="21" spans="1:16" ht="30" customHeight="1">
      <c r="A21" s="310"/>
      <c r="B21" s="1336" t="s">
        <v>373</v>
      </c>
      <c r="C21" s="1336"/>
      <c r="D21" s="1630" t="str">
        <f>'2.데이터입력'!E23</f>
        <v>000-000000-00-000</v>
      </c>
      <c r="E21" s="1630"/>
      <c r="F21" s="1630"/>
      <c r="G21" s="1630"/>
      <c r="H21" s="1630"/>
      <c r="I21" s="1630"/>
      <c r="J21" s="1630"/>
      <c r="K21" s="1630"/>
      <c r="L21" s="1630"/>
      <c r="M21" s="1630"/>
      <c r="N21" s="1630"/>
      <c r="O21" s="1630"/>
      <c r="P21" s="311"/>
    </row>
    <row r="22" spans="1:16" ht="30" customHeight="1">
      <c r="A22" s="310"/>
      <c r="B22" s="1336" t="s">
        <v>374</v>
      </c>
      <c r="C22" s="1336"/>
      <c r="D22" s="1631" t="str">
        <f>'2.데이터입력'!C19</f>
        <v>○○건설㈜</v>
      </c>
      <c r="E22" s="1631"/>
      <c r="F22" s="1631"/>
      <c r="G22" s="1631"/>
      <c r="H22" s="1631"/>
      <c r="I22" s="1631"/>
      <c r="J22" s="1631"/>
      <c r="K22" s="1631"/>
      <c r="L22" s="1631"/>
      <c r="M22" s="1631"/>
      <c r="N22" s="1631"/>
      <c r="O22" s="1631"/>
      <c r="P22" s="311"/>
    </row>
    <row r="23" spans="1:16" ht="21" customHeight="1">
      <c r="A23" s="310"/>
      <c r="B23" s="268"/>
      <c r="C23" s="268"/>
      <c r="D23" s="268"/>
      <c r="E23" s="268"/>
      <c r="F23" s="268"/>
      <c r="G23" s="268"/>
      <c r="H23" s="268"/>
      <c r="I23" s="268"/>
      <c r="J23" s="268"/>
      <c r="K23" s="268"/>
      <c r="L23" s="268"/>
      <c r="M23" s="268"/>
      <c r="N23" s="268"/>
      <c r="O23" s="268"/>
      <c r="P23" s="311"/>
    </row>
    <row r="24" spans="1:16" ht="21" customHeight="1">
      <c r="A24" s="310"/>
      <c r="B24" s="374"/>
      <c r="C24" s="374"/>
      <c r="D24" s="1627">
        <f>'2.데이터입력'!C33</f>
        <v>46382</v>
      </c>
      <c r="E24" s="1627"/>
      <c r="F24" s="1627"/>
      <c r="G24" s="1627"/>
      <c r="H24" s="1627"/>
      <c r="I24" s="1627"/>
      <c r="J24" s="1627"/>
      <c r="K24" s="374"/>
      <c r="L24" s="374"/>
      <c r="M24" s="374"/>
      <c r="N24" s="374"/>
      <c r="O24" s="374"/>
      <c r="P24" s="331"/>
    </row>
    <row r="25" spans="1:16" ht="16.899999999999999" customHeight="1">
      <c r="A25" s="310"/>
      <c r="B25" s="268"/>
      <c r="C25" s="268"/>
      <c r="D25" s="268"/>
      <c r="E25" s="268"/>
      <c r="F25" s="268"/>
      <c r="G25" s="268"/>
      <c r="H25" s="268"/>
      <c r="I25" s="268"/>
      <c r="J25" s="268"/>
      <c r="K25" s="268"/>
      <c r="L25" s="268"/>
      <c r="M25" s="268"/>
      <c r="N25" s="268"/>
      <c r="O25" s="268"/>
      <c r="P25" s="311"/>
    </row>
    <row r="26" spans="1:16" ht="32.25" customHeight="1">
      <c r="A26" s="310"/>
      <c r="B26" s="268"/>
      <c r="C26" s="268" t="s">
        <v>340</v>
      </c>
      <c r="D26" s="268"/>
      <c r="E26" s="983" t="str">
        <f>'2.데이터입력'!C19</f>
        <v>○○건설㈜</v>
      </c>
      <c r="F26" s="983"/>
      <c r="G26" s="983"/>
      <c r="H26" s="983"/>
      <c r="I26" s="983"/>
      <c r="J26" s="983"/>
      <c r="K26" s="983"/>
      <c r="L26" s="983"/>
      <c r="M26" s="983"/>
      <c r="N26" s="983"/>
      <c r="O26" s="983"/>
      <c r="P26" s="1281"/>
    </row>
    <row r="27" spans="1:16" ht="32.25" customHeight="1">
      <c r="A27" s="310"/>
      <c r="B27" s="268"/>
      <c r="C27" s="268" t="s">
        <v>919</v>
      </c>
      <c r="D27" s="268"/>
      <c r="E27" s="982" t="str">
        <f>'2.데이터입력'!E20</f>
        <v>○○시 ○○구</v>
      </c>
      <c r="F27" s="982"/>
      <c r="G27" s="982"/>
      <c r="H27" s="982"/>
      <c r="I27" s="982"/>
      <c r="J27" s="982"/>
      <c r="K27" s="982"/>
      <c r="L27" s="982"/>
      <c r="M27" s="982"/>
      <c r="N27" s="982"/>
      <c r="O27" s="982"/>
      <c r="P27" s="1255"/>
    </row>
    <row r="28" spans="1:16" ht="32.25" customHeight="1">
      <c r="A28" s="310"/>
      <c r="B28" s="268"/>
      <c r="C28" s="268" t="s">
        <v>170</v>
      </c>
      <c r="D28" s="268"/>
      <c r="E28" s="983" t="str">
        <f>'2.데이터입력'!E19 &amp; "  (인)"</f>
        <v>○○○  (인)</v>
      </c>
      <c r="F28" s="983"/>
      <c r="G28" s="983"/>
      <c r="H28" s="983"/>
      <c r="I28" s="983"/>
      <c r="J28" s="983"/>
      <c r="K28" s="983"/>
      <c r="L28" s="983"/>
      <c r="M28" s="983"/>
      <c r="N28" s="983"/>
      <c r="O28" s="983"/>
      <c r="P28" s="1281"/>
    </row>
    <row r="29" spans="1:16" ht="18.600000000000001" customHeight="1">
      <c r="A29" s="310"/>
      <c r="B29" s="268"/>
      <c r="C29" s="268"/>
      <c r="D29" s="268"/>
      <c r="E29" s="313"/>
      <c r="F29" s="313"/>
      <c r="G29" s="313"/>
      <c r="H29" s="313"/>
      <c r="I29" s="313"/>
      <c r="J29" s="313"/>
      <c r="K29" s="313"/>
      <c r="L29" s="313"/>
      <c r="M29" s="313"/>
      <c r="N29" s="313"/>
      <c r="O29" s="313"/>
      <c r="P29" s="371"/>
    </row>
    <row r="30" spans="1:16" ht="21" customHeight="1">
      <c r="A30" s="1628" t="s">
        <v>920</v>
      </c>
      <c r="B30" s="1273"/>
      <c r="C30" s="1273"/>
      <c r="D30" s="1273"/>
      <c r="E30" s="1273"/>
      <c r="F30" s="1273"/>
      <c r="G30" s="1273"/>
      <c r="H30" s="1273"/>
      <c r="I30" s="1273"/>
      <c r="J30" s="1273"/>
      <c r="K30" s="1273"/>
      <c r="L30" s="1273"/>
      <c r="M30" s="1273"/>
      <c r="N30" s="1273"/>
      <c r="O30" s="1273"/>
      <c r="P30" s="1629"/>
    </row>
    <row r="31" spans="1:16" ht="21" customHeight="1">
      <c r="A31" s="310"/>
      <c r="B31" s="268"/>
      <c r="C31" s="268"/>
      <c r="D31" s="268"/>
      <c r="E31" s="268"/>
      <c r="F31" s="268"/>
      <c r="G31" s="268"/>
      <c r="H31" s="268"/>
      <c r="I31" s="268"/>
      <c r="J31" s="268"/>
      <c r="K31" s="268"/>
      <c r="L31" s="268"/>
      <c r="M31" s="268"/>
      <c r="N31" s="268"/>
      <c r="O31" s="268"/>
      <c r="P31" s="311"/>
    </row>
    <row r="32" spans="1:16" s="13" customFormat="1" ht="21" customHeight="1">
      <c r="A32" s="377"/>
      <c r="B32" s="1249"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C32" s="1249"/>
      <c r="D32" s="1249"/>
      <c r="E32" s="1249"/>
      <c r="F32" s="1249"/>
      <c r="G32" s="1249"/>
      <c r="H32" s="1249"/>
      <c r="I32" s="1249"/>
      <c r="J32" s="1249"/>
      <c r="K32" s="1249"/>
      <c r="L32" s="1249"/>
      <c r="M32" s="1249"/>
      <c r="N32" s="1249"/>
      <c r="O32" s="1249"/>
      <c r="P32" s="542"/>
    </row>
    <row r="33" spans="1:16" ht="43.9" customHeight="1">
      <c r="A33" s="317"/>
      <c r="B33" s="318"/>
      <c r="C33" s="318"/>
      <c r="D33" s="318"/>
      <c r="E33" s="318"/>
      <c r="F33" s="318"/>
      <c r="G33" s="318"/>
      <c r="H33" s="318"/>
      <c r="I33" s="318"/>
      <c r="J33" s="318"/>
      <c r="K33" s="318"/>
      <c r="L33" s="318"/>
      <c r="M33" s="318"/>
      <c r="N33" s="318"/>
      <c r="O33" s="318"/>
      <c r="P33" s="319"/>
    </row>
    <row r="34" spans="1:16" ht="31.9" customHeight="1"/>
  </sheetData>
  <sheetProtection algorithmName="SHA-512" hashValue="/9uNBVuJb8EP9jfnpVnTZ9olAL78YhsKph4r38buqS+cuAaCqb9uMA3yVj7kth4s9II5hg+Ki++7hzt0Twd6Hw==" saltValue="ZjIBq4kn6kKaHRkxs1pMJA==" spinCount="100000" sheet="1" objects="1" scenarios="1"/>
  <mergeCells count="24">
    <mergeCell ref="A2:P2"/>
    <mergeCell ref="D20:O20"/>
    <mergeCell ref="D21:O21"/>
    <mergeCell ref="D22:O22"/>
    <mergeCell ref="C6:E6"/>
    <mergeCell ref="C8:E8"/>
    <mergeCell ref="C10:E10"/>
    <mergeCell ref="C12:E12"/>
    <mergeCell ref="B32:O32"/>
    <mergeCell ref="C4:O4"/>
    <mergeCell ref="F6:P6"/>
    <mergeCell ref="C14:E14"/>
    <mergeCell ref="F14:P14"/>
    <mergeCell ref="F12:P12"/>
    <mergeCell ref="F10:P10"/>
    <mergeCell ref="F8:P8"/>
    <mergeCell ref="E26:P26"/>
    <mergeCell ref="E27:P27"/>
    <mergeCell ref="E28:P28"/>
    <mergeCell ref="D24:J24"/>
    <mergeCell ref="A30:P30"/>
    <mergeCell ref="B20:C20"/>
    <mergeCell ref="B21:C21"/>
    <mergeCell ref="B22:C22"/>
  </mergeCells>
  <phoneticPr fontId="2" type="noConversion"/>
  <hyperlinks>
    <hyperlink ref="R3" location="'2.데이터입력'!A1" display="데이터입력시트로" xr:uid="{00000000-0004-0000-2200-000000000000}"/>
  </hyperlinks>
  <printOptions horizontalCentered="1" verticalCentered="1"/>
  <pageMargins left="0.70866141732283472" right="0.70866141732283472" top="0.74803149606299213" bottom="0.74803149606299213" header="0.31496062992125984" footer="0.31496062992125984"/>
  <pageSetup paperSize="9" scale="95" orientation="portrait" r:id="rId1"/>
  <headerFooter>
    <oddHeader>&amp;C
&amp;G</oddHeader>
  </headerFooter>
  <drawing r:id="rId2"/>
  <legacyDrawing r:id="rId3"/>
  <legacyDrawingHF r:id="rId4"/>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5">
    <tabColor rgb="FF0070C0"/>
    <pageSetUpPr fitToPage="1"/>
  </sheetPr>
  <dimension ref="A1:S32"/>
  <sheetViews>
    <sheetView showGridLines="0" topLeftCell="A7" zoomScale="85" zoomScaleNormal="85" workbookViewId="0">
      <selection activeCell="B16" sqref="B16:P17"/>
    </sheetView>
  </sheetViews>
  <sheetFormatPr defaultColWidth="9" defaultRowHeight="25.5" customHeight="1"/>
  <cols>
    <col min="1" max="1" width="6.25" style="6" customWidth="1"/>
    <col min="2" max="2" width="8.75" style="6" customWidth="1"/>
    <col min="3" max="3" width="2.5" style="6" customWidth="1"/>
    <col min="4" max="11" width="5.875" style="6" customWidth="1"/>
    <col min="12" max="12" width="7.5" style="6" customWidth="1"/>
    <col min="13" max="16" width="4" style="6" customWidth="1"/>
    <col min="17" max="17" width="6.25" style="6" customWidth="1"/>
    <col min="18" max="18" width="6.625" style="6" customWidth="1"/>
    <col min="19" max="19" width="14.75" style="6" customWidth="1"/>
    <col min="20" max="16384" width="9" style="6"/>
  </cols>
  <sheetData>
    <row r="1" spans="1:19" ht="37.5" customHeight="1">
      <c r="A1" s="674"/>
      <c r="B1" s="675"/>
      <c r="C1" s="675"/>
      <c r="D1" s="675"/>
      <c r="E1" s="675"/>
      <c r="F1" s="675"/>
      <c r="G1" s="675"/>
      <c r="H1" s="675"/>
      <c r="I1" s="675"/>
      <c r="J1" s="675"/>
      <c r="K1" s="675"/>
      <c r="L1" s="675"/>
      <c r="M1" s="675"/>
      <c r="N1" s="675"/>
      <c r="O1" s="675"/>
      <c r="P1" s="675"/>
      <c r="Q1" s="676"/>
    </row>
    <row r="2" spans="1:19" ht="34.15" customHeight="1" thickBot="1">
      <c r="A2" s="672"/>
      <c r="B2" s="1638" t="s">
        <v>881</v>
      </c>
      <c r="C2" s="1639"/>
      <c r="D2" s="1639"/>
      <c r="E2" s="1639"/>
      <c r="F2" s="1639"/>
      <c r="G2" s="1639"/>
      <c r="H2" s="1639"/>
      <c r="I2" s="1639"/>
      <c r="J2" s="1639"/>
      <c r="K2" s="1639"/>
      <c r="L2" s="1639"/>
      <c r="M2" s="1639"/>
      <c r="N2" s="1639"/>
      <c r="O2" s="1639"/>
      <c r="P2" s="1639"/>
      <c r="Q2" s="673"/>
    </row>
    <row r="3" spans="1:19" ht="17.25" customHeight="1" thickTop="1" thickBot="1">
      <c r="A3" s="310"/>
      <c r="B3" s="662" t="s">
        <v>858</v>
      </c>
      <c r="C3" s="652"/>
      <c r="D3" s="652"/>
      <c r="E3" s="652"/>
      <c r="F3" s="652"/>
      <c r="G3" s="652"/>
      <c r="H3" s="652"/>
      <c r="I3" s="652"/>
      <c r="J3" s="652"/>
      <c r="K3" s="652"/>
      <c r="L3" s="652"/>
      <c r="M3" s="652"/>
      <c r="N3" s="652"/>
      <c r="O3" s="652"/>
      <c r="P3" s="654" t="s">
        <v>860</v>
      </c>
      <c r="Q3" s="311"/>
      <c r="S3" s="954" t="s">
        <v>957</v>
      </c>
    </row>
    <row r="4" spans="1:19" ht="18" customHeight="1" thickBot="1">
      <c r="A4" s="310"/>
      <c r="B4" s="1648" t="s">
        <v>859</v>
      </c>
      <c r="C4" s="1649"/>
      <c r="D4" s="1658" t="s">
        <v>861</v>
      </c>
      <c r="E4" s="1659"/>
      <c r="F4" s="1659"/>
      <c r="G4" s="1660"/>
      <c r="H4" s="1658" t="s">
        <v>862</v>
      </c>
      <c r="I4" s="1659"/>
      <c r="J4" s="1666"/>
      <c r="K4" s="1667"/>
      <c r="L4" s="666" t="s">
        <v>864</v>
      </c>
      <c r="M4" s="1688"/>
      <c r="N4" s="1688"/>
      <c r="O4" s="1688"/>
      <c r="P4" s="1688"/>
      <c r="Q4" s="311"/>
      <c r="S4" s="955"/>
    </row>
    <row r="5" spans="1:19" ht="18" customHeight="1" thickTop="1">
      <c r="A5" s="310"/>
      <c r="B5" s="1650"/>
      <c r="C5" s="1651"/>
      <c r="D5" s="1661" t="str">
        <f>'2.데이터입력'!C10</f>
        <v>○○○</v>
      </c>
      <c r="E5" s="1662"/>
      <c r="F5" s="1662"/>
      <c r="G5" s="1663"/>
      <c r="H5" s="1664" t="s">
        <v>863</v>
      </c>
      <c r="I5" s="1665"/>
      <c r="J5" s="1668"/>
      <c r="K5" s="1669"/>
      <c r="L5" s="665"/>
      <c r="M5" s="1689"/>
      <c r="N5" s="1689"/>
      <c r="O5" s="1689"/>
      <c r="P5" s="1689"/>
      <c r="Q5" s="311"/>
    </row>
    <row r="6" spans="1:19" ht="18" customHeight="1">
      <c r="A6" s="310"/>
      <c r="B6" s="1650"/>
      <c r="C6" s="1651"/>
      <c r="D6" s="1654" t="s">
        <v>865</v>
      </c>
      <c r="E6" s="1655"/>
      <c r="F6" s="1655"/>
      <c r="G6" s="1655"/>
      <c r="H6" s="1655"/>
      <c r="I6" s="1655"/>
      <c r="J6" s="1655"/>
      <c r="K6" s="1655"/>
      <c r="L6" s="1655"/>
      <c r="M6" s="651"/>
      <c r="N6" s="651"/>
      <c r="O6" s="651"/>
      <c r="P6" s="651"/>
      <c r="Q6" s="650"/>
      <c r="S6" s="661"/>
    </row>
    <row r="7" spans="1:19" ht="18" customHeight="1">
      <c r="A7" s="310"/>
      <c r="B7" s="1650"/>
      <c r="C7" s="1651"/>
      <c r="D7" s="1656" t="str">
        <f>'2.데이터입력'!C9</f>
        <v>○○○</v>
      </c>
      <c r="E7" s="1657"/>
      <c r="F7" s="1657"/>
      <c r="G7" s="1657"/>
      <c r="H7" s="1657"/>
      <c r="I7" s="1657"/>
      <c r="J7" s="1657"/>
      <c r="K7" s="1657"/>
      <c r="L7" s="1657"/>
      <c r="M7" s="651"/>
      <c r="N7" s="651"/>
      <c r="O7" s="651"/>
      <c r="P7" s="651"/>
      <c r="Q7" s="311"/>
    </row>
    <row r="8" spans="1:19" ht="18" customHeight="1">
      <c r="A8" s="310"/>
      <c r="B8" s="1650"/>
      <c r="C8" s="1651"/>
      <c r="D8" s="1646" t="s">
        <v>866</v>
      </c>
      <c r="E8" s="1647"/>
      <c r="F8" s="1686"/>
      <c r="G8" s="1686"/>
      <c r="H8" s="1686"/>
      <c r="I8" s="1686"/>
      <c r="J8" s="1686"/>
      <c r="K8" s="1686"/>
      <c r="L8" s="1686"/>
      <c r="M8" s="663"/>
      <c r="N8" s="663"/>
      <c r="O8" s="663"/>
      <c r="P8" s="663"/>
      <c r="Q8" s="650"/>
    </row>
    <row r="9" spans="1:19" ht="18" customHeight="1" thickBot="1">
      <c r="A9" s="310"/>
      <c r="B9" s="1652"/>
      <c r="C9" s="1653"/>
      <c r="D9" s="655"/>
      <c r="E9" s="653"/>
      <c r="F9" s="1687"/>
      <c r="G9" s="1687"/>
      <c r="H9" s="1687"/>
      <c r="I9" s="1687"/>
      <c r="J9" s="1687"/>
      <c r="K9" s="1687"/>
      <c r="L9" s="1687"/>
      <c r="M9" s="664"/>
      <c r="N9" s="664"/>
      <c r="O9" s="664"/>
      <c r="P9" s="664"/>
      <c r="Q9" s="311"/>
    </row>
    <row r="10" spans="1:19" ht="7.5" customHeight="1" thickBot="1">
      <c r="A10" s="310"/>
      <c r="B10" s="645"/>
      <c r="C10" s="1633"/>
      <c r="D10" s="1633"/>
      <c r="E10" s="1633"/>
      <c r="F10" s="649"/>
      <c r="G10" s="649"/>
      <c r="H10" s="649"/>
      <c r="I10" s="649"/>
      <c r="J10" s="649"/>
      <c r="K10" s="649"/>
      <c r="L10" s="649"/>
      <c r="M10" s="649"/>
      <c r="N10" s="649"/>
      <c r="O10" s="649"/>
      <c r="P10" s="649"/>
      <c r="Q10" s="650"/>
    </row>
    <row r="11" spans="1:19" ht="16.149999999999999" customHeight="1">
      <c r="A11" s="310"/>
      <c r="B11" s="1640" t="s">
        <v>867</v>
      </c>
      <c r="C11" s="1641"/>
      <c r="D11" s="667" t="s">
        <v>868</v>
      </c>
      <c r="E11" s="1690" t="str">
        <f>'2.데이터입력'!E19</f>
        <v>○○○</v>
      </c>
      <c r="F11" s="1690"/>
      <c r="G11" s="1691"/>
      <c r="H11" s="1670" t="s">
        <v>870</v>
      </c>
      <c r="I11" s="1672" t="str">
        <f>'2.데이터입력'!C19</f>
        <v>○○건설㈜</v>
      </c>
      <c r="J11" s="1672"/>
      <c r="K11" s="1672"/>
      <c r="L11" s="1672"/>
      <c r="M11" s="1672"/>
      <c r="N11" s="1672"/>
      <c r="O11" s="1672"/>
      <c r="P11" s="1672"/>
      <c r="Q11" s="311"/>
    </row>
    <row r="12" spans="1:19" ht="16.149999999999999" customHeight="1">
      <c r="A12" s="310"/>
      <c r="B12" s="1642"/>
      <c r="C12" s="1643"/>
      <c r="D12" s="668"/>
      <c r="E12" s="1692"/>
      <c r="F12" s="1692"/>
      <c r="G12" s="1693"/>
      <c r="H12" s="1671"/>
      <c r="I12" s="1673"/>
      <c r="J12" s="1673"/>
      <c r="K12" s="1673"/>
      <c r="L12" s="1673"/>
      <c r="M12" s="1673"/>
      <c r="N12" s="1673"/>
      <c r="O12" s="1673"/>
      <c r="P12" s="1673"/>
      <c r="Q12" s="650"/>
    </row>
    <row r="13" spans="1:19" ht="16.149999999999999" customHeight="1">
      <c r="A13" s="310"/>
      <c r="B13" s="1642"/>
      <c r="C13" s="1643"/>
      <c r="D13" s="669" t="s">
        <v>869</v>
      </c>
      <c r="E13" s="1694" t="str">
        <f>'2.데이터입력'!C20</f>
        <v>02-1234-5678</v>
      </c>
      <c r="F13" s="1694"/>
      <c r="G13" s="1695"/>
      <c r="H13" s="1703" t="s">
        <v>132</v>
      </c>
      <c r="I13" s="1701" t="str">
        <f>'2.데이터입력'!E20</f>
        <v>○○시 ○○구</v>
      </c>
      <c r="J13" s="1701"/>
      <c r="K13" s="1701"/>
      <c r="L13" s="1701"/>
      <c r="M13" s="1701"/>
      <c r="N13" s="1701"/>
      <c r="O13" s="1701"/>
      <c r="P13" s="1701"/>
      <c r="Q13" s="311"/>
    </row>
    <row r="14" spans="1:19" ht="16.149999999999999" customHeight="1" thickBot="1">
      <c r="A14" s="310"/>
      <c r="B14" s="1644"/>
      <c r="C14" s="1645"/>
      <c r="D14" s="670"/>
      <c r="E14" s="1696"/>
      <c r="F14" s="1696"/>
      <c r="G14" s="1697"/>
      <c r="H14" s="1704"/>
      <c r="I14" s="1702"/>
      <c r="J14" s="1702"/>
      <c r="K14" s="1702"/>
      <c r="L14" s="1702"/>
      <c r="M14" s="1702"/>
      <c r="N14" s="1702"/>
      <c r="O14" s="1702"/>
      <c r="P14" s="1702"/>
      <c r="Q14" s="650"/>
    </row>
    <row r="15" spans="1:19" ht="7.5" customHeight="1" thickBot="1">
      <c r="A15" s="310"/>
      <c r="B15" s="268"/>
      <c r="C15" s="647"/>
      <c r="D15" s="646"/>
      <c r="E15" s="646"/>
      <c r="F15" s="268"/>
      <c r="G15" s="268"/>
      <c r="H15" s="268"/>
      <c r="I15" s="268"/>
      <c r="J15" s="268"/>
      <c r="K15" s="268"/>
      <c r="L15" s="268"/>
      <c r="M15" s="268"/>
      <c r="N15" s="268"/>
      <c r="O15" s="268"/>
      <c r="P15" s="268"/>
      <c r="Q15" s="311"/>
    </row>
    <row r="16" spans="1:19" ht="21" customHeight="1" thickBot="1">
      <c r="A16" s="310"/>
      <c r="B16" s="1676" t="s">
        <v>871</v>
      </c>
      <c r="C16" s="1677"/>
      <c r="D16" s="1677"/>
      <c r="E16" s="1677"/>
      <c r="F16" s="1677"/>
      <c r="G16" s="1677"/>
      <c r="H16" s="1677"/>
      <c r="I16" s="1677"/>
      <c r="J16" s="1677"/>
      <c r="K16" s="1677"/>
      <c r="L16" s="1677"/>
      <c r="M16" s="1677"/>
      <c r="N16" s="1677"/>
      <c r="O16" s="1677"/>
      <c r="P16" s="1677"/>
      <c r="Q16" s="311"/>
    </row>
    <row r="17" spans="1:17" ht="35.25" customHeight="1">
      <c r="A17" s="310"/>
      <c r="B17" s="660" t="s">
        <v>530</v>
      </c>
      <c r="C17" s="1678" t="s">
        <v>873</v>
      </c>
      <c r="D17" s="1679"/>
      <c r="E17" s="1679"/>
      <c r="F17" s="1679"/>
      <c r="G17" s="1679"/>
      <c r="H17" s="1679"/>
      <c r="I17" s="1679"/>
      <c r="J17" s="1679"/>
      <c r="K17" s="1679"/>
      <c r="L17" s="1680"/>
      <c r="M17" s="1682"/>
      <c r="N17" s="1683"/>
      <c r="O17" s="1683"/>
      <c r="P17" s="1683"/>
      <c r="Q17" s="311"/>
    </row>
    <row r="18" spans="1:17" ht="35.25" customHeight="1">
      <c r="A18" s="310"/>
      <c r="B18" s="659" t="s">
        <v>531</v>
      </c>
      <c r="C18" s="1681" t="s">
        <v>874</v>
      </c>
      <c r="D18" s="1681"/>
      <c r="E18" s="1681"/>
      <c r="F18" s="1681"/>
      <c r="G18" s="1681"/>
      <c r="H18" s="1681"/>
      <c r="I18" s="1681"/>
      <c r="J18" s="1681"/>
      <c r="K18" s="1681"/>
      <c r="L18" s="1681"/>
      <c r="M18" s="1336"/>
      <c r="N18" s="1336"/>
      <c r="O18" s="1336"/>
      <c r="P18" s="1535"/>
      <c r="Q18" s="311"/>
    </row>
    <row r="19" spans="1:17" ht="40.5" customHeight="1">
      <c r="A19" s="310"/>
      <c r="B19" s="659" t="s">
        <v>532</v>
      </c>
      <c r="C19" s="1681" t="s">
        <v>908</v>
      </c>
      <c r="D19" s="1681"/>
      <c r="E19" s="1681"/>
      <c r="F19" s="1681"/>
      <c r="G19" s="1681"/>
      <c r="H19" s="1681"/>
      <c r="I19" s="1681"/>
      <c r="J19" s="1681"/>
      <c r="K19" s="1681"/>
      <c r="L19" s="1681"/>
      <c r="M19" s="1336"/>
      <c r="N19" s="1336"/>
      <c r="O19" s="1336"/>
      <c r="P19" s="1535"/>
      <c r="Q19" s="311"/>
    </row>
    <row r="20" spans="1:17" ht="35.25" customHeight="1">
      <c r="A20" s="310"/>
      <c r="B20" s="659" t="s">
        <v>533</v>
      </c>
      <c r="C20" s="1681" t="s">
        <v>875</v>
      </c>
      <c r="D20" s="1681"/>
      <c r="E20" s="1681"/>
      <c r="F20" s="1681"/>
      <c r="G20" s="1681"/>
      <c r="H20" s="1681"/>
      <c r="I20" s="1681"/>
      <c r="J20" s="1681"/>
      <c r="K20" s="1681"/>
      <c r="L20" s="1681"/>
      <c r="M20" s="1630"/>
      <c r="N20" s="1630"/>
      <c r="O20" s="1630"/>
      <c r="P20" s="1699"/>
      <c r="Q20" s="311"/>
    </row>
    <row r="21" spans="1:17" ht="35.25" customHeight="1">
      <c r="A21" s="310"/>
      <c r="B21" s="659" t="s">
        <v>534</v>
      </c>
      <c r="C21" s="1681" t="s">
        <v>876</v>
      </c>
      <c r="D21" s="1681"/>
      <c r="E21" s="1681"/>
      <c r="F21" s="1681"/>
      <c r="G21" s="1681"/>
      <c r="H21" s="1681"/>
      <c r="I21" s="1681"/>
      <c r="J21" s="1681"/>
      <c r="K21" s="1681"/>
      <c r="L21" s="1681"/>
      <c r="M21" s="1630"/>
      <c r="N21" s="1630"/>
      <c r="O21" s="1630"/>
      <c r="P21" s="1699"/>
      <c r="Q21" s="311"/>
    </row>
    <row r="22" spans="1:17" ht="35.25" customHeight="1">
      <c r="A22" s="310"/>
      <c r="B22" s="659" t="s">
        <v>535</v>
      </c>
      <c r="C22" s="1681" t="s">
        <v>877</v>
      </c>
      <c r="D22" s="1681"/>
      <c r="E22" s="1681"/>
      <c r="F22" s="1681"/>
      <c r="G22" s="1681"/>
      <c r="H22" s="1681"/>
      <c r="I22" s="1681"/>
      <c r="J22" s="1681"/>
      <c r="K22" s="1681"/>
      <c r="L22" s="1681"/>
      <c r="M22" s="1631"/>
      <c r="N22" s="1631"/>
      <c r="O22" s="1631"/>
      <c r="P22" s="1700"/>
      <c r="Q22" s="311"/>
    </row>
    <row r="23" spans="1:17" ht="35.25" customHeight="1">
      <c r="A23" s="310"/>
      <c r="B23" s="659" t="s">
        <v>536</v>
      </c>
      <c r="C23" s="1681" t="s">
        <v>878</v>
      </c>
      <c r="D23" s="1681"/>
      <c r="E23" s="1681"/>
      <c r="F23" s="1681"/>
      <c r="G23" s="1681"/>
      <c r="H23" s="1681"/>
      <c r="I23" s="1681"/>
      <c r="J23" s="1681"/>
      <c r="K23" s="1681"/>
      <c r="L23" s="1681"/>
      <c r="M23" s="1336"/>
      <c r="N23" s="1336"/>
      <c r="O23" s="1336"/>
      <c r="P23" s="1535"/>
      <c r="Q23" s="311"/>
    </row>
    <row r="24" spans="1:17" ht="63" customHeight="1">
      <c r="A24" s="310"/>
      <c r="B24" s="658" t="s">
        <v>540</v>
      </c>
      <c r="C24" s="1698" t="s">
        <v>882</v>
      </c>
      <c r="D24" s="1698"/>
      <c r="E24" s="1698"/>
      <c r="F24" s="1698"/>
      <c r="G24" s="1698"/>
      <c r="H24" s="1698"/>
      <c r="I24" s="1698"/>
      <c r="J24" s="1698"/>
      <c r="K24" s="1698"/>
      <c r="L24" s="1698"/>
      <c r="M24" s="1674"/>
      <c r="N24" s="1674"/>
      <c r="O24" s="1674"/>
      <c r="P24" s="1675"/>
      <c r="Q24" s="331"/>
    </row>
    <row r="25" spans="1:17" ht="16.899999999999999" customHeight="1">
      <c r="A25" s="310"/>
      <c r="B25" s="268"/>
      <c r="C25" s="268"/>
      <c r="D25" s="268"/>
      <c r="E25" s="268"/>
      <c r="F25" s="268"/>
      <c r="G25" s="268"/>
      <c r="H25" s="268"/>
      <c r="I25" s="268"/>
      <c r="J25" s="268"/>
      <c r="K25" s="268"/>
      <c r="L25" s="268"/>
      <c r="M25" s="268"/>
      <c r="N25" s="268"/>
      <c r="O25" s="268"/>
      <c r="P25" s="268"/>
      <c r="Q25" s="311"/>
    </row>
    <row r="26" spans="1:17" ht="32.25" customHeight="1">
      <c r="A26" s="310"/>
      <c r="B26" s="1685" t="s">
        <v>872</v>
      </c>
      <c r="C26" s="1685"/>
      <c r="D26" s="1685"/>
      <c r="E26" s="1685"/>
      <c r="F26" s="1685"/>
      <c r="G26" s="1685"/>
      <c r="H26" s="1685"/>
      <c r="I26" s="1685"/>
      <c r="J26" s="1685"/>
      <c r="K26" s="1685"/>
      <c r="L26" s="1685"/>
      <c r="M26" s="1685"/>
      <c r="N26" s="1685"/>
      <c r="O26" s="1685"/>
      <c r="P26" s="1685"/>
      <c r="Q26" s="656"/>
    </row>
    <row r="27" spans="1:17" ht="20.25" customHeight="1">
      <c r="A27" s="310"/>
      <c r="B27" s="268"/>
      <c r="C27" s="268"/>
      <c r="D27" s="268"/>
      <c r="E27" s="648"/>
      <c r="F27" s="648"/>
      <c r="G27" s="648"/>
      <c r="H27" s="648"/>
      <c r="I27" s="648"/>
      <c r="J27" s="648"/>
      <c r="K27" s="648"/>
      <c r="L27" s="648"/>
      <c r="M27" s="648"/>
      <c r="N27" s="648"/>
      <c r="O27" s="648"/>
      <c r="P27" s="648"/>
      <c r="Q27" s="657"/>
    </row>
    <row r="28" spans="1:17" ht="18.75" customHeight="1">
      <c r="A28" s="310"/>
      <c r="B28" s="268"/>
      <c r="C28" s="268"/>
      <c r="D28" s="268"/>
      <c r="E28" s="353"/>
      <c r="F28" s="353"/>
      <c r="G28" s="353"/>
      <c r="H28" s="353"/>
      <c r="I28" s="353"/>
      <c r="J28" s="353"/>
      <c r="K28" s="353"/>
      <c r="L28" s="688"/>
      <c r="M28" s="688"/>
      <c r="N28" s="688"/>
      <c r="O28" s="688"/>
      <c r="P28" s="688"/>
      <c r="Q28" s="656"/>
    </row>
    <row r="29" spans="1:17" ht="18" customHeight="1">
      <c r="A29" s="310"/>
      <c r="B29" s="268"/>
      <c r="C29" s="268"/>
      <c r="D29" s="268"/>
      <c r="E29" s="644"/>
      <c r="F29" s="644"/>
      <c r="G29" s="644"/>
      <c r="H29" s="644"/>
      <c r="I29" s="644"/>
      <c r="J29" s="644"/>
      <c r="K29" s="644"/>
      <c r="L29" s="1684" t="s">
        <v>907</v>
      </c>
      <c r="M29" s="1684"/>
      <c r="N29" s="1684"/>
      <c r="O29" s="1684"/>
      <c r="P29" s="1684"/>
      <c r="Q29" s="371"/>
    </row>
    <row r="30" spans="1:17" ht="30" customHeight="1" thickBot="1">
      <c r="A30" s="310"/>
      <c r="B30" s="1634" t="str">
        <f>IF(RIGHT('2.데이터입력'!$C$10,2)="학교",'2.데이터입력'!$C$10 &amp; "장 귀하",IF(RIGHT('2.데이터입력'!$C$10,3)="교육청",'2.데이터입력'!$C$10 &amp; "교육감 귀하",IF(RIGHT('2.데이터입력'!$C$10,3)="지원청",'2.데이터입력'!$C$10 &amp; "교육장 귀하",'2.데이터입력'!$C$10 &amp; "장 귀하")))</f>
        <v>○○○장 귀하</v>
      </c>
      <c r="C30" s="1634"/>
      <c r="D30" s="1634"/>
      <c r="E30" s="1634"/>
      <c r="F30" s="1634"/>
      <c r="G30" s="1634"/>
      <c r="H30" s="1635" t="s">
        <v>879</v>
      </c>
      <c r="I30" s="1635"/>
      <c r="J30" s="1635"/>
      <c r="K30" s="1637" t="str">
        <f>'2.데이터입력'!E19</f>
        <v>○○○</v>
      </c>
      <c r="L30" s="1637"/>
      <c r="M30" s="671"/>
      <c r="N30" s="1636" t="s">
        <v>880</v>
      </c>
      <c r="O30" s="1636"/>
      <c r="P30" s="1636"/>
      <c r="Q30" s="311"/>
    </row>
    <row r="31" spans="1:17" ht="37.5" customHeight="1" thickTop="1">
      <c r="A31" s="317"/>
      <c r="B31" s="318"/>
      <c r="C31" s="318"/>
      <c r="D31" s="318"/>
      <c r="E31" s="318"/>
      <c r="F31" s="318"/>
      <c r="G31" s="318"/>
      <c r="H31" s="318"/>
      <c r="I31" s="318"/>
      <c r="J31" s="318"/>
      <c r="K31" s="318"/>
      <c r="L31" s="318"/>
      <c r="M31" s="318"/>
      <c r="N31" s="318"/>
      <c r="O31" s="318"/>
      <c r="P31" s="318"/>
      <c r="Q31" s="319"/>
    </row>
    <row r="32" spans="1:17" ht="31.9" customHeight="1"/>
  </sheetData>
  <sheetProtection algorithmName="SHA-512" hashValue="+XWsTHq7SgbUWfEyqPQDSbk7t15LPLW76FN01/oO3CcaVY4iApAEBQigE2f2gL8L/CStkZjOHP9se3dKfi6YVg==" saltValue="9ADET9V0xYdfZxk1fupo9w==" spinCount="100000" sheet="1" objects="1" scenarios="1"/>
  <mergeCells count="44">
    <mergeCell ref="L29:P29"/>
    <mergeCell ref="B26:P26"/>
    <mergeCell ref="F8:L9"/>
    <mergeCell ref="M4:P5"/>
    <mergeCell ref="E11:G12"/>
    <mergeCell ref="E13:G14"/>
    <mergeCell ref="C23:L23"/>
    <mergeCell ref="C24:L24"/>
    <mergeCell ref="M18:P18"/>
    <mergeCell ref="M19:P19"/>
    <mergeCell ref="M20:P20"/>
    <mergeCell ref="M21:P21"/>
    <mergeCell ref="M22:P22"/>
    <mergeCell ref="M23:P23"/>
    <mergeCell ref="I13:P14"/>
    <mergeCell ref="H13:H14"/>
    <mergeCell ref="H11:H12"/>
    <mergeCell ref="I11:P12"/>
    <mergeCell ref="S3:S4"/>
    <mergeCell ref="M24:P24"/>
    <mergeCell ref="B16:P16"/>
    <mergeCell ref="C17:L17"/>
    <mergeCell ref="C18:L18"/>
    <mergeCell ref="C19:L19"/>
    <mergeCell ref="C20:L20"/>
    <mergeCell ref="C21:L21"/>
    <mergeCell ref="M17:P17"/>
    <mergeCell ref="C22:L22"/>
    <mergeCell ref="B30:G30"/>
    <mergeCell ref="H30:J30"/>
    <mergeCell ref="N30:P30"/>
    <mergeCell ref="K30:L30"/>
    <mergeCell ref="B2:P2"/>
    <mergeCell ref="C10:E10"/>
    <mergeCell ref="B11:C14"/>
    <mergeCell ref="D8:E8"/>
    <mergeCell ref="B4:C9"/>
    <mergeCell ref="D6:L6"/>
    <mergeCell ref="D7:L7"/>
    <mergeCell ref="D4:G4"/>
    <mergeCell ref="D5:G5"/>
    <mergeCell ref="H4:I4"/>
    <mergeCell ref="H5:I5"/>
    <mergeCell ref="J4:K5"/>
  </mergeCells>
  <phoneticPr fontId="2" type="noConversion"/>
  <hyperlinks>
    <hyperlink ref="S3" location="데이터입력!A1" display="데이터입력시트로" xr:uid="{00000000-0004-0000-2300-000000000000}"/>
    <hyperlink ref="S3:S4" location="'2.데이터입력'!A1" display="데이터입력시트로" xr:uid="{00000000-0004-0000-2300-000001000000}"/>
  </hyperlinks>
  <printOptions horizontalCentered="1" verticalCentered="1"/>
  <pageMargins left="0.70866141732283472" right="0.70866141732283472" top="0.74803149606299213" bottom="0.74803149606299213" header="0.31496062992125984" footer="0.31496062992125984"/>
  <pageSetup paperSize="9" scale="85" orientation="portrait" r:id="rId1"/>
  <headerFooter>
    <oddHeader>&amp;C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16067" r:id="rId5" name="Check Box 3">
              <controlPr defaultSize="0" autoFill="0" autoLine="0" autoPict="0">
                <anchor moveWithCells="1">
                  <from>
                    <xdr:col>12</xdr:col>
                    <xdr:colOff>161925</xdr:colOff>
                    <xdr:row>5</xdr:row>
                    <xdr:rowOff>19050</xdr:rowOff>
                  </from>
                  <to>
                    <xdr:col>14</xdr:col>
                    <xdr:colOff>47625</xdr:colOff>
                    <xdr:row>6</xdr:row>
                    <xdr:rowOff>28575</xdr:rowOff>
                  </to>
                </anchor>
              </controlPr>
            </control>
          </mc:Choice>
        </mc:AlternateContent>
        <mc:AlternateContent xmlns:mc="http://schemas.openxmlformats.org/markup-compatibility/2006">
          <mc:Choice Requires="x14">
            <control shapeId="216069" r:id="rId6" name="Check Box 5">
              <controlPr defaultSize="0" autoFill="0" autoLine="0" autoPict="0">
                <anchor moveWithCells="1">
                  <from>
                    <xdr:col>14</xdr:col>
                    <xdr:colOff>66675</xdr:colOff>
                    <xdr:row>5</xdr:row>
                    <xdr:rowOff>19050</xdr:rowOff>
                  </from>
                  <to>
                    <xdr:col>15</xdr:col>
                    <xdr:colOff>219075</xdr:colOff>
                    <xdr:row>6</xdr:row>
                    <xdr:rowOff>28575</xdr:rowOff>
                  </to>
                </anchor>
              </controlPr>
            </control>
          </mc:Choice>
        </mc:AlternateContent>
        <mc:AlternateContent xmlns:mc="http://schemas.openxmlformats.org/markup-compatibility/2006">
          <mc:Choice Requires="x14">
            <control shapeId="216070" r:id="rId7" name="Check Box 6">
              <controlPr defaultSize="0" autoFill="0" autoLine="0" autoPict="0">
                <anchor moveWithCells="1">
                  <from>
                    <xdr:col>12</xdr:col>
                    <xdr:colOff>161925</xdr:colOff>
                    <xdr:row>5</xdr:row>
                    <xdr:rowOff>180975</xdr:rowOff>
                  </from>
                  <to>
                    <xdr:col>14</xdr:col>
                    <xdr:colOff>47625</xdr:colOff>
                    <xdr:row>6</xdr:row>
                    <xdr:rowOff>190500</xdr:rowOff>
                  </to>
                </anchor>
              </controlPr>
            </control>
          </mc:Choice>
        </mc:AlternateContent>
        <mc:AlternateContent xmlns:mc="http://schemas.openxmlformats.org/markup-compatibility/2006">
          <mc:Choice Requires="x14">
            <control shapeId="216071" r:id="rId8" name="Check Box 7">
              <controlPr defaultSize="0" autoFill="0" autoLine="0" autoPict="0">
                <anchor moveWithCells="1">
                  <from>
                    <xdr:col>14</xdr:col>
                    <xdr:colOff>66675</xdr:colOff>
                    <xdr:row>5</xdr:row>
                    <xdr:rowOff>180975</xdr:rowOff>
                  </from>
                  <to>
                    <xdr:col>15</xdr:col>
                    <xdr:colOff>257175</xdr:colOff>
                    <xdr:row>6</xdr:row>
                    <xdr:rowOff>190500</xdr:rowOff>
                  </to>
                </anchor>
              </controlPr>
            </control>
          </mc:Choice>
        </mc:AlternateContent>
        <mc:AlternateContent xmlns:mc="http://schemas.openxmlformats.org/markup-compatibility/2006">
          <mc:Choice Requires="x14">
            <control shapeId="216073" r:id="rId9" name="Check Box 9">
              <controlPr defaultSize="0" autoFill="0" autoLine="0" autoPict="0">
                <anchor moveWithCells="1">
                  <from>
                    <xdr:col>13</xdr:col>
                    <xdr:colOff>247650</xdr:colOff>
                    <xdr:row>16</xdr:row>
                    <xdr:rowOff>9525</xdr:rowOff>
                  </from>
                  <to>
                    <xdr:col>15</xdr:col>
                    <xdr:colOff>228600</xdr:colOff>
                    <xdr:row>16</xdr:row>
                    <xdr:rowOff>247650</xdr:rowOff>
                  </to>
                </anchor>
              </controlPr>
            </control>
          </mc:Choice>
        </mc:AlternateContent>
        <mc:AlternateContent xmlns:mc="http://schemas.openxmlformats.org/markup-compatibility/2006">
          <mc:Choice Requires="x14">
            <control shapeId="216077" r:id="rId10" name="Check Box 13">
              <controlPr defaultSize="0" autoFill="0" autoLine="0" autoPict="0">
                <anchor moveWithCells="1">
                  <from>
                    <xdr:col>12</xdr:col>
                    <xdr:colOff>85725</xdr:colOff>
                    <xdr:row>16</xdr:row>
                    <xdr:rowOff>9525</xdr:rowOff>
                  </from>
                  <to>
                    <xdr:col>13</xdr:col>
                    <xdr:colOff>209550</xdr:colOff>
                    <xdr:row>16</xdr:row>
                    <xdr:rowOff>247650</xdr:rowOff>
                  </to>
                </anchor>
              </controlPr>
            </control>
          </mc:Choice>
        </mc:AlternateContent>
        <mc:AlternateContent xmlns:mc="http://schemas.openxmlformats.org/markup-compatibility/2006">
          <mc:Choice Requires="x14">
            <control shapeId="216096" r:id="rId11" name="Check Box 32">
              <controlPr defaultSize="0" autoFill="0" autoLine="0" autoPict="0">
                <anchor moveWithCells="1">
                  <from>
                    <xdr:col>12</xdr:col>
                    <xdr:colOff>161925</xdr:colOff>
                    <xdr:row>7</xdr:row>
                    <xdr:rowOff>28575</xdr:rowOff>
                  </from>
                  <to>
                    <xdr:col>14</xdr:col>
                    <xdr:colOff>47625</xdr:colOff>
                    <xdr:row>8</xdr:row>
                    <xdr:rowOff>38100</xdr:rowOff>
                  </to>
                </anchor>
              </controlPr>
            </control>
          </mc:Choice>
        </mc:AlternateContent>
        <mc:AlternateContent xmlns:mc="http://schemas.openxmlformats.org/markup-compatibility/2006">
          <mc:Choice Requires="x14">
            <control shapeId="216097" r:id="rId12" name="Check Box 33">
              <controlPr defaultSize="0" autoFill="0" autoLine="0" autoPict="0">
                <anchor moveWithCells="1">
                  <from>
                    <xdr:col>14</xdr:col>
                    <xdr:colOff>66675</xdr:colOff>
                    <xdr:row>7</xdr:row>
                    <xdr:rowOff>28575</xdr:rowOff>
                  </from>
                  <to>
                    <xdr:col>15</xdr:col>
                    <xdr:colOff>219075</xdr:colOff>
                    <xdr:row>8</xdr:row>
                    <xdr:rowOff>38100</xdr:rowOff>
                  </to>
                </anchor>
              </controlPr>
            </control>
          </mc:Choice>
        </mc:AlternateContent>
        <mc:AlternateContent xmlns:mc="http://schemas.openxmlformats.org/markup-compatibility/2006">
          <mc:Choice Requires="x14">
            <control shapeId="216098" r:id="rId13" name="Check Box 34">
              <controlPr defaultSize="0" autoFill="0" autoLine="0" autoPict="0">
                <anchor moveWithCells="1">
                  <from>
                    <xdr:col>12</xdr:col>
                    <xdr:colOff>161925</xdr:colOff>
                    <xdr:row>7</xdr:row>
                    <xdr:rowOff>190500</xdr:rowOff>
                  </from>
                  <to>
                    <xdr:col>14</xdr:col>
                    <xdr:colOff>47625</xdr:colOff>
                    <xdr:row>8</xdr:row>
                    <xdr:rowOff>200025</xdr:rowOff>
                  </to>
                </anchor>
              </controlPr>
            </control>
          </mc:Choice>
        </mc:AlternateContent>
        <mc:AlternateContent xmlns:mc="http://schemas.openxmlformats.org/markup-compatibility/2006">
          <mc:Choice Requires="x14">
            <control shapeId="216099" r:id="rId14" name="Check Box 35">
              <controlPr defaultSize="0" autoFill="0" autoLine="0" autoPict="0">
                <anchor moveWithCells="1">
                  <from>
                    <xdr:col>14</xdr:col>
                    <xdr:colOff>66675</xdr:colOff>
                    <xdr:row>7</xdr:row>
                    <xdr:rowOff>190500</xdr:rowOff>
                  </from>
                  <to>
                    <xdr:col>15</xdr:col>
                    <xdr:colOff>257175</xdr:colOff>
                    <xdr:row>8</xdr:row>
                    <xdr:rowOff>200025</xdr:rowOff>
                  </to>
                </anchor>
              </controlPr>
            </control>
          </mc:Choice>
        </mc:AlternateContent>
        <mc:AlternateContent xmlns:mc="http://schemas.openxmlformats.org/markup-compatibility/2006">
          <mc:Choice Requires="x14">
            <control shapeId="216103" r:id="rId15" name="Check Box 39">
              <controlPr defaultSize="0" autoFill="0" autoLine="0" autoPict="0">
                <anchor moveWithCells="1">
                  <from>
                    <xdr:col>12</xdr:col>
                    <xdr:colOff>85725</xdr:colOff>
                    <xdr:row>16</xdr:row>
                    <xdr:rowOff>209550</xdr:rowOff>
                  </from>
                  <to>
                    <xdr:col>14</xdr:col>
                    <xdr:colOff>171450</xdr:colOff>
                    <xdr:row>17</xdr:row>
                    <xdr:rowOff>0</xdr:rowOff>
                  </to>
                </anchor>
              </controlPr>
            </control>
          </mc:Choice>
        </mc:AlternateContent>
        <mc:AlternateContent xmlns:mc="http://schemas.openxmlformats.org/markup-compatibility/2006">
          <mc:Choice Requires="x14">
            <control shapeId="216104" r:id="rId16" name="Check Box 40">
              <controlPr defaultSize="0" autoFill="0" autoLine="0" autoPict="0">
                <anchor moveWithCells="1">
                  <from>
                    <xdr:col>13</xdr:col>
                    <xdr:colOff>247650</xdr:colOff>
                    <xdr:row>17</xdr:row>
                    <xdr:rowOff>9525</xdr:rowOff>
                  </from>
                  <to>
                    <xdr:col>15</xdr:col>
                    <xdr:colOff>228600</xdr:colOff>
                    <xdr:row>17</xdr:row>
                    <xdr:rowOff>247650</xdr:rowOff>
                  </to>
                </anchor>
              </controlPr>
            </control>
          </mc:Choice>
        </mc:AlternateContent>
        <mc:AlternateContent xmlns:mc="http://schemas.openxmlformats.org/markup-compatibility/2006">
          <mc:Choice Requires="x14">
            <control shapeId="216105" r:id="rId17" name="Check Box 41">
              <controlPr defaultSize="0" autoFill="0" autoLine="0" autoPict="0">
                <anchor moveWithCells="1">
                  <from>
                    <xdr:col>12</xdr:col>
                    <xdr:colOff>85725</xdr:colOff>
                    <xdr:row>17</xdr:row>
                    <xdr:rowOff>9525</xdr:rowOff>
                  </from>
                  <to>
                    <xdr:col>13</xdr:col>
                    <xdr:colOff>209550</xdr:colOff>
                    <xdr:row>17</xdr:row>
                    <xdr:rowOff>247650</xdr:rowOff>
                  </to>
                </anchor>
              </controlPr>
            </control>
          </mc:Choice>
        </mc:AlternateContent>
        <mc:AlternateContent xmlns:mc="http://schemas.openxmlformats.org/markup-compatibility/2006">
          <mc:Choice Requires="x14">
            <control shapeId="216106" r:id="rId18" name="Check Box 42">
              <controlPr defaultSize="0" autoFill="0" autoLine="0" autoPict="0">
                <anchor moveWithCells="1">
                  <from>
                    <xdr:col>12</xdr:col>
                    <xdr:colOff>85725</xdr:colOff>
                    <xdr:row>17</xdr:row>
                    <xdr:rowOff>209550</xdr:rowOff>
                  </from>
                  <to>
                    <xdr:col>14</xdr:col>
                    <xdr:colOff>171450</xdr:colOff>
                    <xdr:row>18</xdr:row>
                    <xdr:rowOff>0</xdr:rowOff>
                  </to>
                </anchor>
              </controlPr>
            </control>
          </mc:Choice>
        </mc:AlternateContent>
        <mc:AlternateContent xmlns:mc="http://schemas.openxmlformats.org/markup-compatibility/2006">
          <mc:Choice Requires="x14">
            <control shapeId="216107" r:id="rId19" name="Check Box 43">
              <controlPr defaultSize="0" autoFill="0" autoLine="0" autoPict="0">
                <anchor moveWithCells="1">
                  <from>
                    <xdr:col>13</xdr:col>
                    <xdr:colOff>247650</xdr:colOff>
                    <xdr:row>18</xdr:row>
                    <xdr:rowOff>38100</xdr:rowOff>
                  </from>
                  <to>
                    <xdr:col>15</xdr:col>
                    <xdr:colOff>228600</xdr:colOff>
                    <xdr:row>18</xdr:row>
                    <xdr:rowOff>276225</xdr:rowOff>
                  </to>
                </anchor>
              </controlPr>
            </control>
          </mc:Choice>
        </mc:AlternateContent>
        <mc:AlternateContent xmlns:mc="http://schemas.openxmlformats.org/markup-compatibility/2006">
          <mc:Choice Requires="x14">
            <control shapeId="216108" r:id="rId20" name="Check Box 44">
              <controlPr defaultSize="0" autoFill="0" autoLine="0" autoPict="0">
                <anchor moveWithCells="1">
                  <from>
                    <xdr:col>12</xdr:col>
                    <xdr:colOff>85725</xdr:colOff>
                    <xdr:row>18</xdr:row>
                    <xdr:rowOff>38100</xdr:rowOff>
                  </from>
                  <to>
                    <xdr:col>13</xdr:col>
                    <xdr:colOff>209550</xdr:colOff>
                    <xdr:row>18</xdr:row>
                    <xdr:rowOff>276225</xdr:rowOff>
                  </to>
                </anchor>
              </controlPr>
            </control>
          </mc:Choice>
        </mc:AlternateContent>
        <mc:AlternateContent xmlns:mc="http://schemas.openxmlformats.org/markup-compatibility/2006">
          <mc:Choice Requires="x14">
            <control shapeId="216109" r:id="rId21" name="Check Box 45">
              <controlPr defaultSize="0" autoFill="0" autoLine="0" autoPict="0">
                <anchor moveWithCells="1">
                  <from>
                    <xdr:col>12</xdr:col>
                    <xdr:colOff>85725</xdr:colOff>
                    <xdr:row>18</xdr:row>
                    <xdr:rowOff>238125</xdr:rowOff>
                  </from>
                  <to>
                    <xdr:col>14</xdr:col>
                    <xdr:colOff>171450</xdr:colOff>
                    <xdr:row>18</xdr:row>
                    <xdr:rowOff>476250</xdr:rowOff>
                  </to>
                </anchor>
              </controlPr>
            </control>
          </mc:Choice>
        </mc:AlternateContent>
        <mc:AlternateContent xmlns:mc="http://schemas.openxmlformats.org/markup-compatibility/2006">
          <mc:Choice Requires="x14">
            <control shapeId="216110" r:id="rId22" name="Check Box 46">
              <controlPr defaultSize="0" autoFill="0" autoLine="0" autoPict="0">
                <anchor moveWithCells="1">
                  <from>
                    <xdr:col>13</xdr:col>
                    <xdr:colOff>247650</xdr:colOff>
                    <xdr:row>19</xdr:row>
                    <xdr:rowOff>9525</xdr:rowOff>
                  </from>
                  <to>
                    <xdr:col>15</xdr:col>
                    <xdr:colOff>228600</xdr:colOff>
                    <xdr:row>19</xdr:row>
                    <xdr:rowOff>247650</xdr:rowOff>
                  </to>
                </anchor>
              </controlPr>
            </control>
          </mc:Choice>
        </mc:AlternateContent>
        <mc:AlternateContent xmlns:mc="http://schemas.openxmlformats.org/markup-compatibility/2006">
          <mc:Choice Requires="x14">
            <control shapeId="216111" r:id="rId23" name="Check Box 47">
              <controlPr defaultSize="0" autoFill="0" autoLine="0" autoPict="0">
                <anchor moveWithCells="1">
                  <from>
                    <xdr:col>12</xdr:col>
                    <xdr:colOff>85725</xdr:colOff>
                    <xdr:row>19</xdr:row>
                    <xdr:rowOff>9525</xdr:rowOff>
                  </from>
                  <to>
                    <xdr:col>13</xdr:col>
                    <xdr:colOff>209550</xdr:colOff>
                    <xdr:row>19</xdr:row>
                    <xdr:rowOff>247650</xdr:rowOff>
                  </to>
                </anchor>
              </controlPr>
            </control>
          </mc:Choice>
        </mc:AlternateContent>
        <mc:AlternateContent xmlns:mc="http://schemas.openxmlformats.org/markup-compatibility/2006">
          <mc:Choice Requires="x14">
            <control shapeId="216112" r:id="rId24" name="Check Box 48">
              <controlPr defaultSize="0" autoFill="0" autoLine="0" autoPict="0">
                <anchor moveWithCells="1">
                  <from>
                    <xdr:col>12</xdr:col>
                    <xdr:colOff>85725</xdr:colOff>
                    <xdr:row>19</xdr:row>
                    <xdr:rowOff>209550</xdr:rowOff>
                  </from>
                  <to>
                    <xdr:col>14</xdr:col>
                    <xdr:colOff>171450</xdr:colOff>
                    <xdr:row>20</xdr:row>
                    <xdr:rowOff>0</xdr:rowOff>
                  </to>
                </anchor>
              </controlPr>
            </control>
          </mc:Choice>
        </mc:AlternateContent>
        <mc:AlternateContent xmlns:mc="http://schemas.openxmlformats.org/markup-compatibility/2006">
          <mc:Choice Requires="x14">
            <control shapeId="216113" r:id="rId25" name="Check Box 49">
              <controlPr defaultSize="0" autoFill="0" autoLine="0" autoPict="0">
                <anchor moveWithCells="1">
                  <from>
                    <xdr:col>13</xdr:col>
                    <xdr:colOff>247650</xdr:colOff>
                    <xdr:row>20</xdr:row>
                    <xdr:rowOff>9525</xdr:rowOff>
                  </from>
                  <to>
                    <xdr:col>15</xdr:col>
                    <xdr:colOff>228600</xdr:colOff>
                    <xdr:row>20</xdr:row>
                    <xdr:rowOff>247650</xdr:rowOff>
                  </to>
                </anchor>
              </controlPr>
            </control>
          </mc:Choice>
        </mc:AlternateContent>
        <mc:AlternateContent xmlns:mc="http://schemas.openxmlformats.org/markup-compatibility/2006">
          <mc:Choice Requires="x14">
            <control shapeId="216114" r:id="rId26" name="Check Box 50">
              <controlPr defaultSize="0" autoFill="0" autoLine="0" autoPict="0">
                <anchor moveWithCells="1">
                  <from>
                    <xdr:col>12</xdr:col>
                    <xdr:colOff>85725</xdr:colOff>
                    <xdr:row>20</xdr:row>
                    <xdr:rowOff>9525</xdr:rowOff>
                  </from>
                  <to>
                    <xdr:col>13</xdr:col>
                    <xdr:colOff>209550</xdr:colOff>
                    <xdr:row>20</xdr:row>
                    <xdr:rowOff>247650</xdr:rowOff>
                  </to>
                </anchor>
              </controlPr>
            </control>
          </mc:Choice>
        </mc:AlternateContent>
        <mc:AlternateContent xmlns:mc="http://schemas.openxmlformats.org/markup-compatibility/2006">
          <mc:Choice Requires="x14">
            <control shapeId="216115" r:id="rId27" name="Check Box 51">
              <controlPr defaultSize="0" autoFill="0" autoLine="0" autoPict="0">
                <anchor moveWithCells="1">
                  <from>
                    <xdr:col>12</xdr:col>
                    <xdr:colOff>85725</xdr:colOff>
                    <xdr:row>20</xdr:row>
                    <xdr:rowOff>209550</xdr:rowOff>
                  </from>
                  <to>
                    <xdr:col>14</xdr:col>
                    <xdr:colOff>171450</xdr:colOff>
                    <xdr:row>21</xdr:row>
                    <xdr:rowOff>0</xdr:rowOff>
                  </to>
                </anchor>
              </controlPr>
            </control>
          </mc:Choice>
        </mc:AlternateContent>
        <mc:AlternateContent xmlns:mc="http://schemas.openxmlformats.org/markup-compatibility/2006">
          <mc:Choice Requires="x14">
            <control shapeId="216116" r:id="rId28" name="Check Box 52">
              <controlPr defaultSize="0" autoFill="0" autoLine="0" autoPict="0">
                <anchor moveWithCells="1">
                  <from>
                    <xdr:col>13</xdr:col>
                    <xdr:colOff>247650</xdr:colOff>
                    <xdr:row>21</xdr:row>
                    <xdr:rowOff>9525</xdr:rowOff>
                  </from>
                  <to>
                    <xdr:col>15</xdr:col>
                    <xdr:colOff>228600</xdr:colOff>
                    <xdr:row>21</xdr:row>
                    <xdr:rowOff>247650</xdr:rowOff>
                  </to>
                </anchor>
              </controlPr>
            </control>
          </mc:Choice>
        </mc:AlternateContent>
        <mc:AlternateContent xmlns:mc="http://schemas.openxmlformats.org/markup-compatibility/2006">
          <mc:Choice Requires="x14">
            <control shapeId="216117" r:id="rId29" name="Check Box 53">
              <controlPr defaultSize="0" autoFill="0" autoLine="0" autoPict="0">
                <anchor moveWithCells="1">
                  <from>
                    <xdr:col>12</xdr:col>
                    <xdr:colOff>85725</xdr:colOff>
                    <xdr:row>21</xdr:row>
                    <xdr:rowOff>9525</xdr:rowOff>
                  </from>
                  <to>
                    <xdr:col>13</xdr:col>
                    <xdr:colOff>209550</xdr:colOff>
                    <xdr:row>21</xdr:row>
                    <xdr:rowOff>247650</xdr:rowOff>
                  </to>
                </anchor>
              </controlPr>
            </control>
          </mc:Choice>
        </mc:AlternateContent>
        <mc:AlternateContent xmlns:mc="http://schemas.openxmlformats.org/markup-compatibility/2006">
          <mc:Choice Requires="x14">
            <control shapeId="216118" r:id="rId30" name="Check Box 54">
              <controlPr defaultSize="0" autoFill="0" autoLine="0" autoPict="0">
                <anchor moveWithCells="1">
                  <from>
                    <xdr:col>12</xdr:col>
                    <xdr:colOff>85725</xdr:colOff>
                    <xdr:row>21</xdr:row>
                    <xdr:rowOff>209550</xdr:rowOff>
                  </from>
                  <to>
                    <xdr:col>14</xdr:col>
                    <xdr:colOff>171450</xdr:colOff>
                    <xdr:row>22</xdr:row>
                    <xdr:rowOff>0</xdr:rowOff>
                  </to>
                </anchor>
              </controlPr>
            </control>
          </mc:Choice>
        </mc:AlternateContent>
        <mc:AlternateContent xmlns:mc="http://schemas.openxmlformats.org/markup-compatibility/2006">
          <mc:Choice Requires="x14">
            <control shapeId="216119" r:id="rId31" name="Check Box 55">
              <controlPr defaultSize="0" autoFill="0" autoLine="0" autoPict="0">
                <anchor moveWithCells="1">
                  <from>
                    <xdr:col>13</xdr:col>
                    <xdr:colOff>247650</xdr:colOff>
                    <xdr:row>22</xdr:row>
                    <xdr:rowOff>9525</xdr:rowOff>
                  </from>
                  <to>
                    <xdr:col>15</xdr:col>
                    <xdr:colOff>228600</xdr:colOff>
                    <xdr:row>22</xdr:row>
                    <xdr:rowOff>247650</xdr:rowOff>
                  </to>
                </anchor>
              </controlPr>
            </control>
          </mc:Choice>
        </mc:AlternateContent>
        <mc:AlternateContent xmlns:mc="http://schemas.openxmlformats.org/markup-compatibility/2006">
          <mc:Choice Requires="x14">
            <control shapeId="216120" r:id="rId32" name="Check Box 56">
              <controlPr defaultSize="0" autoFill="0" autoLine="0" autoPict="0">
                <anchor moveWithCells="1">
                  <from>
                    <xdr:col>12</xdr:col>
                    <xdr:colOff>85725</xdr:colOff>
                    <xdr:row>22</xdr:row>
                    <xdr:rowOff>9525</xdr:rowOff>
                  </from>
                  <to>
                    <xdr:col>13</xdr:col>
                    <xdr:colOff>209550</xdr:colOff>
                    <xdr:row>22</xdr:row>
                    <xdr:rowOff>247650</xdr:rowOff>
                  </to>
                </anchor>
              </controlPr>
            </control>
          </mc:Choice>
        </mc:AlternateContent>
        <mc:AlternateContent xmlns:mc="http://schemas.openxmlformats.org/markup-compatibility/2006">
          <mc:Choice Requires="x14">
            <control shapeId="216121" r:id="rId33" name="Check Box 57">
              <controlPr defaultSize="0" autoFill="0" autoLine="0" autoPict="0">
                <anchor moveWithCells="1">
                  <from>
                    <xdr:col>12</xdr:col>
                    <xdr:colOff>85725</xdr:colOff>
                    <xdr:row>22</xdr:row>
                    <xdr:rowOff>209550</xdr:rowOff>
                  </from>
                  <to>
                    <xdr:col>14</xdr:col>
                    <xdr:colOff>171450</xdr:colOff>
                    <xdr:row>23</xdr:row>
                    <xdr:rowOff>0</xdr:rowOff>
                  </to>
                </anchor>
              </controlPr>
            </control>
          </mc:Choice>
        </mc:AlternateContent>
        <mc:AlternateContent xmlns:mc="http://schemas.openxmlformats.org/markup-compatibility/2006">
          <mc:Choice Requires="x14">
            <control shapeId="216122" r:id="rId34" name="Check Box 58">
              <controlPr defaultSize="0" autoFill="0" autoLine="0" autoPict="0">
                <anchor moveWithCells="1">
                  <from>
                    <xdr:col>13</xdr:col>
                    <xdr:colOff>247650</xdr:colOff>
                    <xdr:row>23</xdr:row>
                    <xdr:rowOff>161925</xdr:rowOff>
                  </from>
                  <to>
                    <xdr:col>15</xdr:col>
                    <xdr:colOff>228600</xdr:colOff>
                    <xdr:row>23</xdr:row>
                    <xdr:rowOff>400050</xdr:rowOff>
                  </to>
                </anchor>
              </controlPr>
            </control>
          </mc:Choice>
        </mc:AlternateContent>
        <mc:AlternateContent xmlns:mc="http://schemas.openxmlformats.org/markup-compatibility/2006">
          <mc:Choice Requires="x14">
            <control shapeId="216123" r:id="rId35" name="Check Box 59">
              <controlPr defaultSize="0" autoFill="0" autoLine="0" autoPict="0">
                <anchor moveWithCells="1">
                  <from>
                    <xdr:col>12</xdr:col>
                    <xdr:colOff>85725</xdr:colOff>
                    <xdr:row>23</xdr:row>
                    <xdr:rowOff>161925</xdr:rowOff>
                  </from>
                  <to>
                    <xdr:col>13</xdr:col>
                    <xdr:colOff>209550</xdr:colOff>
                    <xdr:row>23</xdr:row>
                    <xdr:rowOff>400050</xdr:rowOff>
                  </to>
                </anchor>
              </controlPr>
            </control>
          </mc:Choice>
        </mc:AlternateContent>
        <mc:AlternateContent xmlns:mc="http://schemas.openxmlformats.org/markup-compatibility/2006">
          <mc:Choice Requires="x14">
            <control shapeId="216124" r:id="rId36" name="Check Box 60">
              <controlPr defaultSize="0" autoFill="0" autoLine="0" autoPict="0">
                <anchor moveWithCells="1">
                  <from>
                    <xdr:col>12</xdr:col>
                    <xdr:colOff>85725</xdr:colOff>
                    <xdr:row>23</xdr:row>
                    <xdr:rowOff>361950</xdr:rowOff>
                  </from>
                  <to>
                    <xdr:col>14</xdr:col>
                    <xdr:colOff>171450</xdr:colOff>
                    <xdr:row>23</xdr:row>
                    <xdr:rowOff>600075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tabColor rgb="FF0070C0"/>
    <pageSetUpPr fitToPage="1"/>
  </sheetPr>
  <dimension ref="A1:S39"/>
  <sheetViews>
    <sheetView showGridLines="0" zoomScaleNormal="100" workbookViewId="0">
      <selection activeCell="B16" sqref="B16:P17"/>
    </sheetView>
  </sheetViews>
  <sheetFormatPr defaultColWidth="9" defaultRowHeight="25.5" customHeight="1"/>
  <cols>
    <col min="1" max="1" width="6.25" style="6" customWidth="1"/>
    <col min="2" max="16" width="5" style="6" customWidth="1"/>
    <col min="17" max="17" width="6.25" style="6" customWidth="1"/>
    <col min="18" max="18" width="6.625" style="6" customWidth="1"/>
    <col min="19" max="19" width="14.75" style="6" customWidth="1"/>
    <col min="20" max="16384" width="9" style="6"/>
  </cols>
  <sheetData>
    <row r="1" spans="1:19" ht="37.5" customHeight="1">
      <c r="A1" s="674"/>
      <c r="B1" s="675"/>
      <c r="C1" s="675"/>
      <c r="D1" s="675"/>
      <c r="E1" s="675"/>
      <c r="F1" s="675"/>
      <c r="G1" s="675"/>
      <c r="H1" s="675"/>
      <c r="I1" s="675"/>
      <c r="J1" s="675"/>
      <c r="K1" s="675"/>
      <c r="L1" s="675"/>
      <c r="M1" s="675"/>
      <c r="N1" s="675"/>
      <c r="O1" s="675"/>
      <c r="P1" s="675"/>
      <c r="Q1" s="676"/>
    </row>
    <row r="2" spans="1:19" ht="34.15" customHeight="1" thickBot="1">
      <c r="A2" s="672"/>
      <c r="B2" s="1722" t="s">
        <v>888</v>
      </c>
      <c r="C2" s="1723"/>
      <c r="D2" s="1723"/>
      <c r="E2" s="1723"/>
      <c r="F2" s="1723"/>
      <c r="G2" s="1723"/>
      <c r="H2" s="1723"/>
      <c r="I2" s="1723"/>
      <c r="J2" s="1723"/>
      <c r="K2" s="1723"/>
      <c r="L2" s="1723"/>
      <c r="M2" s="1723"/>
      <c r="N2" s="1723"/>
      <c r="O2" s="1723"/>
      <c r="P2" s="1723"/>
      <c r="Q2" s="673"/>
    </row>
    <row r="3" spans="1:19" ht="17.25" customHeight="1" thickTop="1">
      <c r="A3" s="310"/>
      <c r="B3" s="662"/>
      <c r="C3" s="652"/>
      <c r="D3" s="652"/>
      <c r="E3" s="652"/>
      <c r="F3" s="652"/>
      <c r="G3" s="652"/>
      <c r="H3" s="652"/>
      <c r="I3" s="652"/>
      <c r="J3" s="652"/>
      <c r="K3" s="652"/>
      <c r="L3" s="652"/>
      <c r="M3" s="652"/>
      <c r="N3" s="652"/>
      <c r="O3" s="652"/>
      <c r="P3" s="654"/>
      <c r="Q3" s="311"/>
      <c r="S3" s="954" t="s">
        <v>325</v>
      </c>
    </row>
    <row r="4" spans="1:19" ht="15" customHeight="1" thickBot="1">
      <c r="A4" s="310"/>
      <c r="B4" s="1705" t="s">
        <v>898</v>
      </c>
      <c r="C4" s="1705"/>
      <c r="D4" s="1705"/>
      <c r="E4" s="1710" t="str">
        <f>IF(RIGHT('2.데이터입력'!$C$10,2)="학교",'2.데이터입력'!$C$10 &amp; "는",IF(RIGHT('2.데이터입력'!$C$10,3)="교육청",'2.데이터입력'!$C$10 &amp; "은",IF(RIGHT('2.데이터입력'!$C$10,3)="지원청",'2.데이터입력'!$C$10 &amp; "은",'2.데이터입력'!$C$10 &amp; "은(는)")))</f>
        <v>○○○은(는)</v>
      </c>
      <c r="F4" s="1710"/>
      <c r="G4" s="1710"/>
      <c r="H4" s="1710"/>
      <c r="I4" s="1710"/>
      <c r="J4" s="1724" t="s">
        <v>883</v>
      </c>
      <c r="K4" s="1724"/>
      <c r="L4" s="1724"/>
      <c r="M4" s="1724"/>
      <c r="N4" s="1724"/>
      <c r="O4" s="1724"/>
      <c r="P4" s="1724"/>
      <c r="Q4" s="311"/>
      <c r="S4" s="955"/>
    </row>
    <row r="5" spans="1:19" ht="15" customHeight="1" thickTop="1">
      <c r="A5" s="310"/>
      <c r="B5" s="1725" t="s">
        <v>889</v>
      </c>
      <c r="C5" s="1724"/>
      <c r="D5" s="1724"/>
      <c r="E5" s="1724"/>
      <c r="F5" s="1724"/>
      <c r="G5" s="1724"/>
      <c r="H5" s="1724"/>
      <c r="I5" s="1724"/>
      <c r="J5" s="1724"/>
      <c r="K5" s="1724"/>
      <c r="L5" s="1724"/>
      <c r="M5" s="1724"/>
      <c r="N5" s="1724"/>
      <c r="O5" s="1724"/>
      <c r="P5" s="1724"/>
      <c r="Q5" s="311"/>
    </row>
    <row r="6" spans="1:19" ht="15" customHeight="1">
      <c r="A6" s="310"/>
      <c r="B6" s="1724"/>
      <c r="C6" s="1724"/>
      <c r="D6" s="1724"/>
      <c r="E6" s="1724"/>
      <c r="F6" s="1724"/>
      <c r="G6" s="1724"/>
      <c r="H6" s="1724"/>
      <c r="I6" s="1724"/>
      <c r="J6" s="1724"/>
      <c r="K6" s="1724"/>
      <c r="L6" s="1724"/>
      <c r="M6" s="1724"/>
      <c r="N6" s="1724"/>
      <c r="O6" s="1724"/>
      <c r="P6" s="1724"/>
      <c r="Q6" s="650"/>
      <c r="S6" s="661"/>
    </row>
    <row r="7" spans="1:19" ht="15" customHeight="1">
      <c r="A7" s="310"/>
      <c r="B7" s="1724"/>
      <c r="C7" s="1724"/>
      <c r="D7" s="1724"/>
      <c r="E7" s="1724"/>
      <c r="F7" s="1724"/>
      <c r="G7" s="1724"/>
      <c r="H7" s="1724"/>
      <c r="I7" s="1724"/>
      <c r="J7" s="1724"/>
      <c r="K7" s="1724"/>
      <c r="L7" s="1724"/>
      <c r="M7" s="1724"/>
      <c r="N7" s="1724"/>
      <c r="O7" s="1724"/>
      <c r="P7" s="1724"/>
      <c r="Q7" s="311"/>
      <c r="S7" s="686"/>
    </row>
    <row r="8" spans="1:19" ht="18" customHeight="1">
      <c r="A8" s="310"/>
      <c r="B8" s="677"/>
      <c r="C8" s="677"/>
      <c r="D8" s="677"/>
      <c r="E8" s="677"/>
      <c r="F8" s="678"/>
      <c r="G8" s="678"/>
      <c r="H8" s="678"/>
      <c r="I8" s="678"/>
      <c r="J8" s="678"/>
      <c r="K8" s="678"/>
      <c r="L8" s="678"/>
      <c r="M8" s="677"/>
      <c r="N8" s="677"/>
      <c r="O8" s="677"/>
      <c r="P8" s="677"/>
      <c r="Q8" s="650"/>
    </row>
    <row r="9" spans="1:19" ht="18" customHeight="1">
      <c r="A9" s="310"/>
      <c r="B9" s="1705" t="s">
        <v>890</v>
      </c>
      <c r="C9" s="1705"/>
      <c r="D9" s="1705"/>
      <c r="E9" s="1705"/>
      <c r="F9" s="1705"/>
      <c r="G9" s="1705"/>
      <c r="H9" s="1705"/>
      <c r="I9" s="1705"/>
      <c r="J9" s="1705"/>
      <c r="K9" s="1705"/>
      <c r="L9" s="1705"/>
      <c r="M9" s="1705"/>
      <c r="N9" s="1705"/>
      <c r="O9" s="1705"/>
      <c r="P9" s="1705"/>
      <c r="Q9" s="311"/>
    </row>
    <row r="10" spans="1:19" ht="18" customHeight="1">
      <c r="A10" s="310"/>
      <c r="B10" s="1716" t="s">
        <v>887</v>
      </c>
      <c r="C10" s="1717"/>
      <c r="D10" s="1717"/>
      <c r="E10" s="681"/>
      <c r="F10" s="682"/>
      <c r="G10" s="682"/>
      <c r="H10" s="682"/>
      <c r="I10" s="682"/>
      <c r="J10" s="682"/>
      <c r="K10" s="682"/>
      <c r="L10" s="682"/>
      <c r="M10" s="682"/>
      <c r="N10" s="682"/>
      <c r="O10" s="682"/>
      <c r="P10" s="682"/>
      <c r="Q10" s="650"/>
    </row>
    <row r="11" spans="1:19" ht="22.5" customHeight="1">
      <c r="A11" s="310"/>
      <c r="B11" s="1711" t="s">
        <v>884</v>
      </c>
      <c r="C11" s="1711"/>
      <c r="D11" s="1711"/>
      <c r="E11" s="1711"/>
      <c r="F11" s="1711"/>
      <c r="G11" s="1712" t="s">
        <v>885</v>
      </c>
      <c r="H11" s="1712"/>
      <c r="I11" s="1712"/>
      <c r="J11" s="1712"/>
      <c r="K11" s="1712"/>
      <c r="L11" s="1713" t="s">
        <v>886</v>
      </c>
      <c r="M11" s="1713"/>
      <c r="N11" s="1713"/>
      <c r="O11" s="1713"/>
      <c r="P11" s="1713"/>
      <c r="Q11" s="311"/>
    </row>
    <row r="12" spans="1:19" ht="18" customHeight="1">
      <c r="A12" s="310"/>
      <c r="B12" s="1719" t="s">
        <v>892</v>
      </c>
      <c r="C12" s="1719"/>
      <c r="D12" s="1719"/>
      <c r="E12" s="1719"/>
      <c r="F12" s="1719"/>
      <c r="G12" s="1720" t="s">
        <v>893</v>
      </c>
      <c r="H12" s="1720"/>
      <c r="I12" s="1720"/>
      <c r="J12" s="1720"/>
      <c r="K12" s="1720"/>
      <c r="L12" s="1721" t="s">
        <v>899</v>
      </c>
      <c r="M12" s="1719"/>
      <c r="N12" s="1719"/>
      <c r="O12" s="1719"/>
      <c r="P12" s="1719"/>
      <c r="Q12" s="650"/>
    </row>
    <row r="13" spans="1:19" ht="18" customHeight="1">
      <c r="A13" s="310"/>
      <c r="B13" s="1719"/>
      <c r="C13" s="1719"/>
      <c r="D13" s="1719"/>
      <c r="E13" s="1719"/>
      <c r="F13" s="1719"/>
      <c r="G13" s="1720"/>
      <c r="H13" s="1720"/>
      <c r="I13" s="1720"/>
      <c r="J13" s="1720"/>
      <c r="K13" s="1720"/>
      <c r="L13" s="1719"/>
      <c r="M13" s="1719"/>
      <c r="N13" s="1719"/>
      <c r="O13" s="1719"/>
      <c r="P13" s="1719"/>
      <c r="Q13" s="311"/>
    </row>
    <row r="14" spans="1:19" ht="18" customHeight="1">
      <c r="A14" s="310"/>
      <c r="B14" s="1719"/>
      <c r="C14" s="1719"/>
      <c r="D14" s="1719"/>
      <c r="E14" s="1719"/>
      <c r="F14" s="1719"/>
      <c r="G14" s="1720"/>
      <c r="H14" s="1720"/>
      <c r="I14" s="1720"/>
      <c r="J14" s="1720"/>
      <c r="K14" s="1720"/>
      <c r="L14" s="1719"/>
      <c r="M14" s="1719"/>
      <c r="N14" s="1719"/>
      <c r="O14" s="1719"/>
      <c r="P14" s="1719"/>
      <c r="Q14" s="650"/>
    </row>
    <row r="15" spans="1:19" ht="18" customHeight="1">
      <c r="A15" s="310"/>
      <c r="B15" s="1719"/>
      <c r="C15" s="1719"/>
      <c r="D15" s="1719"/>
      <c r="E15" s="1719"/>
      <c r="F15" s="1719"/>
      <c r="G15" s="1720"/>
      <c r="H15" s="1720"/>
      <c r="I15" s="1720"/>
      <c r="J15" s="1720"/>
      <c r="K15" s="1720"/>
      <c r="L15" s="1719"/>
      <c r="M15" s="1719"/>
      <c r="N15" s="1719"/>
      <c r="O15" s="1719"/>
      <c r="P15" s="1719"/>
      <c r="Q15" s="311"/>
    </row>
    <row r="16" spans="1:19" ht="18" customHeight="1">
      <c r="A16" s="310"/>
      <c r="B16" s="1706" t="s">
        <v>901</v>
      </c>
      <c r="C16" s="1714"/>
      <c r="D16" s="1714"/>
      <c r="E16" s="1714"/>
      <c r="F16" s="1714"/>
      <c r="G16" s="1714"/>
      <c r="H16" s="1714"/>
      <c r="I16" s="1714"/>
      <c r="J16" s="1714"/>
      <c r="K16" s="1714"/>
      <c r="L16" s="1714"/>
      <c r="M16" s="1714"/>
      <c r="N16" s="1714"/>
      <c r="O16" s="1714"/>
      <c r="P16" s="1714"/>
      <c r="Q16" s="311"/>
    </row>
    <row r="17" spans="1:19" ht="18" customHeight="1">
      <c r="A17" s="310"/>
      <c r="B17" s="1715"/>
      <c r="C17" s="1715"/>
      <c r="D17" s="1715"/>
      <c r="E17" s="1715"/>
      <c r="F17" s="1715"/>
      <c r="G17" s="1715"/>
      <c r="H17" s="1715"/>
      <c r="I17" s="1715"/>
      <c r="J17" s="1715"/>
      <c r="K17" s="1715"/>
      <c r="L17" s="1715"/>
      <c r="M17" s="1715"/>
      <c r="N17" s="1715"/>
      <c r="O17" s="1715"/>
      <c r="P17" s="1715"/>
      <c r="Q17" s="311"/>
    </row>
    <row r="18" spans="1:19" ht="15" customHeight="1">
      <c r="A18" s="310"/>
      <c r="B18" s="680"/>
      <c r="C18" s="679"/>
      <c r="D18" s="679"/>
      <c r="E18" s="679"/>
      <c r="F18" s="679"/>
      <c r="G18" s="679"/>
      <c r="H18" s="679"/>
      <c r="I18" s="679"/>
      <c r="J18" s="679"/>
      <c r="K18" s="679"/>
      <c r="L18" s="679"/>
      <c r="M18" s="677"/>
      <c r="N18" s="677"/>
      <c r="O18" s="677"/>
      <c r="P18" s="677"/>
      <c r="Q18" s="311"/>
    </row>
    <row r="19" spans="1:19" ht="18" customHeight="1">
      <c r="A19" s="310"/>
      <c r="B19" s="1705" t="s">
        <v>891</v>
      </c>
      <c r="C19" s="1705"/>
      <c r="D19" s="1705"/>
      <c r="E19" s="1705"/>
      <c r="F19" s="1705"/>
      <c r="G19" s="1705"/>
      <c r="H19" s="1705"/>
      <c r="I19" s="1705"/>
      <c r="J19" s="1705"/>
      <c r="K19" s="1705"/>
      <c r="L19" s="1705"/>
      <c r="M19" s="1705"/>
      <c r="N19" s="1705"/>
      <c r="O19" s="1705"/>
      <c r="P19" s="1705"/>
      <c r="Q19" s="311"/>
    </row>
    <row r="20" spans="1:19" ht="15" customHeight="1">
      <c r="A20" s="310"/>
      <c r="B20" s="680"/>
      <c r="C20" s="679"/>
      <c r="D20" s="679"/>
      <c r="E20" s="679"/>
      <c r="F20" s="679"/>
      <c r="G20" s="679"/>
      <c r="H20" s="679"/>
      <c r="I20" s="679"/>
      <c r="J20" s="679"/>
      <c r="K20" s="679"/>
      <c r="L20" s="679"/>
      <c r="M20" s="683"/>
      <c r="N20" s="683"/>
      <c r="O20" s="683"/>
      <c r="P20" s="683"/>
      <c r="Q20" s="311"/>
    </row>
    <row r="21" spans="1:19" ht="18" customHeight="1">
      <c r="A21" s="310"/>
      <c r="B21" s="680"/>
      <c r="C21" s="679"/>
      <c r="D21" s="679"/>
      <c r="E21" s="679"/>
      <c r="F21" s="679"/>
      <c r="G21" s="679"/>
      <c r="H21" s="679"/>
      <c r="I21" s="679"/>
      <c r="J21" s="679"/>
      <c r="K21" s="679"/>
      <c r="L21" s="679"/>
      <c r="M21" s="683"/>
      <c r="N21" s="683"/>
      <c r="O21" s="683"/>
      <c r="P21" s="683"/>
      <c r="Q21" s="311"/>
      <c r="S21" s="661"/>
    </row>
    <row r="22" spans="1:19" ht="18" customHeight="1">
      <c r="A22" s="310"/>
      <c r="B22" s="1718" t="s">
        <v>894</v>
      </c>
      <c r="C22" s="1718"/>
      <c r="D22" s="1718"/>
      <c r="E22" s="1718"/>
      <c r="F22" s="1718"/>
      <c r="G22" s="679"/>
      <c r="H22" s="679"/>
      <c r="I22" s="679"/>
      <c r="J22" s="679"/>
      <c r="K22" s="679"/>
      <c r="L22" s="679"/>
      <c r="M22" s="684"/>
      <c r="N22" s="684"/>
      <c r="O22" s="684"/>
      <c r="P22" s="684"/>
      <c r="Q22" s="311"/>
    </row>
    <row r="23" spans="1:19" ht="22.5" customHeight="1">
      <c r="A23" s="310"/>
      <c r="B23" s="1713" t="s">
        <v>884</v>
      </c>
      <c r="C23" s="1713"/>
      <c r="D23" s="1713"/>
      <c r="E23" s="1713"/>
      <c r="F23" s="1713"/>
      <c r="G23" s="1711" t="s">
        <v>885</v>
      </c>
      <c r="H23" s="1711"/>
      <c r="I23" s="1711"/>
      <c r="J23" s="1711"/>
      <c r="K23" s="1711"/>
      <c r="L23" s="1711" t="s">
        <v>886</v>
      </c>
      <c r="M23" s="1711"/>
      <c r="N23" s="1711"/>
      <c r="O23" s="1711"/>
      <c r="P23" s="1711"/>
      <c r="Q23" s="311"/>
    </row>
    <row r="24" spans="1:19" ht="18" customHeight="1">
      <c r="A24" s="310"/>
      <c r="B24" s="1726" t="s">
        <v>895</v>
      </c>
      <c r="C24" s="1726"/>
      <c r="D24" s="1726"/>
      <c r="E24" s="1726"/>
      <c r="F24" s="1726"/>
      <c r="G24" s="1727" t="s">
        <v>893</v>
      </c>
      <c r="H24" s="1727"/>
      <c r="I24" s="1727"/>
      <c r="J24" s="1727"/>
      <c r="K24" s="1727"/>
      <c r="L24" s="1728" t="s">
        <v>896</v>
      </c>
      <c r="M24" s="1727"/>
      <c r="N24" s="1727"/>
      <c r="O24" s="1727"/>
      <c r="P24" s="1727"/>
      <c r="Q24" s="331"/>
    </row>
    <row r="25" spans="1:19" ht="18" customHeight="1">
      <c r="A25" s="310"/>
      <c r="B25" s="1726"/>
      <c r="C25" s="1726"/>
      <c r="D25" s="1726"/>
      <c r="E25" s="1726"/>
      <c r="F25" s="1726"/>
      <c r="G25" s="1727"/>
      <c r="H25" s="1727"/>
      <c r="I25" s="1727"/>
      <c r="J25" s="1727"/>
      <c r="K25" s="1727"/>
      <c r="L25" s="1727"/>
      <c r="M25" s="1727"/>
      <c r="N25" s="1727"/>
      <c r="O25" s="1727"/>
      <c r="P25" s="1727"/>
      <c r="Q25" s="311"/>
    </row>
    <row r="26" spans="1:19" ht="18" customHeight="1">
      <c r="A26" s="310"/>
      <c r="B26" s="1726"/>
      <c r="C26" s="1726"/>
      <c r="D26" s="1726"/>
      <c r="E26" s="1726"/>
      <c r="F26" s="1726"/>
      <c r="G26" s="1727"/>
      <c r="H26" s="1727"/>
      <c r="I26" s="1727"/>
      <c r="J26" s="1727"/>
      <c r="K26" s="1727"/>
      <c r="L26" s="1727"/>
      <c r="M26" s="1727"/>
      <c r="N26" s="1727"/>
      <c r="O26" s="1727"/>
      <c r="P26" s="1727"/>
      <c r="Q26" s="656"/>
    </row>
    <row r="27" spans="1:19" ht="18" customHeight="1">
      <c r="A27" s="310"/>
      <c r="B27" s="1726"/>
      <c r="C27" s="1726"/>
      <c r="D27" s="1726"/>
      <c r="E27" s="1726"/>
      <c r="F27" s="1726"/>
      <c r="G27" s="1727"/>
      <c r="H27" s="1727"/>
      <c r="I27" s="1727"/>
      <c r="J27" s="1727"/>
      <c r="K27" s="1727"/>
      <c r="L27" s="1727"/>
      <c r="M27" s="1727"/>
      <c r="N27" s="1727"/>
      <c r="O27" s="1727"/>
      <c r="P27" s="1727"/>
      <c r="Q27" s="657"/>
    </row>
    <row r="28" spans="1:19" ht="18" customHeight="1">
      <c r="A28" s="310"/>
      <c r="B28" s="1706" t="s">
        <v>900</v>
      </c>
      <c r="C28" s="1706"/>
      <c r="D28" s="1706"/>
      <c r="E28" s="1706"/>
      <c r="F28" s="1706"/>
      <c r="G28" s="1706"/>
      <c r="H28" s="1706"/>
      <c r="I28" s="1706"/>
      <c r="J28" s="1706"/>
      <c r="K28" s="1706"/>
      <c r="L28" s="1706"/>
      <c r="M28" s="1706"/>
      <c r="N28" s="1706"/>
      <c r="O28" s="1706"/>
      <c r="P28" s="1706"/>
      <c r="Q28" s="656"/>
    </row>
    <row r="29" spans="1:19" ht="18" customHeight="1">
      <c r="A29" s="310"/>
      <c r="B29" s="1707"/>
      <c r="C29" s="1707"/>
      <c r="D29" s="1707"/>
      <c r="E29" s="1707"/>
      <c r="F29" s="1707"/>
      <c r="G29" s="1707"/>
      <c r="H29" s="1707"/>
      <c r="I29" s="1707"/>
      <c r="J29" s="1707"/>
      <c r="K29" s="1707"/>
      <c r="L29" s="1707"/>
      <c r="M29" s="1707"/>
      <c r="N29" s="1707"/>
      <c r="O29" s="1707"/>
      <c r="P29" s="1707"/>
      <c r="Q29" s="371"/>
    </row>
    <row r="30" spans="1:19" ht="18" customHeight="1">
      <c r="A30" s="310"/>
      <c r="B30" s="687"/>
      <c r="C30" s="687"/>
      <c r="D30" s="687"/>
      <c r="E30" s="687"/>
      <c r="F30" s="687"/>
      <c r="G30" s="687"/>
      <c r="H30" s="687"/>
      <c r="I30" s="687"/>
      <c r="J30" s="687"/>
      <c r="K30" s="687"/>
      <c r="L30" s="687"/>
      <c r="M30" s="687"/>
      <c r="N30" s="687"/>
      <c r="O30" s="687"/>
      <c r="P30" s="687"/>
      <c r="Q30" s="371"/>
    </row>
    <row r="31" spans="1:19" ht="18" customHeight="1">
      <c r="A31" s="310"/>
      <c r="B31" s="1705" t="s">
        <v>897</v>
      </c>
      <c r="C31" s="1705"/>
      <c r="D31" s="1705"/>
      <c r="E31" s="1705"/>
      <c r="F31" s="1705"/>
      <c r="G31" s="1705"/>
      <c r="H31" s="1705"/>
      <c r="I31" s="1705"/>
      <c r="J31" s="1705"/>
      <c r="K31" s="1705"/>
      <c r="L31" s="1705"/>
      <c r="M31" s="1705"/>
      <c r="N31" s="1705"/>
      <c r="O31" s="1705"/>
      <c r="P31" s="1705"/>
      <c r="Q31" s="311"/>
    </row>
    <row r="32" spans="1:19" ht="15" customHeight="1">
      <c r="A32" s="310"/>
      <c r="B32" s="685"/>
      <c r="C32" s="685"/>
      <c r="D32" s="685"/>
      <c r="E32" s="685"/>
      <c r="F32" s="685"/>
      <c r="G32" s="685"/>
      <c r="H32" s="685"/>
      <c r="I32" s="685"/>
      <c r="J32" s="685"/>
      <c r="K32" s="685"/>
      <c r="L32" s="685"/>
      <c r="M32" s="685"/>
      <c r="N32" s="685"/>
      <c r="O32" s="685"/>
      <c r="P32" s="685"/>
      <c r="Q32" s="311"/>
    </row>
    <row r="33" spans="1:17" ht="18" customHeight="1">
      <c r="A33" s="310"/>
      <c r="B33" s="685"/>
      <c r="C33" s="685"/>
      <c r="D33" s="685"/>
      <c r="E33" s="685"/>
      <c r="F33" s="685"/>
      <c r="G33" s="685"/>
      <c r="H33" s="685"/>
      <c r="I33" s="685"/>
      <c r="J33" s="685"/>
      <c r="K33" s="685"/>
      <c r="L33" s="685"/>
      <c r="M33" s="685"/>
      <c r="N33" s="685"/>
      <c r="O33" s="685"/>
      <c r="P33" s="685"/>
      <c r="Q33" s="311"/>
    </row>
    <row r="34" spans="1:17" ht="18" customHeight="1">
      <c r="A34" s="310"/>
      <c r="B34" s="685"/>
      <c r="C34" s="685"/>
      <c r="D34" s="685"/>
      <c r="E34" s="685"/>
      <c r="F34" s="685"/>
      <c r="G34" s="685"/>
      <c r="H34" s="685"/>
      <c r="I34" s="685"/>
      <c r="J34" s="685"/>
      <c r="K34" s="685"/>
      <c r="L34" s="685"/>
      <c r="M34" s="685"/>
      <c r="N34" s="685"/>
      <c r="O34" s="685"/>
      <c r="P34" s="685"/>
      <c r="Q34" s="311"/>
    </row>
    <row r="35" spans="1:17" ht="18" customHeight="1">
      <c r="A35" s="310"/>
      <c r="B35" s="685"/>
      <c r="C35" s="685"/>
      <c r="D35" s="685"/>
      <c r="E35" s="685"/>
      <c r="F35" s="685"/>
      <c r="G35" s="685"/>
      <c r="H35" s="685"/>
      <c r="I35" s="685"/>
      <c r="J35" s="685"/>
      <c r="K35" s="685"/>
      <c r="L35" s="1708" t="s">
        <v>902</v>
      </c>
      <c r="M35" s="1708"/>
      <c r="N35" s="1708"/>
      <c r="O35" s="1708"/>
      <c r="P35" s="1708"/>
      <c r="Q35" s="311"/>
    </row>
    <row r="36" spans="1:17" ht="18" customHeight="1">
      <c r="A36" s="310"/>
      <c r="B36" s="685"/>
      <c r="C36" s="685"/>
      <c r="D36" s="685"/>
      <c r="E36" s="685"/>
      <c r="F36" s="685"/>
      <c r="G36" s="685"/>
      <c r="H36" s="685"/>
      <c r="I36" s="685"/>
      <c r="J36" s="685"/>
      <c r="K36" s="685"/>
      <c r="L36" s="685"/>
      <c r="M36" s="685"/>
      <c r="N36" s="685"/>
      <c r="O36" s="685"/>
      <c r="P36" s="685"/>
      <c r="Q36" s="311"/>
    </row>
    <row r="37" spans="1:17" ht="18" customHeight="1">
      <c r="A37" s="310"/>
      <c r="B37" s="685"/>
      <c r="C37" s="685"/>
      <c r="D37" s="685"/>
      <c r="E37" s="685"/>
      <c r="F37" s="685"/>
      <c r="G37" s="685"/>
      <c r="H37" s="685"/>
      <c r="I37" s="685"/>
      <c r="J37" s="685"/>
      <c r="K37" s="680"/>
      <c r="L37" s="680" t="s">
        <v>904</v>
      </c>
      <c r="M37" s="1709" t="str">
        <f>'2.데이터입력'!E19</f>
        <v>○○○</v>
      </c>
      <c r="N37" s="1709"/>
      <c r="O37" s="685"/>
      <c r="P37" s="685" t="s">
        <v>903</v>
      </c>
      <c r="Q37" s="311"/>
    </row>
    <row r="38" spans="1:17" ht="37.5" customHeight="1">
      <c r="A38" s="317"/>
      <c r="B38" s="318"/>
      <c r="C38" s="318"/>
      <c r="D38" s="318"/>
      <c r="E38" s="318"/>
      <c r="F38" s="318"/>
      <c r="G38" s="318"/>
      <c r="H38" s="318"/>
      <c r="I38" s="318"/>
      <c r="J38" s="318"/>
      <c r="K38" s="318"/>
      <c r="L38" s="318"/>
      <c r="M38" s="318"/>
      <c r="N38" s="318"/>
      <c r="O38" s="318"/>
      <c r="P38" s="318"/>
      <c r="Q38" s="319"/>
    </row>
    <row r="39" spans="1:17" ht="31.9" customHeight="1"/>
  </sheetData>
  <mergeCells count="27">
    <mergeCell ref="B23:F23"/>
    <mergeCell ref="G23:K23"/>
    <mergeCell ref="L23:P23"/>
    <mergeCell ref="B24:F27"/>
    <mergeCell ref="G24:K27"/>
    <mergeCell ref="L24:P27"/>
    <mergeCell ref="B2:P2"/>
    <mergeCell ref="S3:S4"/>
    <mergeCell ref="B4:D4"/>
    <mergeCell ref="J4:P4"/>
    <mergeCell ref="B5:P7"/>
    <mergeCell ref="B31:P31"/>
    <mergeCell ref="B28:P29"/>
    <mergeCell ref="L35:P35"/>
    <mergeCell ref="M37:N37"/>
    <mergeCell ref="E4:I4"/>
    <mergeCell ref="B9:P9"/>
    <mergeCell ref="B11:F11"/>
    <mergeCell ref="G11:K11"/>
    <mergeCell ref="L11:P11"/>
    <mergeCell ref="B16:P17"/>
    <mergeCell ref="B19:P19"/>
    <mergeCell ref="B10:D10"/>
    <mergeCell ref="B22:F22"/>
    <mergeCell ref="B12:F15"/>
    <mergeCell ref="G12:K15"/>
    <mergeCell ref="L12:P15"/>
  </mergeCells>
  <phoneticPr fontId="2" type="noConversion"/>
  <hyperlinks>
    <hyperlink ref="S3" location="데이터입력!A1" display="데이터입력시트로" xr:uid="{00000000-0004-0000-2400-000000000000}"/>
    <hyperlink ref="S3:S4" location="'2.데이터입력'!A1" display="데이터입력시트로" xr:uid="{00000000-0004-0000-2400-000001000000}"/>
  </hyperlinks>
  <printOptions horizontalCentered="1" verticalCentered="1"/>
  <pageMargins left="0.70866141732283472" right="0.70866141732283472" top="0.74803149606299213" bottom="0.74803149606299213" header="0.31496062992125984" footer="0.31496062992125984"/>
  <pageSetup paperSize="9" scale="91" orientation="portrait" r:id="rId1"/>
  <headerFooter>
    <oddHeader>&amp;C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17089" r:id="rId5" name="Check Box 1">
              <controlPr defaultSize="0" autoFill="0" autoLine="0" autoPict="0">
                <anchor moveWithCells="1">
                  <from>
                    <xdr:col>11</xdr:col>
                    <xdr:colOff>219075</xdr:colOff>
                    <xdr:row>19</xdr:row>
                    <xdr:rowOff>180975</xdr:rowOff>
                  </from>
                  <to>
                    <xdr:col>13</xdr:col>
                    <xdr:colOff>123825</xdr:colOff>
                    <xdr:row>21</xdr:row>
                    <xdr:rowOff>0</xdr:rowOff>
                  </to>
                </anchor>
              </controlPr>
            </control>
          </mc:Choice>
        </mc:AlternateContent>
        <mc:AlternateContent xmlns:mc="http://schemas.openxmlformats.org/markup-compatibility/2006">
          <mc:Choice Requires="x14">
            <control shapeId="217090" r:id="rId6" name="Check Box 2">
              <controlPr defaultSize="0" autoFill="0" autoLine="0" autoPict="0">
                <anchor moveWithCells="1">
                  <from>
                    <xdr:col>13</xdr:col>
                    <xdr:colOff>142875</xdr:colOff>
                    <xdr:row>19</xdr:row>
                    <xdr:rowOff>180975</xdr:rowOff>
                  </from>
                  <to>
                    <xdr:col>15</xdr:col>
                    <xdr:colOff>342900</xdr:colOff>
                    <xdr:row>21</xdr:row>
                    <xdr:rowOff>0</xdr:rowOff>
                  </to>
                </anchor>
              </controlPr>
            </control>
          </mc:Choice>
        </mc:AlternateContent>
        <mc:AlternateContent xmlns:mc="http://schemas.openxmlformats.org/markup-compatibility/2006">
          <mc:Choice Requires="x14">
            <control shapeId="217091" r:id="rId7" name="Check Box 3">
              <controlPr defaultSize="0" autoFill="0" autoLine="0" autoPict="0">
                <anchor moveWithCells="1">
                  <from>
                    <xdr:col>11</xdr:col>
                    <xdr:colOff>219075</xdr:colOff>
                    <xdr:row>31</xdr:row>
                    <xdr:rowOff>180975</xdr:rowOff>
                  </from>
                  <to>
                    <xdr:col>13</xdr:col>
                    <xdr:colOff>123825</xdr:colOff>
                    <xdr:row>33</xdr:row>
                    <xdr:rowOff>0</xdr:rowOff>
                  </to>
                </anchor>
              </controlPr>
            </control>
          </mc:Choice>
        </mc:AlternateContent>
        <mc:AlternateContent xmlns:mc="http://schemas.openxmlformats.org/markup-compatibility/2006">
          <mc:Choice Requires="x14">
            <control shapeId="217092" r:id="rId8" name="Check Box 4">
              <controlPr defaultSize="0" autoFill="0" autoLine="0" autoPict="0">
                <anchor moveWithCells="1">
                  <from>
                    <xdr:col>13</xdr:col>
                    <xdr:colOff>142875</xdr:colOff>
                    <xdr:row>31</xdr:row>
                    <xdr:rowOff>180975</xdr:rowOff>
                  </from>
                  <to>
                    <xdr:col>15</xdr:col>
                    <xdr:colOff>342900</xdr:colOff>
                    <xdr:row>33</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6">
    <tabColor rgb="FFFF33CC"/>
    <pageSetUpPr fitToPage="1"/>
  </sheetPr>
  <dimension ref="A1:X29"/>
  <sheetViews>
    <sheetView showGridLines="0" zoomScale="85" zoomScaleNormal="85" zoomScaleSheetLayoutView="90" workbookViewId="0">
      <selection activeCell="X7" sqref="X7"/>
    </sheetView>
  </sheetViews>
  <sheetFormatPr defaultColWidth="8.875" defaultRowHeight="16.5"/>
  <cols>
    <col min="1" max="1" width="11.25" style="64" customWidth="1"/>
    <col min="2" max="3" width="9.75" style="64" customWidth="1"/>
    <col min="4" max="7" width="5.25" style="64" customWidth="1"/>
    <col min="8" max="12" width="5" style="64" customWidth="1"/>
    <col min="13" max="13" width="6.125" style="64" customWidth="1"/>
    <col min="14" max="15" width="5" style="64" customWidth="1"/>
    <col min="16" max="19" width="4.75" style="64" customWidth="1"/>
    <col min="20" max="21" width="8.75" style="64" customWidth="1"/>
    <col min="22" max="22" width="9.375" style="64" customWidth="1"/>
    <col min="23" max="23" width="8.875" style="64"/>
    <col min="24" max="24" width="16.625" style="64" customWidth="1"/>
    <col min="25" max="16384" width="8.875" style="64"/>
  </cols>
  <sheetData>
    <row r="1" spans="1:24" ht="10.9" customHeight="1"/>
    <row r="2" spans="1:24" ht="34.9" customHeight="1">
      <c r="A2" s="194" t="s">
        <v>444</v>
      </c>
      <c r="C2" s="206" t="str">
        <f>'2.데이터입력'!C9</f>
        <v>○○○</v>
      </c>
    </row>
    <row r="3" spans="1:24" ht="11.45" customHeight="1">
      <c r="A3" s="194"/>
      <c r="C3" s="193"/>
    </row>
    <row r="4" spans="1:24" ht="31.5">
      <c r="A4" s="65" t="s">
        <v>954</v>
      </c>
    </row>
    <row r="5" spans="1:24">
      <c r="V5" s="66" t="s">
        <v>59</v>
      </c>
    </row>
    <row r="6" spans="1:24" ht="20.100000000000001" customHeight="1" thickBot="1">
      <c r="A6" s="1765" t="s">
        <v>60</v>
      </c>
      <c r="B6" s="1766" t="s">
        <v>61</v>
      </c>
      <c r="C6" s="1767"/>
      <c r="D6" s="1767"/>
      <c r="E6" s="1767"/>
      <c r="F6" s="1767"/>
      <c r="G6" s="1768"/>
      <c r="H6" s="1765" t="s">
        <v>62</v>
      </c>
      <c r="I6" s="1765"/>
      <c r="J6" s="1765"/>
      <c r="K6" s="1765"/>
      <c r="L6" s="1765"/>
      <c r="M6" s="1765"/>
      <c r="N6" s="1765"/>
      <c r="O6" s="1765"/>
      <c r="P6" s="1765" t="s">
        <v>63</v>
      </c>
      <c r="Q6" s="1765"/>
      <c r="R6" s="1765"/>
      <c r="S6" s="1765"/>
      <c r="T6" s="1765"/>
      <c r="U6" s="1765"/>
      <c r="V6" s="1765"/>
    </row>
    <row r="7" spans="1:24" ht="71.25" customHeight="1" thickTop="1" thickBot="1">
      <c r="A7" s="1765"/>
      <c r="B7" s="67" t="s">
        <v>64</v>
      </c>
      <c r="C7" s="67" t="s">
        <v>65</v>
      </c>
      <c r="D7" s="1766" t="s">
        <v>66</v>
      </c>
      <c r="E7" s="1768"/>
      <c r="F7" s="1766" t="s">
        <v>67</v>
      </c>
      <c r="G7" s="1768"/>
      <c r="H7" s="1769" t="s">
        <v>136</v>
      </c>
      <c r="I7" s="1770"/>
      <c r="J7" s="1769" t="s">
        <v>266</v>
      </c>
      <c r="K7" s="1770"/>
      <c r="L7" s="1769" t="s">
        <v>267</v>
      </c>
      <c r="M7" s="1770"/>
      <c r="N7" s="1769" t="s">
        <v>268</v>
      </c>
      <c r="O7" s="1770"/>
      <c r="P7" s="1765" t="s">
        <v>269</v>
      </c>
      <c r="Q7" s="1765"/>
      <c r="R7" s="1769" t="s">
        <v>270</v>
      </c>
      <c r="S7" s="1770"/>
      <c r="T7" s="68" t="s">
        <v>271</v>
      </c>
      <c r="U7" s="68" t="s">
        <v>272</v>
      </c>
      <c r="V7" s="68" t="s">
        <v>273</v>
      </c>
      <c r="X7" s="746" t="s">
        <v>325</v>
      </c>
    </row>
    <row r="8" spans="1:24" ht="20.100000000000001" customHeight="1" thickTop="1">
      <c r="A8" s="69" t="s">
        <v>591</v>
      </c>
      <c r="B8" s="70">
        <v>0.51500000000000001</v>
      </c>
      <c r="C8" s="70">
        <v>0.34599999999999997</v>
      </c>
      <c r="D8" s="1758">
        <v>0.16300000000000001</v>
      </c>
      <c r="E8" s="1759"/>
      <c r="F8" s="1758">
        <v>0.37</v>
      </c>
      <c r="G8" s="1759"/>
      <c r="H8" s="1758">
        <v>0.17499999999999999</v>
      </c>
      <c r="I8" s="1759"/>
      <c r="J8" s="1758">
        <v>0.21199999999999999</v>
      </c>
      <c r="K8" s="1759"/>
      <c r="L8" s="1758">
        <v>0.505</v>
      </c>
      <c r="M8" s="1759"/>
      <c r="N8" s="1758">
        <v>0.71499999999999997</v>
      </c>
      <c r="O8" s="1759"/>
      <c r="P8" s="1760">
        <v>0.13200000000000001</v>
      </c>
      <c r="Q8" s="1760"/>
      <c r="R8" s="1758">
        <v>0.17599999999999999</v>
      </c>
      <c r="S8" s="1759"/>
      <c r="T8" s="70">
        <v>0.26900000000000002</v>
      </c>
      <c r="U8" s="70">
        <v>0.44800000000000001</v>
      </c>
      <c r="V8" s="70">
        <v>0.50600000000000001</v>
      </c>
    </row>
    <row r="9" spans="1:24" ht="20.100000000000001" customHeight="1">
      <c r="A9" s="69" t="s">
        <v>592</v>
      </c>
      <c r="B9" s="70">
        <v>0.47899999999999998</v>
      </c>
      <c r="C9" s="70">
        <v>0.59699999999999998</v>
      </c>
      <c r="D9" s="1758">
        <v>0.42199999999999999</v>
      </c>
      <c r="E9" s="1759"/>
      <c r="F9" s="1758">
        <v>0.36</v>
      </c>
      <c r="G9" s="1759"/>
      <c r="H9" s="1758">
        <v>0.23200000000000001</v>
      </c>
      <c r="I9" s="1759"/>
      <c r="J9" s="1758">
        <v>0.41</v>
      </c>
      <c r="K9" s="1759"/>
      <c r="L9" s="1758">
        <v>0.50900000000000001</v>
      </c>
      <c r="M9" s="1759"/>
      <c r="N9" s="1758">
        <v>0.59599999999999997</v>
      </c>
      <c r="O9" s="1759"/>
      <c r="P9" s="1760">
        <v>0.154</v>
      </c>
      <c r="Q9" s="1760"/>
      <c r="R9" s="1758">
        <v>0.19900000000000001</v>
      </c>
      <c r="S9" s="1759"/>
      <c r="T9" s="70">
        <v>0.33100000000000002</v>
      </c>
      <c r="U9" s="70">
        <v>0.61099999999999999</v>
      </c>
      <c r="V9" s="70">
        <v>0.72599999999999998</v>
      </c>
    </row>
    <row r="10" spans="1:24">
      <c r="A10" s="71" t="s">
        <v>274</v>
      </c>
    </row>
    <row r="11" spans="1:24">
      <c r="A11" s="71" t="s">
        <v>909</v>
      </c>
    </row>
    <row r="12" spans="1:24">
      <c r="A12" s="71" t="s">
        <v>955</v>
      </c>
    </row>
    <row r="13" spans="1:24">
      <c r="A13" s="71" t="s">
        <v>1001</v>
      </c>
    </row>
    <row r="14" spans="1:24" ht="31.5">
      <c r="A14" s="65" t="s">
        <v>594</v>
      </c>
    </row>
    <row r="15" spans="1:24" ht="20.100000000000001" customHeight="1" thickBot="1">
      <c r="A15" s="65"/>
    </row>
    <row r="16" spans="1:24" ht="9.9499999999999993" customHeight="1" thickBot="1">
      <c r="A16" s="65"/>
      <c r="D16" s="72"/>
      <c r="E16" s="73"/>
      <c r="F16" s="73"/>
      <c r="G16" s="73"/>
      <c r="H16" s="73"/>
      <c r="I16" s="73"/>
      <c r="J16" s="73"/>
      <c r="K16" s="73"/>
      <c r="L16" s="73"/>
      <c r="M16" s="73"/>
      <c r="N16" s="73"/>
      <c r="O16" s="73"/>
      <c r="P16" s="73"/>
      <c r="Q16" s="73"/>
      <c r="R16" s="73"/>
      <c r="S16" s="73"/>
      <c r="T16" s="74"/>
    </row>
    <row r="17" spans="1:22" ht="20.100000000000001" customHeight="1" thickBot="1">
      <c r="A17" s="1751" t="s">
        <v>275</v>
      </c>
      <c r="B17" s="1751"/>
      <c r="C17" s="1751"/>
      <c r="D17" s="75" t="s">
        <v>276</v>
      </c>
      <c r="E17" s="76"/>
      <c r="F17" s="1749" t="s">
        <v>763</v>
      </c>
      <c r="G17" s="1752"/>
      <c r="H17" s="1750"/>
      <c r="I17" s="76" t="s">
        <v>277</v>
      </c>
      <c r="J17" s="1753" t="s">
        <v>278</v>
      </c>
      <c r="K17" s="1754"/>
      <c r="L17" s="1749" t="s">
        <v>127</v>
      </c>
      <c r="M17" s="1750"/>
      <c r="N17" s="1755" t="s">
        <v>279</v>
      </c>
      <c r="O17" s="1753"/>
      <c r="P17" s="1761" t="s">
        <v>546</v>
      </c>
      <c r="Q17" s="1762"/>
      <c r="R17" s="1763" t="str">
        <f>'2.데이터입력'!C37</f>
        <v>수도광열비·전력비</v>
      </c>
      <c r="S17" s="1764"/>
      <c r="T17" s="77"/>
    </row>
    <row r="18" spans="1:22" ht="20.100000000000001" customHeight="1" thickBot="1">
      <c r="A18" s="1751"/>
      <c r="B18" s="1751"/>
      <c r="C18" s="1751"/>
      <c r="D18" s="75" t="s">
        <v>280</v>
      </c>
      <c r="E18" s="76"/>
      <c r="F18" s="1756">
        <f>('2.데이터입력'!C27/1000)</f>
        <v>100000</v>
      </c>
      <c r="G18" s="1757"/>
      <c r="H18" s="1755" t="s">
        <v>281</v>
      </c>
      <c r="I18" s="1753"/>
      <c r="J18" s="1753" t="s">
        <v>282</v>
      </c>
      <c r="K18" s="1754"/>
      <c r="L18" s="1749">
        <v>4201</v>
      </c>
      <c r="M18" s="1750"/>
      <c r="N18" s="1755" t="s">
        <v>281</v>
      </c>
      <c r="O18" s="1753"/>
      <c r="P18" s="1761" t="s">
        <v>283</v>
      </c>
      <c r="Q18" s="1762"/>
      <c r="R18" s="1749">
        <v>8606</v>
      </c>
      <c r="S18" s="1750"/>
      <c r="T18" s="78" t="s">
        <v>284</v>
      </c>
    </row>
    <row r="19" spans="1:22" ht="9.9499999999999993" customHeight="1" thickBot="1">
      <c r="A19" s="79"/>
      <c r="D19" s="80"/>
      <c r="E19" s="81"/>
      <c r="F19" s="81"/>
      <c r="G19" s="81"/>
      <c r="H19" s="81"/>
      <c r="I19" s="81"/>
      <c r="J19" s="81"/>
      <c r="K19" s="81"/>
      <c r="L19" s="81"/>
      <c r="M19" s="81"/>
      <c r="N19" s="81"/>
      <c r="O19" s="81"/>
      <c r="P19" s="81"/>
      <c r="Q19" s="81"/>
      <c r="R19" s="81"/>
      <c r="S19" s="81"/>
      <c r="T19" s="82"/>
    </row>
    <row r="20" spans="1:22" ht="27" thickBot="1">
      <c r="A20" s="79"/>
    </row>
    <row r="21" spans="1:22" s="85" customFormat="1" ht="30" customHeight="1" thickBot="1">
      <c r="A21" s="1743" t="s">
        <v>590</v>
      </c>
      <c r="B21" s="1744"/>
      <c r="C21" s="83" t="s">
        <v>285</v>
      </c>
      <c r="D21" s="84" t="s">
        <v>286</v>
      </c>
      <c r="E21" s="1745" t="s">
        <v>287</v>
      </c>
      <c r="F21" s="1746"/>
      <c r="G21" s="1736" t="s">
        <v>288</v>
      </c>
      <c r="H21" s="1737"/>
      <c r="I21" s="1747" t="s">
        <v>276</v>
      </c>
      <c r="J21" s="1748"/>
      <c r="K21" s="84" t="s">
        <v>286</v>
      </c>
      <c r="L21" s="1747" t="s">
        <v>278</v>
      </c>
      <c r="M21" s="1748"/>
      <c r="N21" s="84" t="s">
        <v>286</v>
      </c>
      <c r="O21" s="1747" t="s">
        <v>289</v>
      </c>
      <c r="P21" s="1748"/>
      <c r="Q21" s="1740" t="s">
        <v>290</v>
      </c>
      <c r="R21" s="1741"/>
    </row>
    <row r="22" spans="1:22" s="85" customFormat="1" ht="15" customHeight="1" thickBot="1">
      <c r="A22" s="86"/>
      <c r="B22" s="87"/>
      <c r="C22" s="88"/>
      <c r="D22" s="89"/>
      <c r="E22" s="88"/>
      <c r="F22" s="88"/>
      <c r="G22" s="90"/>
      <c r="H22" s="90"/>
      <c r="I22" s="91"/>
      <c r="J22" s="91"/>
      <c r="K22" s="89"/>
      <c r="L22" s="91"/>
      <c r="M22" s="91"/>
      <c r="N22" s="89"/>
      <c r="O22" s="91"/>
      <c r="P22" s="91"/>
      <c r="Q22" s="92"/>
      <c r="R22" s="92"/>
      <c r="S22" s="90"/>
    </row>
    <row r="23" spans="1:22" ht="30" customHeight="1" thickBot="1">
      <c r="A23" s="86"/>
      <c r="B23" s="93" t="s">
        <v>291</v>
      </c>
      <c r="C23" s="168">
        <f>IF(R17="수도광열비",0,L18)</f>
        <v>4201</v>
      </c>
      <c r="D23" s="84" t="s">
        <v>286</v>
      </c>
      <c r="E23" s="1734">
        <f>IF(R17="수도광열비",0,R18)</f>
        <v>8606</v>
      </c>
      <c r="F23" s="1735"/>
      <c r="G23" s="1736" t="s">
        <v>288</v>
      </c>
      <c r="H23" s="1737"/>
      <c r="I23" s="1738">
        <f>IF(R17="수도광열비",0,HLOOKUP(F17, $B$7:$G$8, 2, 0)/100)</f>
        <v>5.1500000000000001E-3</v>
      </c>
      <c r="J23" s="1739"/>
      <c r="K23" s="84" t="s">
        <v>137</v>
      </c>
      <c r="L23" s="1738">
        <f>IF(R17="수도광열비",0,IF($L$17="6이하", $H$8/100, IF($L$17="6초과12이하", $J$8/100, IF($L$17="12초과36이하", $L$8/100, IF($L$17="36초과", $N$8/100)))))</f>
        <v>1.7499999999999998E-3</v>
      </c>
      <c r="M23" s="1739"/>
      <c r="N23" s="84" t="s">
        <v>137</v>
      </c>
      <c r="O23" s="1738">
        <f>IF(R17="수도광열비",0,IF(($F$18/1.1)&lt;500000, $P$8/100, IF(($F$18/1.1)&lt;3000000, $R$8/100, IF(($F$18/1.1)&lt;5000000, $T$8/100, IF(($F$18/1.1)&lt;30000000, $U$8/100, IF(($F$18/1.1)&lt;100000000, $V$8/100))))))</f>
        <v>1.32E-3</v>
      </c>
      <c r="P23" s="1739"/>
      <c r="Q23" s="1740" t="s">
        <v>139</v>
      </c>
      <c r="R23" s="1741"/>
      <c r="S23" s="84" t="s">
        <v>140</v>
      </c>
      <c r="T23" s="1732">
        <f>ROUNDDOWN(((C23+E23)*1000)*(I23+L23+O23)/3,-1)</f>
        <v>35090</v>
      </c>
      <c r="U23" s="1733"/>
      <c r="V23" s="71" t="s">
        <v>141</v>
      </c>
    </row>
    <row r="24" spans="1:22" ht="30" customHeight="1" thickBot="1">
      <c r="A24" s="79"/>
      <c r="C24" s="1742"/>
      <c r="D24" s="1742"/>
      <c r="E24" s="1742"/>
      <c r="F24" s="1742"/>
      <c r="G24" s="1742"/>
      <c r="H24" s="1742"/>
      <c r="I24" s="1742"/>
      <c r="J24" s="1742"/>
      <c r="K24" s="1742"/>
      <c r="L24" s="1742"/>
      <c r="M24" s="1742"/>
      <c r="N24" s="1742"/>
      <c r="O24" s="1742"/>
      <c r="P24" s="1742"/>
      <c r="Q24" s="1742"/>
      <c r="R24" s="1742"/>
    </row>
    <row r="25" spans="1:22" ht="30" customHeight="1" thickBot="1">
      <c r="A25" s="1743" t="s">
        <v>589</v>
      </c>
      <c r="B25" s="1744"/>
      <c r="C25" s="83" t="s">
        <v>285</v>
      </c>
      <c r="D25" s="84" t="s">
        <v>600</v>
      </c>
      <c r="E25" s="1745" t="s">
        <v>287</v>
      </c>
      <c r="F25" s="1746"/>
      <c r="G25" s="1736" t="s">
        <v>288</v>
      </c>
      <c r="H25" s="1737"/>
      <c r="I25" s="1747" t="s">
        <v>276</v>
      </c>
      <c r="J25" s="1748"/>
      <c r="K25" s="84" t="s">
        <v>600</v>
      </c>
      <c r="L25" s="1747" t="s">
        <v>278</v>
      </c>
      <c r="M25" s="1748"/>
      <c r="N25" s="84" t="s">
        <v>286</v>
      </c>
      <c r="O25" s="1747" t="s">
        <v>289</v>
      </c>
      <c r="P25" s="1748"/>
      <c r="Q25" s="1740" t="s">
        <v>290</v>
      </c>
      <c r="R25" s="1741"/>
      <c r="S25" s="85"/>
      <c r="T25" s="85"/>
      <c r="U25" s="85"/>
    </row>
    <row r="26" spans="1:22" ht="15" customHeight="1" thickBot="1">
      <c r="A26" s="86"/>
      <c r="B26" s="87"/>
      <c r="C26" s="88"/>
      <c r="D26" s="89"/>
      <c r="E26" s="88"/>
      <c r="F26" s="88"/>
      <c r="G26" s="90"/>
      <c r="H26" s="90"/>
      <c r="I26" s="91"/>
      <c r="J26" s="91"/>
      <c r="K26" s="89"/>
      <c r="L26" s="91"/>
      <c r="M26" s="91"/>
      <c r="N26" s="89"/>
      <c r="O26" s="91"/>
      <c r="P26" s="91"/>
      <c r="Q26" s="92"/>
      <c r="R26" s="92"/>
      <c r="S26" s="90"/>
      <c r="T26" s="85"/>
      <c r="U26" s="85"/>
    </row>
    <row r="27" spans="1:22" ht="30" customHeight="1" thickBot="1">
      <c r="A27" s="86"/>
      <c r="B27" s="93" t="s">
        <v>291</v>
      </c>
      <c r="C27" s="168">
        <f>IF(R17="전력비",0,L18)</f>
        <v>4201</v>
      </c>
      <c r="D27" s="84" t="s">
        <v>137</v>
      </c>
      <c r="E27" s="1734">
        <f>IF(R17="전력비",0,R18)</f>
        <v>8606</v>
      </c>
      <c r="F27" s="1735"/>
      <c r="G27" s="1736" t="s">
        <v>138</v>
      </c>
      <c r="H27" s="1737"/>
      <c r="I27" s="1738">
        <f>IF(R17="전력비",0,HLOOKUP(F17, $B$7:$G$9, 3, 0)/100)</f>
        <v>4.79E-3</v>
      </c>
      <c r="J27" s="1739"/>
      <c r="K27" s="84" t="s">
        <v>137</v>
      </c>
      <c r="L27" s="1738">
        <f>IF(R17="전력비",0,IF($L$17="6이하", $H$9/100, IF($L$17="6초과12이하", $J$9/100, IF($L$17="12초과36이하", $L$9/100, IF($L$17="36초과", $N$9/100)))))</f>
        <v>2.32E-3</v>
      </c>
      <c r="M27" s="1739"/>
      <c r="N27" s="84" t="s">
        <v>137</v>
      </c>
      <c r="O27" s="1738">
        <f>IF(R17="전력비",0,IF(($F$18/1.1)&lt;500000, $P$9/100, IF(($F$18/1.1)&lt;3000000, $R$9/100, IF(($F$18/1.1)&lt;5000000, $T$9/100, IF(($F$18/1.1)&lt;30000000, $U$9/100, IF(($F$18/1.1)&lt;100000000, $V$9/100))))))</f>
        <v>1.5399999999999999E-3</v>
      </c>
      <c r="P27" s="1739"/>
      <c r="Q27" s="1740" t="s">
        <v>139</v>
      </c>
      <c r="R27" s="1741"/>
      <c r="S27" s="84" t="s">
        <v>140</v>
      </c>
      <c r="T27" s="1732">
        <f>ROUNDDOWN(((C27+E27)*1000)*(I27+L27+O27)/3,-1)</f>
        <v>36920</v>
      </c>
      <c r="U27" s="1733"/>
      <c r="V27" s="71" t="s">
        <v>141</v>
      </c>
    </row>
    <row r="28" spans="1:22" ht="17.25" thickBot="1"/>
    <row r="29" spans="1:22" ht="27.75" customHeight="1" thickBot="1">
      <c r="Q29" s="1729" t="s">
        <v>561</v>
      </c>
      <c r="R29" s="1729"/>
      <c r="T29" s="1730">
        <f>T23+T27</f>
        <v>72010</v>
      </c>
      <c r="U29" s="1731"/>
      <c r="V29" s="468" t="s">
        <v>562</v>
      </c>
    </row>
  </sheetData>
  <sheetProtection algorithmName="SHA-512" hashValue="CWGEDpVdpBJJq5Zhr2V9dmgLBfCSjsKcGqDFqg3PbEvx4jm60Ozd9dLEsuwoq7BtdyatjCZlQCa/WMZTJpKByA==" saltValue="Dw7RAjMMrhI9BIDptVBILg==" spinCount="100000" sheet="1" objects="1" scenarios="1"/>
  <mergeCells count="73">
    <mergeCell ref="R8:S8"/>
    <mergeCell ref="P9:Q9"/>
    <mergeCell ref="R9:S9"/>
    <mergeCell ref="D9:E9"/>
    <mergeCell ref="F9:G9"/>
    <mergeCell ref="H9:I9"/>
    <mergeCell ref="J8:K8"/>
    <mergeCell ref="L8:M8"/>
    <mergeCell ref="R17:S17"/>
    <mergeCell ref="A6:A7"/>
    <mergeCell ref="B6:G6"/>
    <mergeCell ref="H6:O6"/>
    <mergeCell ref="P6:V6"/>
    <mergeCell ref="D7:E7"/>
    <mergeCell ref="F7:G7"/>
    <mergeCell ref="H7:I7"/>
    <mergeCell ref="J7:K7"/>
    <mergeCell ref="L7:M7"/>
    <mergeCell ref="N7:O7"/>
    <mergeCell ref="P7:Q7"/>
    <mergeCell ref="R7:S7"/>
    <mergeCell ref="D8:E8"/>
    <mergeCell ref="F8:G8"/>
    <mergeCell ref="H8:I8"/>
    <mergeCell ref="L18:M18"/>
    <mergeCell ref="N18:O18"/>
    <mergeCell ref="N8:O8"/>
    <mergeCell ref="P8:Q8"/>
    <mergeCell ref="J9:K9"/>
    <mergeCell ref="L9:M9"/>
    <mergeCell ref="P18:Q18"/>
    <mergeCell ref="P17:Q17"/>
    <mergeCell ref="N9:O9"/>
    <mergeCell ref="R18:S18"/>
    <mergeCell ref="A21:B21"/>
    <mergeCell ref="E21:F21"/>
    <mergeCell ref="G21:H21"/>
    <mergeCell ref="I21:J21"/>
    <mergeCell ref="L21:M21"/>
    <mergeCell ref="O21:P21"/>
    <mergeCell ref="Q21:R21"/>
    <mergeCell ref="A17:C18"/>
    <mergeCell ref="F17:H17"/>
    <mergeCell ref="J17:K17"/>
    <mergeCell ref="L17:M17"/>
    <mergeCell ref="N17:O17"/>
    <mergeCell ref="F18:G18"/>
    <mergeCell ref="H18:I18"/>
    <mergeCell ref="J18:K18"/>
    <mergeCell ref="Q23:R23"/>
    <mergeCell ref="T23:U23"/>
    <mergeCell ref="C24:R24"/>
    <mergeCell ref="A25:B25"/>
    <mergeCell ref="E25:F25"/>
    <mergeCell ref="G25:H25"/>
    <mergeCell ref="I25:J25"/>
    <mergeCell ref="L25:M25"/>
    <mergeCell ref="O25:P25"/>
    <mergeCell ref="Q25:R25"/>
    <mergeCell ref="E23:F23"/>
    <mergeCell ref="G23:H23"/>
    <mergeCell ref="I23:J23"/>
    <mergeCell ref="L23:M23"/>
    <mergeCell ref="O23:P23"/>
    <mergeCell ref="Q29:R29"/>
    <mergeCell ref="T29:U29"/>
    <mergeCell ref="T27:U27"/>
    <mergeCell ref="E27:F27"/>
    <mergeCell ref="G27:H27"/>
    <mergeCell ref="I27:J27"/>
    <mergeCell ref="L27:M27"/>
    <mergeCell ref="O27:P27"/>
    <mergeCell ref="Q27:R27"/>
  </mergeCells>
  <phoneticPr fontId="2" type="noConversion"/>
  <dataValidations disablePrompts="1" count="2">
    <dataValidation type="list" allowBlank="1" showInputMessage="1" showErrorMessage="1" sqref="L17:M17" xr:uid="{00000000-0002-0000-2500-000000000000}">
      <formula1>"6이하,6초과12이하,12초과36이하,36초과"</formula1>
    </dataValidation>
    <dataValidation type="list" operator="notBetween" allowBlank="1" showInputMessage="1" showErrorMessage="1" sqref="F17:G17" xr:uid="{00000000-0002-0000-2500-000001000000}">
      <formula1>"건축,토목,산업설비,조경"</formula1>
    </dataValidation>
  </dataValidations>
  <hyperlinks>
    <hyperlink ref="X7" location="'2.데이터입력'!A1" display="데이터입력시트로" xr:uid="{00000000-0004-0000-2500-000000000000}"/>
  </hyperlinks>
  <pageMargins left="0.51181102362204722" right="0.39370078740157483" top="0.51181102362204722" bottom="0.51181102362204722" header="0.31496062992125984" footer="0.31496062992125984"/>
  <pageSetup paperSize="9" scale="79" orientation="landscape"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7">
    <tabColor rgb="FFFF9900"/>
    <pageSetUpPr fitToPage="1"/>
  </sheetPr>
  <dimension ref="A1:P92"/>
  <sheetViews>
    <sheetView showGridLines="0" zoomScale="85" zoomScaleNormal="85" workbookViewId="0">
      <selection activeCell="P3" sqref="P3"/>
    </sheetView>
  </sheetViews>
  <sheetFormatPr defaultColWidth="9" defaultRowHeight="16.5"/>
  <cols>
    <col min="1" max="1" width="5.25" style="25" customWidth="1"/>
    <col min="2" max="2" width="4.5" style="25" customWidth="1"/>
    <col min="3" max="3" width="4.875" style="25" customWidth="1"/>
    <col min="4" max="4" width="11.125" style="25" customWidth="1"/>
    <col min="5" max="5" width="4.875" style="25" customWidth="1"/>
    <col min="6" max="6" width="5.375" style="25" customWidth="1"/>
    <col min="7" max="7" width="4.75" style="25" customWidth="1"/>
    <col min="8" max="8" width="8.75" style="25" customWidth="1"/>
    <col min="9" max="9" width="8.5" style="25" customWidth="1"/>
    <col min="10" max="10" width="6.625" style="25" customWidth="1"/>
    <col min="11" max="11" width="6.375" style="25" customWidth="1"/>
    <col min="12" max="12" width="7.375" style="25" customWidth="1"/>
    <col min="13" max="13" width="3.375" style="25" customWidth="1"/>
    <col min="14" max="14" width="3.625" style="25" customWidth="1"/>
    <col min="15" max="15" width="5.5" style="25" customWidth="1"/>
    <col min="16" max="16" width="14.75" style="25" customWidth="1"/>
    <col min="17" max="16384" width="9" style="25"/>
  </cols>
  <sheetData>
    <row r="1" spans="1:16" ht="45" customHeight="1">
      <c r="A1" s="1784" t="s">
        <v>68</v>
      </c>
      <c r="B1" s="1784"/>
      <c r="C1" s="1784"/>
      <c r="D1" s="1784"/>
      <c r="E1" s="1784"/>
      <c r="F1" s="1784"/>
      <c r="G1" s="1784"/>
      <c r="H1" s="1784"/>
      <c r="I1" s="1784"/>
      <c r="J1" s="1784"/>
      <c r="K1" s="1784"/>
      <c r="L1" s="1784"/>
      <c r="M1" s="1784"/>
      <c r="N1" s="1784"/>
    </row>
    <row r="2" spans="1:16" ht="26.45" customHeight="1" thickBot="1">
      <c r="K2" s="195" t="s">
        <v>478</v>
      </c>
      <c r="L2" s="175" t="str">
        <f>YEAR('2.데이터입력'!C28) &amp; "년-"</f>
        <v>2026년-</v>
      </c>
      <c r="M2" s="1802" t="str">
        <f>'2.데이터입력'!C35</f>
        <v>10</v>
      </c>
      <c r="N2" s="1802"/>
      <c r="O2" s="143"/>
      <c r="P2" s="123"/>
    </row>
    <row r="3" spans="1:16" ht="28.9" customHeight="1" thickTop="1" thickBot="1">
      <c r="A3" s="26" t="s">
        <v>69</v>
      </c>
      <c r="B3" s="1837" t="str">
        <f>'2.데이터입력'!C9</f>
        <v>○○○</v>
      </c>
      <c r="C3" s="1838"/>
      <c r="D3" s="1838"/>
      <c r="E3" s="1838"/>
      <c r="F3" s="1796"/>
      <c r="G3" s="1839"/>
      <c r="H3" s="18" t="s">
        <v>70</v>
      </c>
      <c r="I3" s="1785" t="str">
        <f>'2.데이터입력'!C19</f>
        <v>○○건설㈜</v>
      </c>
      <c r="J3" s="1786"/>
      <c r="K3" s="1786"/>
      <c r="L3" s="1775" t="s">
        <v>71</v>
      </c>
      <c r="M3" s="1776" t="str">
        <f>'2.데이터입력'!C12</f>
        <v>행정실장 ○○○</v>
      </c>
      <c r="N3" s="1777"/>
      <c r="O3" s="144"/>
      <c r="P3" s="746" t="s">
        <v>325</v>
      </c>
    </row>
    <row r="4" spans="1:16" ht="13.5" customHeight="1" thickTop="1">
      <c r="A4" s="1787" t="s">
        <v>72</v>
      </c>
      <c r="B4" s="1790">
        <f>B6</f>
        <v>100000000</v>
      </c>
      <c r="C4" s="1791"/>
      <c r="D4" s="1791"/>
      <c r="E4" s="1792"/>
      <c r="F4" s="1796" t="s">
        <v>73</v>
      </c>
      <c r="G4" s="1798" t="str">
        <f>'2.데이터입력'!E37</f>
        <v>수의(2인이상)</v>
      </c>
      <c r="H4" s="1801" t="s">
        <v>190</v>
      </c>
      <c r="I4" s="1771" t="str">
        <f>'2.데이터입력'!C20</f>
        <v>02-1234-5678</v>
      </c>
      <c r="J4" s="1772"/>
      <c r="K4" s="1772"/>
      <c r="L4" s="1775"/>
      <c r="M4" s="1778"/>
      <c r="N4" s="1779"/>
    </row>
    <row r="5" spans="1:16" ht="13.5" customHeight="1">
      <c r="A5" s="1788"/>
      <c r="B5" s="1793"/>
      <c r="C5" s="1794"/>
      <c r="D5" s="1794"/>
      <c r="E5" s="1795"/>
      <c r="F5" s="1797"/>
      <c r="G5" s="1799"/>
      <c r="H5" s="1801"/>
      <c r="I5" s="1773"/>
      <c r="J5" s="1774"/>
      <c r="K5" s="1774"/>
      <c r="L5" s="1775"/>
      <c r="M5" s="1780"/>
      <c r="N5" s="1781"/>
    </row>
    <row r="6" spans="1:16" ht="13.5" customHeight="1">
      <c r="A6" s="1788"/>
      <c r="B6" s="1803">
        <f>'2.데이터입력'!C27</f>
        <v>100000000</v>
      </c>
      <c r="C6" s="1804"/>
      <c r="D6" s="1804"/>
      <c r="E6" s="1805"/>
      <c r="F6" s="1797"/>
      <c r="G6" s="1799"/>
      <c r="H6" s="1801" t="s">
        <v>465</v>
      </c>
      <c r="I6" s="1771">
        <f>'2.데이터입력'!C28</f>
        <v>46073</v>
      </c>
      <c r="J6" s="1772"/>
      <c r="K6" s="1772"/>
      <c r="L6" s="1772"/>
      <c r="M6" s="1772"/>
      <c r="N6" s="1809"/>
    </row>
    <row r="7" spans="1:16" ht="13.5" customHeight="1">
      <c r="A7" s="1789"/>
      <c r="B7" s="1806"/>
      <c r="C7" s="1807"/>
      <c r="D7" s="1807"/>
      <c r="E7" s="1808"/>
      <c r="F7" s="1797"/>
      <c r="G7" s="1800"/>
      <c r="H7" s="1801"/>
      <c r="I7" s="1773"/>
      <c r="J7" s="1774"/>
      <c r="K7" s="1774"/>
      <c r="L7" s="1774"/>
      <c r="M7" s="1774"/>
      <c r="N7" s="1810"/>
    </row>
    <row r="8" spans="1:16" ht="28.15" customHeight="1">
      <c r="A8" s="1782" t="s">
        <v>382</v>
      </c>
      <c r="B8" s="1811" t="s">
        <v>74</v>
      </c>
      <c r="C8" s="1801"/>
      <c r="D8" s="18" t="s">
        <v>75</v>
      </c>
      <c r="E8" s="1811" t="s">
        <v>76</v>
      </c>
      <c r="F8" s="1801"/>
      <c r="G8" s="1814" t="s">
        <v>77</v>
      </c>
      <c r="H8" s="18" t="s">
        <v>128</v>
      </c>
      <c r="I8" s="1785" t="str">
        <f>'2.데이터입력'!E10</f>
        <v>학교교육여건개선시설</v>
      </c>
      <c r="J8" s="1786"/>
      <c r="K8" s="1786"/>
      <c r="L8" s="1786"/>
      <c r="M8" s="1786"/>
      <c r="N8" s="1817"/>
    </row>
    <row r="9" spans="1:16" ht="28.15" customHeight="1">
      <c r="A9" s="1783"/>
      <c r="B9" s="1168"/>
      <c r="C9" s="1169"/>
      <c r="D9" s="131"/>
      <c r="E9" s="1168"/>
      <c r="F9" s="1169"/>
      <c r="G9" s="1815"/>
      <c r="H9" s="18" t="s">
        <v>129</v>
      </c>
      <c r="I9" s="1785" t="str">
        <f>'2.데이터입력'!E11</f>
        <v>교육환경개선시설</v>
      </c>
      <c r="J9" s="1786"/>
      <c r="K9" s="1786"/>
      <c r="L9" s="1786"/>
      <c r="M9" s="1786"/>
      <c r="N9" s="1817"/>
    </row>
    <row r="10" spans="1:16" ht="28.15" customHeight="1">
      <c r="A10" s="1783"/>
      <c r="B10" s="1168"/>
      <c r="C10" s="1169"/>
      <c r="D10" s="131"/>
      <c r="E10" s="1168"/>
      <c r="F10" s="1169"/>
      <c r="G10" s="1815"/>
      <c r="H10" s="18" t="s">
        <v>130</v>
      </c>
      <c r="I10" s="1785" t="str">
        <f>'2.데이터입력'!E12</f>
        <v>학교시설교육환경개선</v>
      </c>
      <c r="J10" s="1786"/>
      <c r="K10" s="1786"/>
      <c r="L10" s="1786"/>
      <c r="M10" s="1786"/>
      <c r="N10" s="1817"/>
    </row>
    <row r="11" spans="1:16" ht="28.15" customHeight="1">
      <c r="A11" s="1782" t="s">
        <v>383</v>
      </c>
      <c r="B11" s="1834"/>
      <c r="C11" s="1835"/>
      <c r="D11" s="1835"/>
      <c r="E11" s="1835"/>
      <c r="F11" s="1836"/>
      <c r="G11" s="1815"/>
      <c r="H11" s="18" t="s">
        <v>475</v>
      </c>
      <c r="I11" s="1785" t="str">
        <f>'2.데이터입력'!E13</f>
        <v>학교회계전출금</v>
      </c>
      <c r="J11" s="1786"/>
      <c r="K11" s="1786"/>
      <c r="L11" s="1786"/>
      <c r="M11" s="1786"/>
      <c r="N11" s="1817"/>
    </row>
    <row r="12" spans="1:16" ht="28.15" customHeight="1">
      <c r="A12" s="1782"/>
      <c r="B12" s="1834"/>
      <c r="C12" s="1835"/>
      <c r="D12" s="1835"/>
      <c r="E12" s="1835"/>
      <c r="F12" s="1836"/>
      <c r="G12" s="1815"/>
      <c r="H12" s="18" t="s">
        <v>476</v>
      </c>
      <c r="I12" s="1785" t="str">
        <f>'2.데이터입력'!E14</f>
        <v>시설비</v>
      </c>
      <c r="J12" s="1786"/>
      <c r="K12" s="1786"/>
      <c r="L12" s="1786"/>
      <c r="M12" s="1786"/>
      <c r="N12" s="1817"/>
    </row>
    <row r="13" spans="1:16" ht="28.15" customHeight="1">
      <c r="A13" s="1782"/>
      <c r="B13" s="1834"/>
      <c r="C13" s="1835"/>
      <c r="D13" s="1835"/>
      <c r="E13" s="1835"/>
      <c r="F13" s="1836"/>
      <c r="G13" s="1816"/>
      <c r="H13" s="18" t="s">
        <v>477</v>
      </c>
      <c r="I13" s="1168"/>
      <c r="J13" s="1813"/>
      <c r="K13" s="1813"/>
      <c r="L13" s="1813"/>
      <c r="M13" s="1813"/>
      <c r="N13" s="1169"/>
    </row>
    <row r="14" spans="1:16" ht="28.15" customHeight="1">
      <c r="A14" s="1782"/>
      <c r="B14" s="1834"/>
      <c r="C14" s="1835"/>
      <c r="D14" s="1835"/>
      <c r="E14" s="1835"/>
      <c r="F14" s="1836"/>
      <c r="G14" s="27" t="s">
        <v>78</v>
      </c>
      <c r="H14" s="1812" t="str">
        <f>'2.데이터입력'!E9</f>
        <v>학교회계</v>
      </c>
      <c r="I14" s="1812"/>
      <c r="J14" s="1812"/>
      <c r="K14" s="1812"/>
      <c r="L14" s="1812"/>
      <c r="M14" s="1812"/>
      <c r="N14" s="1812"/>
    </row>
    <row r="15" spans="1:16" ht="28.15" customHeight="1">
      <c r="A15" s="1840" t="s">
        <v>79</v>
      </c>
      <c r="B15" s="1843" t="s">
        <v>80</v>
      </c>
      <c r="C15" s="1844"/>
      <c r="D15" s="169">
        <f>'2.데이터입력'!E27</f>
        <v>5000000</v>
      </c>
      <c r="E15" s="1845" t="str">
        <f>'2.데이터입력'!E29</f>
        <v>지급각서</v>
      </c>
      <c r="F15" s="1845"/>
      <c r="G15" s="1823" t="s">
        <v>81</v>
      </c>
      <c r="H15" s="27" t="s">
        <v>82</v>
      </c>
      <c r="I15" s="18" t="s">
        <v>83</v>
      </c>
      <c r="J15" s="1811" t="s">
        <v>404</v>
      </c>
      <c r="K15" s="1801"/>
      <c r="L15" s="1811" t="s">
        <v>84</v>
      </c>
      <c r="M15" s="1797"/>
      <c r="N15" s="1801"/>
    </row>
    <row r="16" spans="1:16" ht="28.15" customHeight="1">
      <c r="A16" s="1841"/>
      <c r="B16" s="1812" t="s">
        <v>85</v>
      </c>
      <c r="C16" s="1812"/>
      <c r="D16" s="1812"/>
      <c r="E16" s="1812"/>
      <c r="F16" s="1812"/>
      <c r="G16" s="1824"/>
      <c r="H16" s="27" t="s">
        <v>86</v>
      </c>
      <c r="I16" s="131"/>
      <c r="J16" s="1168"/>
      <c r="K16" s="1169"/>
      <c r="L16" s="1168"/>
      <c r="M16" s="1813"/>
      <c r="N16" s="1169"/>
    </row>
    <row r="17" spans="1:15" ht="28.15" customHeight="1">
      <c r="A17" s="1841"/>
      <c r="B17" s="1812" t="s">
        <v>87</v>
      </c>
      <c r="C17" s="1812"/>
      <c r="D17" s="28" t="s">
        <v>88</v>
      </c>
      <c r="E17" s="1826" t="s">
        <v>89</v>
      </c>
      <c r="F17" s="1827"/>
      <c r="G17" s="1824"/>
      <c r="H17" s="27" t="s">
        <v>90</v>
      </c>
      <c r="I17" s="131"/>
      <c r="J17" s="1168"/>
      <c r="K17" s="1169"/>
      <c r="L17" s="1168"/>
      <c r="M17" s="1813"/>
      <c r="N17" s="1169"/>
    </row>
    <row r="18" spans="1:15" ht="28.15" customHeight="1">
      <c r="A18" s="1841"/>
      <c r="B18" s="1812" t="s">
        <v>91</v>
      </c>
      <c r="C18" s="1812"/>
      <c r="D18" s="170">
        <f>'2.데이터입력'!C29</f>
        <v>46346</v>
      </c>
      <c r="E18" s="1828">
        <f>'2.데이터입력'!C30</f>
        <v>46346</v>
      </c>
      <c r="F18" s="1829"/>
      <c r="G18" s="1824"/>
      <c r="H18" s="27" t="s">
        <v>92</v>
      </c>
      <c r="I18" s="131"/>
      <c r="J18" s="1168"/>
      <c r="K18" s="1169"/>
      <c r="L18" s="1168"/>
      <c r="M18" s="1813"/>
      <c r="N18" s="1169"/>
    </row>
    <row r="19" spans="1:15" ht="28.15" customHeight="1">
      <c r="A19" s="1841"/>
      <c r="B19" s="1812" t="s">
        <v>93</v>
      </c>
      <c r="C19" s="1812"/>
      <c r="D19" s="170">
        <f>'2.데이터입력'!C31</f>
        <v>46381</v>
      </c>
      <c r="E19" s="1828">
        <f>'2.데이터입력'!C32</f>
        <v>46381</v>
      </c>
      <c r="F19" s="1829"/>
      <c r="G19" s="1824"/>
      <c r="H19" s="27" t="s">
        <v>94</v>
      </c>
      <c r="I19" s="131"/>
      <c r="J19" s="1168"/>
      <c r="K19" s="1169"/>
      <c r="L19" s="1168"/>
      <c r="M19" s="1813"/>
      <c r="N19" s="1169"/>
    </row>
    <row r="20" spans="1:15" ht="28.15" customHeight="1">
      <c r="A20" s="1841"/>
      <c r="B20" s="1812" t="s">
        <v>95</v>
      </c>
      <c r="C20" s="1812"/>
      <c r="D20" s="131"/>
      <c r="E20" s="1168"/>
      <c r="F20" s="1169"/>
      <c r="G20" s="1825"/>
      <c r="H20" s="27" t="s">
        <v>651</v>
      </c>
      <c r="I20" s="140">
        <f>'2.데이터입력'!C36</f>
        <v>46387</v>
      </c>
      <c r="J20" s="1818"/>
      <c r="K20" s="1819"/>
      <c r="L20" s="1168"/>
      <c r="M20" s="1813"/>
      <c r="N20" s="1169"/>
    </row>
    <row r="21" spans="1:15" ht="28.15" customHeight="1">
      <c r="A21" s="1841"/>
      <c r="B21" s="1812" t="s">
        <v>403</v>
      </c>
      <c r="C21" s="1812"/>
      <c r="D21" s="1831">
        <f>'2.데이터입력'!C34</f>
        <v>90000000</v>
      </c>
      <c r="E21" s="1832"/>
      <c r="F21" s="1833"/>
      <c r="G21" s="1820" t="s">
        <v>96</v>
      </c>
      <c r="H21" s="27" t="s">
        <v>82</v>
      </c>
      <c r="I21" s="18" t="s">
        <v>83</v>
      </c>
      <c r="J21" s="18" t="s">
        <v>97</v>
      </c>
      <c r="K21" s="18" t="s">
        <v>98</v>
      </c>
      <c r="L21" s="29" t="s">
        <v>99</v>
      </c>
      <c r="M21" s="1812" t="s">
        <v>100</v>
      </c>
      <c r="N21" s="1812"/>
    </row>
    <row r="22" spans="1:15" ht="28.15" customHeight="1">
      <c r="A22" s="1841"/>
      <c r="B22" s="1812" t="s">
        <v>101</v>
      </c>
      <c r="C22" s="1811"/>
      <c r="D22" s="30" t="s">
        <v>469</v>
      </c>
      <c r="E22" s="1846">
        <f>'2.데이터입력'!E30</f>
        <v>46382</v>
      </c>
      <c r="F22" s="1847"/>
      <c r="G22" s="1821"/>
      <c r="H22" s="27" t="s">
        <v>86</v>
      </c>
      <c r="I22" s="131"/>
      <c r="J22" s="131"/>
      <c r="K22" s="131"/>
      <c r="L22" s="141"/>
      <c r="M22" s="1849"/>
      <c r="N22" s="1849"/>
      <c r="O22" s="33"/>
    </row>
    <row r="23" spans="1:15" ht="28.15" customHeight="1">
      <c r="A23" s="1841"/>
      <c r="B23" s="1812"/>
      <c r="C23" s="1811"/>
      <c r="D23" s="31" t="s">
        <v>470</v>
      </c>
      <c r="E23" s="1850">
        <f>'2.데이터입력'!E31</f>
        <v>46746</v>
      </c>
      <c r="F23" s="1851"/>
      <c r="G23" s="1821"/>
      <c r="H23" s="27" t="s">
        <v>90</v>
      </c>
      <c r="I23" s="131"/>
      <c r="J23" s="131"/>
      <c r="K23" s="131"/>
      <c r="L23" s="141"/>
      <c r="M23" s="1849"/>
      <c r="N23" s="1849"/>
    </row>
    <row r="24" spans="1:15" ht="28.15" customHeight="1">
      <c r="A24" s="1841"/>
      <c r="B24" s="1812"/>
      <c r="C24" s="1812"/>
      <c r="D24" s="1812" t="s">
        <v>102</v>
      </c>
      <c r="E24" s="1812"/>
      <c r="F24" s="1812"/>
      <c r="G24" s="1822"/>
      <c r="H24" s="27" t="s">
        <v>92</v>
      </c>
      <c r="I24" s="131"/>
      <c r="J24" s="131"/>
      <c r="K24" s="131"/>
      <c r="L24" s="141"/>
      <c r="M24" s="1849"/>
      <c r="N24" s="1849"/>
    </row>
    <row r="25" spans="1:15" ht="28.15" customHeight="1">
      <c r="A25" s="1841"/>
      <c r="B25" s="1812"/>
      <c r="C25" s="1812"/>
      <c r="D25" s="1830">
        <f>'2.데이터입력'!E35</f>
        <v>3000000</v>
      </c>
      <c r="E25" s="1830"/>
      <c r="F25" s="1830"/>
      <c r="G25" s="1822"/>
      <c r="H25" s="27" t="s">
        <v>94</v>
      </c>
      <c r="I25" s="131"/>
      <c r="J25" s="131"/>
      <c r="K25" s="131"/>
      <c r="L25" s="141"/>
      <c r="M25" s="1849"/>
      <c r="N25" s="1849"/>
    </row>
    <row r="26" spans="1:15" ht="28.15" customHeight="1">
      <c r="A26" s="1842"/>
      <c r="B26" s="1812"/>
      <c r="C26" s="1812"/>
      <c r="D26" s="1848" t="str">
        <f>'2.데이터입력'!E36</f>
        <v>이행보증증권</v>
      </c>
      <c r="E26" s="1848"/>
      <c r="F26" s="1848"/>
      <c r="G26" s="1822"/>
      <c r="H26" s="27" t="s">
        <v>651</v>
      </c>
      <c r="I26" s="140">
        <f>'2.데이터입력'!C33</f>
        <v>46382</v>
      </c>
      <c r="J26" s="131"/>
      <c r="K26" s="142">
        <v>1</v>
      </c>
      <c r="L26" s="141"/>
      <c r="M26" s="1849"/>
      <c r="N26" s="1849"/>
    </row>
    <row r="27" spans="1:15" ht="31.9" customHeight="1"/>
    <row r="28" spans="1:15" ht="25.9" customHeight="1"/>
    <row r="29" spans="1:15" ht="25.9" customHeight="1"/>
    <row r="30" spans="1:15" ht="25.9" customHeight="1"/>
    <row r="31" spans="1:15" ht="25.9" customHeight="1"/>
    <row r="32" spans="1:15" ht="25.9" customHeight="1"/>
    <row r="33" ht="25.9" customHeight="1"/>
    <row r="34" ht="25.9" customHeight="1"/>
    <row r="35" ht="25.9" customHeight="1"/>
    <row r="36" ht="25.9" customHeight="1"/>
    <row r="37" ht="25.9" customHeight="1"/>
    <row r="38" ht="25.9" customHeight="1"/>
    <row r="39" ht="25.9" customHeight="1"/>
    <row r="40" ht="25.9" customHeight="1"/>
    <row r="41" ht="25.9" customHeight="1"/>
    <row r="42" ht="25.9" customHeight="1"/>
    <row r="43" ht="25.9" customHeight="1"/>
    <row r="44" ht="25.9" customHeight="1"/>
    <row r="45" ht="25.9" customHeight="1"/>
    <row r="46" ht="25.9" customHeight="1"/>
    <row r="47" ht="25.9" customHeight="1"/>
    <row r="48" ht="25.9" customHeight="1"/>
    <row r="49" ht="25.9" customHeight="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sheetData>
  <sheetProtection algorithmName="SHA-512" hashValue="q/N7JVMZ2cPeCPcR4SjPTHQouyBK4weB9ixT+Q+uxoVm8+bmw8memHi8FFeLxThWVCaLuFwE3b67lUt4186Sbg==" saltValue="SVKTXZ3ookOUsZjXt6sxdQ==" spinCount="100000" sheet="1" objects="1" scenarios="1"/>
  <mergeCells count="75">
    <mergeCell ref="B3:G3"/>
    <mergeCell ref="A15:A26"/>
    <mergeCell ref="B15:C15"/>
    <mergeCell ref="E15:F15"/>
    <mergeCell ref="I12:N12"/>
    <mergeCell ref="I13:N13"/>
    <mergeCell ref="M21:N21"/>
    <mergeCell ref="B22:C26"/>
    <mergeCell ref="E22:F22"/>
    <mergeCell ref="D26:F26"/>
    <mergeCell ref="M26:N26"/>
    <mergeCell ref="M22:N22"/>
    <mergeCell ref="E23:F23"/>
    <mergeCell ref="M23:N23"/>
    <mergeCell ref="M24:N24"/>
    <mergeCell ref="M25:N25"/>
    <mergeCell ref="A11:A14"/>
    <mergeCell ref="B11:F11"/>
    <mergeCell ref="B12:F12"/>
    <mergeCell ref="B13:F13"/>
    <mergeCell ref="B14:F14"/>
    <mergeCell ref="B21:C21"/>
    <mergeCell ref="G21:G26"/>
    <mergeCell ref="G15:G20"/>
    <mergeCell ref="B16:F16"/>
    <mergeCell ref="B17:C17"/>
    <mergeCell ref="E17:F17"/>
    <mergeCell ref="B18:C18"/>
    <mergeCell ref="E18:F18"/>
    <mergeCell ref="B19:C19"/>
    <mergeCell ref="E19:F19"/>
    <mergeCell ref="D25:F25"/>
    <mergeCell ref="D24:F24"/>
    <mergeCell ref="B20:C20"/>
    <mergeCell ref="E20:F20"/>
    <mergeCell ref="D21:F21"/>
    <mergeCell ref="J20:K20"/>
    <mergeCell ref="L20:N20"/>
    <mergeCell ref="L19:N19"/>
    <mergeCell ref="J19:K19"/>
    <mergeCell ref="J18:K18"/>
    <mergeCell ref="L18:N18"/>
    <mergeCell ref="E8:F8"/>
    <mergeCell ref="G8:G13"/>
    <mergeCell ref="I8:N8"/>
    <mergeCell ref="B9:C9"/>
    <mergeCell ref="E9:F9"/>
    <mergeCell ref="I9:N9"/>
    <mergeCell ref="B10:C10"/>
    <mergeCell ref="E10:F10"/>
    <mergeCell ref="I10:N10"/>
    <mergeCell ref="I11:N11"/>
    <mergeCell ref="H14:N14"/>
    <mergeCell ref="L15:N15"/>
    <mergeCell ref="L16:N16"/>
    <mergeCell ref="L17:N17"/>
    <mergeCell ref="J15:K15"/>
    <mergeCell ref="J16:K16"/>
    <mergeCell ref="J17:K17"/>
    <mergeCell ref="I4:K5"/>
    <mergeCell ref="L3:L5"/>
    <mergeCell ref="M3:N5"/>
    <mergeCell ref="A8:A10"/>
    <mergeCell ref="A1:N1"/>
    <mergeCell ref="I3:K3"/>
    <mergeCell ref="A4:A7"/>
    <mergeCell ref="B4:E5"/>
    <mergeCell ref="F4:F7"/>
    <mergeCell ref="G4:G7"/>
    <mergeCell ref="H4:H5"/>
    <mergeCell ref="M2:N2"/>
    <mergeCell ref="B6:E7"/>
    <mergeCell ref="H6:H7"/>
    <mergeCell ref="I6:N7"/>
    <mergeCell ref="B8:C8"/>
  </mergeCells>
  <phoneticPr fontId="2" type="noConversion"/>
  <hyperlinks>
    <hyperlink ref="P3" location="'2.데이터입력'!A1" display="데이터입력시트로" xr:uid="{00000000-0004-0000-2600-000000000000}"/>
  </hyperlinks>
  <printOptions horizontalCentered="1" verticalCentered="1"/>
  <pageMargins left="0.39370078740157483" right="0.31496062992125984" top="1.0236220472440944" bottom="0.19685039370078741" header="0.31496062992125984" footer="0.19685039370078741"/>
  <pageSetup paperSize="9" orientation="portrait" r:id="rId1"/>
  <headerFooter>
    <oddHeader>&amp;C
&amp;G</oddHeader>
  </headerFooter>
  <drawing r:id="rId2"/>
  <legacyDrawingHF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8">
    <tabColor rgb="FFFF9900"/>
    <pageSetUpPr fitToPage="1"/>
  </sheetPr>
  <dimension ref="B1:J20"/>
  <sheetViews>
    <sheetView showGridLines="0" zoomScale="85" zoomScaleNormal="85" workbookViewId="0">
      <selection activeCell="C6" sqref="C6"/>
    </sheetView>
  </sheetViews>
  <sheetFormatPr defaultRowHeight="16.5"/>
  <cols>
    <col min="1" max="1" width="2.25" customWidth="1"/>
    <col min="2" max="2" width="13.25" customWidth="1"/>
    <col min="3" max="3" width="17.125" customWidth="1"/>
    <col min="4" max="4" width="2.375" customWidth="1"/>
    <col min="5" max="5" width="15.375" customWidth="1"/>
    <col min="6" max="6" width="10.5" customWidth="1"/>
    <col min="7" max="7" width="16.625" customWidth="1"/>
    <col min="8" max="8" width="2.25" customWidth="1"/>
    <col min="9" max="9" width="2.625" customWidth="1"/>
    <col min="10" max="10" width="13.875" customWidth="1"/>
  </cols>
  <sheetData>
    <row r="1" spans="2:10" ht="25.9" customHeight="1"/>
    <row r="2" spans="2:10" ht="56.45" customHeight="1">
      <c r="B2" s="1854" t="s">
        <v>424</v>
      </c>
      <c r="C2" s="1854"/>
      <c r="D2" s="1854"/>
      <c r="E2" s="1854"/>
      <c r="F2" s="1854"/>
      <c r="G2" s="1854"/>
    </row>
    <row r="3" spans="2:10" ht="11.45" customHeight="1" thickBot="1">
      <c r="B3" s="1"/>
      <c r="C3" s="1"/>
      <c r="D3" s="1"/>
      <c r="E3" s="1"/>
      <c r="F3" s="1"/>
      <c r="G3" s="1"/>
    </row>
    <row r="4" spans="2:10" ht="34.15" customHeight="1" thickTop="1" thickBot="1">
      <c r="B4" s="17" t="s">
        <v>415</v>
      </c>
      <c r="C4" s="1857" t="str">
        <f>'2.데이터입력'!C9</f>
        <v>○○○</v>
      </c>
      <c r="D4" s="1858"/>
      <c r="E4" s="1858"/>
      <c r="F4" s="1858"/>
      <c r="G4" s="1859"/>
      <c r="J4" s="746" t="s">
        <v>325</v>
      </c>
    </row>
    <row r="5" spans="2:10" ht="34.15" customHeight="1" thickTop="1">
      <c r="B5" s="1855" t="s">
        <v>416</v>
      </c>
      <c r="C5" s="17" t="s">
        <v>426</v>
      </c>
      <c r="D5" s="1863" t="str">
        <f>'2.데이터입력'!C19</f>
        <v>○○건설㈜</v>
      </c>
      <c r="E5" s="1864"/>
      <c r="F5" s="1865"/>
      <c r="G5" s="17" t="s">
        <v>431</v>
      </c>
    </row>
    <row r="6" spans="2:10" ht="34.15" customHeight="1">
      <c r="B6" s="1856"/>
      <c r="C6" s="17" t="s">
        <v>427</v>
      </c>
      <c r="D6" s="1863" t="str">
        <f>'2.데이터입력'!E19</f>
        <v>○○○</v>
      </c>
      <c r="E6" s="1864"/>
      <c r="F6" s="1865"/>
      <c r="G6" s="187" t="str">
        <f>'2.데이터입력'!C21</f>
        <v>건축공사</v>
      </c>
    </row>
    <row r="7" spans="2:10" ht="34.15" customHeight="1">
      <c r="B7" s="17" t="s">
        <v>417</v>
      </c>
      <c r="C7" s="1860">
        <f>'2.데이터입력'!C27</f>
        <v>100000000</v>
      </c>
      <c r="D7" s="1861"/>
      <c r="E7" s="1862"/>
      <c r="F7" s="17" t="s">
        <v>428</v>
      </c>
      <c r="G7" s="190">
        <f>'2.데이터입력'!C32</f>
        <v>46381</v>
      </c>
    </row>
    <row r="8" spans="2:10" ht="34.15" customHeight="1">
      <c r="B8" s="17" t="s">
        <v>418</v>
      </c>
      <c r="C8" s="188">
        <f>'2.데이터입력'!C30</f>
        <v>46346</v>
      </c>
      <c r="D8" s="176" t="s">
        <v>419</v>
      </c>
      <c r="E8" s="189">
        <f>'2.데이터입력'!C32</f>
        <v>46381</v>
      </c>
      <c r="F8" s="17" t="s">
        <v>420</v>
      </c>
      <c r="G8" s="190">
        <f>'2.데이터입력'!E31</f>
        <v>46746</v>
      </c>
    </row>
    <row r="9" spans="2:10" ht="79.900000000000006" customHeight="1">
      <c r="B9" s="17" t="s">
        <v>421</v>
      </c>
      <c r="C9" s="1868"/>
      <c r="D9" s="1869"/>
      <c r="E9" s="1869"/>
      <c r="F9" s="1869"/>
      <c r="G9" s="1870"/>
    </row>
    <row r="10" spans="2:10" ht="80.25" customHeight="1">
      <c r="B10" s="17" t="s">
        <v>422</v>
      </c>
      <c r="C10" s="1868"/>
      <c r="D10" s="1869"/>
      <c r="E10" s="1869"/>
      <c r="F10" s="1869"/>
      <c r="G10" s="1870"/>
    </row>
    <row r="11" spans="2:10" ht="79.900000000000006" customHeight="1">
      <c r="B11" s="17" t="s">
        <v>423</v>
      </c>
      <c r="C11" s="1868"/>
      <c r="D11" s="1869"/>
      <c r="E11" s="1869"/>
      <c r="F11" s="1869"/>
      <c r="G11" s="1870"/>
    </row>
    <row r="12" spans="2:10" ht="21.6" customHeight="1">
      <c r="B12" s="177"/>
      <c r="C12" s="178"/>
      <c r="D12" s="178"/>
      <c r="E12" s="178"/>
      <c r="F12" s="178"/>
      <c r="G12" s="179"/>
    </row>
    <row r="13" spans="2:10" ht="25.9" customHeight="1">
      <c r="B13" s="1867" t="s">
        <v>425</v>
      </c>
      <c r="C13" s="1852"/>
      <c r="D13" s="1852"/>
      <c r="E13" s="1852"/>
      <c r="F13" s="1852"/>
      <c r="G13" s="1853"/>
    </row>
    <row r="14" spans="2:10" ht="25.9" customHeight="1">
      <c r="B14" s="180"/>
      <c r="C14" s="181"/>
      <c r="D14" s="181"/>
      <c r="E14" s="181"/>
      <c r="F14" s="181"/>
      <c r="G14" s="182"/>
    </row>
    <row r="15" spans="2:10" ht="25.9" customHeight="1">
      <c r="B15" s="199"/>
      <c r="C15" s="200"/>
      <c r="D15" s="1866" t="s">
        <v>508</v>
      </c>
      <c r="E15" s="1866"/>
      <c r="F15" s="200"/>
      <c r="G15" s="201"/>
    </row>
    <row r="16" spans="2:10" ht="25.9" customHeight="1">
      <c r="B16" s="180"/>
      <c r="C16" s="181"/>
      <c r="D16" s="181"/>
      <c r="E16" s="181"/>
      <c r="F16" s="181"/>
      <c r="G16" s="182"/>
    </row>
    <row r="17" spans="2:7" ht="36.6" customHeight="1">
      <c r="B17" s="522" t="s">
        <v>429</v>
      </c>
      <c r="C17" s="1852" t="str">
        <f>'2.데이터입력'!C10 &amp; "   " &amp; '2.데이터입력'!C12 &amp; "     (인)"</f>
        <v>○○○   행정실장 ○○○     (인)</v>
      </c>
      <c r="D17" s="1852"/>
      <c r="E17" s="1852"/>
      <c r="F17" s="1852"/>
      <c r="G17" s="1853"/>
    </row>
    <row r="18" spans="2:7" ht="36" customHeight="1">
      <c r="B18" s="522" t="s">
        <v>430</v>
      </c>
      <c r="C18" s="183"/>
      <c r="D18" s="191"/>
      <c r="E18" s="191"/>
      <c r="F18" s="191"/>
      <c r="G18" s="192"/>
    </row>
    <row r="19" spans="2:7" ht="25.9" customHeight="1">
      <c r="B19" s="184"/>
      <c r="C19" s="185"/>
      <c r="D19" s="185"/>
      <c r="E19" s="185"/>
      <c r="F19" s="185"/>
      <c r="G19" s="186"/>
    </row>
    <row r="20" spans="2:7" ht="30.6" customHeight="1"/>
  </sheetData>
  <sheetProtection algorithmName="SHA-512" hashValue="Mq65UMLIVbHIXPpG8lMIfGxgcjQ7dioBMMbdiSgG0BsoAWa6DheMmAXxOHzdWOYiQJpilWebRnv+Q9bOn/Xb2g==" saltValue="Khrf1Yc3ze2LVX/K5/fuIg==" spinCount="100000" sheet="1" objects="1" scenarios="1"/>
  <mergeCells count="12">
    <mergeCell ref="C17:G17"/>
    <mergeCell ref="B2:G2"/>
    <mergeCell ref="B5:B6"/>
    <mergeCell ref="C4:G4"/>
    <mergeCell ref="C7:E7"/>
    <mergeCell ref="D5:F5"/>
    <mergeCell ref="D6:F6"/>
    <mergeCell ref="D15:E15"/>
    <mergeCell ref="B13:G13"/>
    <mergeCell ref="C9:G9"/>
    <mergeCell ref="C10:G10"/>
    <mergeCell ref="C11:G11"/>
  </mergeCells>
  <phoneticPr fontId="2" type="noConversion"/>
  <hyperlinks>
    <hyperlink ref="J4" location="'2.데이터입력'!A1" display="데이터입력시트로" xr:uid="{00000000-0004-0000-2700-000000000000}"/>
  </hyperlinks>
  <printOptions horizontalCentered="1" verticalCentered="1"/>
  <pageMargins left="0.70866141732283472" right="0.70866141732283472" top="0.74803149606299213" bottom="0.74803149606299213" header="0.31496062992125984" footer="0.31496062992125984"/>
  <pageSetup paperSize="9" scale="95" orientation="portrait" r:id="rId1"/>
  <headerFooter>
    <oddHeader>&amp;C
&amp;G</oddHeader>
  </headerFooter>
  <drawing r:id="rId2"/>
  <legacyDrawing r:id="rId3"/>
  <legacyDrawingHF r:id="rId4"/>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9">
    <tabColor rgb="FFFF9900"/>
    <pageSetUpPr fitToPage="1"/>
  </sheetPr>
  <dimension ref="A1:P58"/>
  <sheetViews>
    <sheetView showGridLines="0" zoomScale="85" zoomScaleNormal="85" workbookViewId="0">
      <selection activeCell="P3" sqref="P3"/>
    </sheetView>
  </sheetViews>
  <sheetFormatPr defaultColWidth="9" defaultRowHeight="14.25"/>
  <cols>
    <col min="1" max="1" width="8.75" style="14" customWidth="1"/>
    <col min="2" max="2" width="13.5" style="14" customWidth="1"/>
    <col min="3" max="3" width="11" style="14" customWidth="1"/>
    <col min="4" max="4" width="10.125" style="14" customWidth="1"/>
    <col min="5" max="5" width="1.375" style="14" customWidth="1"/>
    <col min="6" max="6" width="2.75" style="14" customWidth="1"/>
    <col min="7" max="7" width="8.75" style="14" customWidth="1"/>
    <col min="8" max="8" width="5.5" style="14" customWidth="1"/>
    <col min="9" max="9" width="4.125" style="14" customWidth="1"/>
    <col min="10" max="10" width="1.375" style="14" customWidth="1"/>
    <col min="11" max="12" width="2" style="14" customWidth="1"/>
    <col min="13" max="13" width="4.125" style="14" customWidth="1"/>
    <col min="14" max="14" width="9.5" style="14" customWidth="1"/>
    <col min="15" max="15" width="9" style="14"/>
    <col min="16" max="16" width="14.75" style="14" customWidth="1"/>
    <col min="17" max="16384" width="9" style="14"/>
  </cols>
  <sheetData>
    <row r="1" spans="1:16" ht="51.6" customHeight="1">
      <c r="A1" s="1784" t="s">
        <v>103</v>
      </c>
      <c r="B1" s="1784"/>
      <c r="C1" s="1784"/>
      <c r="D1" s="1784"/>
      <c r="E1" s="1784"/>
      <c r="F1" s="1784"/>
      <c r="G1" s="1784"/>
      <c r="H1" s="1784"/>
      <c r="I1" s="1784"/>
      <c r="J1" s="1784"/>
      <c r="K1" s="1784"/>
      <c r="L1" s="1784"/>
      <c r="M1" s="1784"/>
      <c r="N1" s="1784"/>
      <c r="O1" s="32"/>
    </row>
    <row r="2" spans="1:16" ht="17.25" customHeight="1" thickBot="1"/>
    <row r="3" spans="1:16" s="15" customFormat="1" ht="30" customHeight="1" thickTop="1" thickBot="1">
      <c r="A3" s="1871" t="s">
        <v>104</v>
      </c>
      <c r="B3" s="1872"/>
      <c r="C3" s="1872"/>
      <c r="D3" s="1872"/>
      <c r="E3" s="1872"/>
      <c r="F3" s="1872"/>
      <c r="G3" s="1872"/>
      <c r="H3" s="1872"/>
      <c r="I3" s="1872"/>
      <c r="J3" s="1872"/>
      <c r="K3" s="1873"/>
      <c r="L3" s="1873"/>
      <c r="M3" s="1873"/>
      <c r="N3" s="1874"/>
      <c r="P3" s="746" t="s">
        <v>325</v>
      </c>
    </row>
    <row r="4" spans="1:16" s="15" customFormat="1" ht="18.75" customHeight="1" thickTop="1">
      <c r="A4" s="1855" t="s">
        <v>27</v>
      </c>
      <c r="B4" s="1875" t="str">
        <f>'2.데이터입력'!C9</f>
        <v>○○○</v>
      </c>
      <c r="C4" s="1876"/>
      <c r="D4" s="1855" t="s">
        <v>13</v>
      </c>
      <c r="E4" s="1879">
        <f>'2.데이터입력'!C27</f>
        <v>100000000</v>
      </c>
      <c r="F4" s="1880"/>
      <c r="G4" s="1881"/>
      <c r="H4" s="1885" t="s">
        <v>105</v>
      </c>
      <c r="I4" s="1886"/>
      <c r="J4" s="1886"/>
      <c r="K4" s="1889">
        <f>'2.데이터입력'!E35</f>
        <v>3000000</v>
      </c>
      <c r="L4" s="1890"/>
      <c r="M4" s="1890"/>
      <c r="N4" s="1891"/>
    </row>
    <row r="5" spans="1:16" s="15" customFormat="1" ht="18.75" customHeight="1">
      <c r="A5" s="1856"/>
      <c r="B5" s="1877"/>
      <c r="C5" s="1878"/>
      <c r="D5" s="1856"/>
      <c r="E5" s="1882"/>
      <c r="F5" s="1883"/>
      <c r="G5" s="1884"/>
      <c r="H5" s="1887"/>
      <c r="I5" s="1888"/>
      <c r="J5" s="1888"/>
      <c r="K5" s="1892" t="str">
        <f>'2.데이터입력'!E36</f>
        <v>이행보증증권</v>
      </c>
      <c r="L5" s="1893"/>
      <c r="M5" s="1893"/>
      <c r="N5" s="1894"/>
    </row>
    <row r="6" spans="1:16" s="15" customFormat="1" ht="30" customHeight="1">
      <c r="A6" s="17" t="s">
        <v>106</v>
      </c>
      <c r="B6" s="1899" t="str">
        <f>'2.데이터입력'!E38</f>
        <v>○○설계사무소</v>
      </c>
      <c r="C6" s="1900"/>
      <c r="D6" s="17" t="s">
        <v>107</v>
      </c>
      <c r="E6" s="1901">
        <f>'2.데이터입력'!C28</f>
        <v>46073</v>
      </c>
      <c r="F6" s="1902"/>
      <c r="G6" s="1903"/>
      <c r="H6" s="1904" t="s">
        <v>108</v>
      </c>
      <c r="I6" s="1905"/>
      <c r="J6" s="1906"/>
      <c r="K6" s="1907">
        <f>'2.데이터입력'!C31</f>
        <v>46381</v>
      </c>
      <c r="L6" s="1907"/>
      <c r="M6" s="1907"/>
      <c r="N6" s="1907"/>
    </row>
    <row r="7" spans="1:16" s="15" customFormat="1" ht="30" customHeight="1">
      <c r="A7" s="17" t="s">
        <v>70</v>
      </c>
      <c r="B7" s="1863" t="str">
        <f>'2.데이터입력'!C19</f>
        <v>○○건설㈜</v>
      </c>
      <c r="C7" s="1865"/>
      <c r="D7" s="17" t="s">
        <v>109</v>
      </c>
      <c r="E7" s="1901">
        <f>'2.데이터입력'!C30</f>
        <v>46346</v>
      </c>
      <c r="F7" s="1902"/>
      <c r="G7" s="1903"/>
      <c r="H7" s="1904" t="s">
        <v>110</v>
      </c>
      <c r="I7" s="1905"/>
      <c r="J7" s="1906"/>
      <c r="K7" s="1908">
        <f>'2.데이터입력'!C32</f>
        <v>46381</v>
      </c>
      <c r="L7" s="1908"/>
      <c r="M7" s="1908"/>
      <c r="N7" s="1908"/>
    </row>
    <row r="8" spans="1:16" s="15" customFormat="1" ht="15.6" customHeight="1">
      <c r="A8" s="1855" t="s">
        <v>111</v>
      </c>
      <c r="B8" s="1909" t="str">
        <f>'2.데이터입력'!C12</f>
        <v>행정실장 ○○○</v>
      </c>
      <c r="C8" s="1910"/>
      <c r="D8" s="1855" t="s">
        <v>112</v>
      </c>
      <c r="E8" s="1913">
        <f>'2.데이터입력'!C33</f>
        <v>46382</v>
      </c>
      <c r="F8" s="1914"/>
      <c r="G8" s="1915"/>
      <c r="H8" s="1885" t="s">
        <v>22</v>
      </c>
      <c r="I8" s="1886"/>
      <c r="J8" s="1886"/>
      <c r="K8" s="34"/>
      <c r="L8" s="35"/>
      <c r="M8" s="1895">
        <f>'2.데이터입력'!E30</f>
        <v>46382</v>
      </c>
      <c r="N8" s="1896"/>
    </row>
    <row r="9" spans="1:16" s="15" customFormat="1" ht="15.6" customHeight="1">
      <c r="A9" s="1856"/>
      <c r="B9" s="1911"/>
      <c r="C9" s="1912"/>
      <c r="D9" s="1856"/>
      <c r="E9" s="1916"/>
      <c r="F9" s="1917"/>
      <c r="G9" s="1918"/>
      <c r="H9" s="1887"/>
      <c r="I9" s="1888"/>
      <c r="J9" s="1888"/>
      <c r="K9" s="36"/>
      <c r="L9" s="37" t="s">
        <v>23</v>
      </c>
      <c r="M9" s="1897">
        <f>'2.데이터입력'!E31</f>
        <v>46746</v>
      </c>
      <c r="N9" s="1898"/>
    </row>
    <row r="10" spans="1:16" s="15" customFormat="1" ht="32.450000000000003" customHeight="1">
      <c r="A10" s="1871" t="s">
        <v>113</v>
      </c>
      <c r="B10" s="1872"/>
      <c r="C10" s="1872"/>
      <c r="D10" s="1872"/>
      <c r="E10" s="1872"/>
      <c r="F10" s="1872"/>
      <c r="G10" s="1872"/>
      <c r="H10" s="1872"/>
      <c r="I10" s="1872"/>
      <c r="J10" s="1872"/>
      <c r="K10" s="1919"/>
      <c r="L10" s="1919"/>
      <c r="M10" s="1919"/>
      <c r="N10" s="1920"/>
    </row>
    <row r="11" spans="1:16" s="15" customFormat="1" ht="18.75" customHeight="1">
      <c r="A11" s="1921" t="s">
        <v>114</v>
      </c>
      <c r="B11" s="1885" t="s">
        <v>115</v>
      </c>
      <c r="C11" s="1923"/>
      <c r="D11" s="1925" t="s">
        <v>116</v>
      </c>
      <c r="E11" s="1925"/>
      <c r="F11" s="1925"/>
      <c r="G11" s="1925"/>
      <c r="H11" s="1925" t="s">
        <v>118</v>
      </c>
      <c r="I11" s="1925"/>
      <c r="J11" s="1925"/>
      <c r="K11" s="1925"/>
      <c r="L11" s="1925"/>
      <c r="M11" s="1925"/>
      <c r="N11" s="1925"/>
    </row>
    <row r="12" spans="1:16" s="15" customFormat="1" ht="18.75" customHeight="1">
      <c r="A12" s="1922"/>
      <c r="B12" s="1887"/>
      <c r="C12" s="1924"/>
      <c r="D12" s="1926" t="s">
        <v>119</v>
      </c>
      <c r="E12" s="1927"/>
      <c r="F12" s="1928"/>
      <c r="G12" s="12" t="s">
        <v>18</v>
      </c>
      <c r="H12" s="1926" t="s">
        <v>117</v>
      </c>
      <c r="I12" s="1928"/>
      <c r="J12" s="1929" t="s">
        <v>654</v>
      </c>
      <c r="K12" s="1930"/>
      <c r="L12" s="1930"/>
      <c r="M12" s="1931"/>
      <c r="N12" s="523" t="s">
        <v>655</v>
      </c>
    </row>
    <row r="13" spans="1:16" s="15" customFormat="1" ht="51.6" customHeight="1">
      <c r="A13" s="119"/>
      <c r="B13" s="1932"/>
      <c r="C13" s="1932"/>
      <c r="D13" s="1929"/>
      <c r="E13" s="1930"/>
      <c r="F13" s="1931"/>
      <c r="G13" s="119"/>
      <c r="H13" s="1929"/>
      <c r="I13" s="1931"/>
      <c r="J13" s="1932"/>
      <c r="K13" s="1932"/>
      <c r="L13" s="1932"/>
      <c r="M13" s="1932"/>
      <c r="N13" s="120"/>
    </row>
    <row r="14" spans="1:16" s="15" customFormat="1" ht="51.6" customHeight="1">
      <c r="A14" s="119"/>
      <c r="B14" s="1932"/>
      <c r="C14" s="1932"/>
      <c r="D14" s="1929"/>
      <c r="E14" s="1930"/>
      <c r="F14" s="1931"/>
      <c r="G14" s="119"/>
      <c r="H14" s="1929"/>
      <c r="I14" s="1931"/>
      <c r="J14" s="1932"/>
      <c r="K14" s="1932"/>
      <c r="L14" s="1932"/>
      <c r="M14" s="1932"/>
      <c r="N14" s="120"/>
    </row>
    <row r="15" spans="1:16" s="15" customFormat="1" ht="51.6" customHeight="1">
      <c r="A15" s="119"/>
      <c r="B15" s="1932"/>
      <c r="C15" s="1932"/>
      <c r="D15" s="1929"/>
      <c r="E15" s="1930"/>
      <c r="F15" s="1931"/>
      <c r="G15" s="119"/>
      <c r="H15" s="1929"/>
      <c r="I15" s="1931"/>
      <c r="J15" s="1932"/>
      <c r="K15" s="1932"/>
      <c r="L15" s="1932"/>
      <c r="M15" s="1932"/>
      <c r="N15" s="120"/>
    </row>
    <row r="16" spans="1:16" s="15" customFormat="1" ht="51.6" customHeight="1">
      <c r="A16" s="119"/>
      <c r="B16" s="1932"/>
      <c r="C16" s="1932"/>
      <c r="D16" s="1929"/>
      <c r="E16" s="1930"/>
      <c r="F16" s="1931"/>
      <c r="G16" s="119"/>
      <c r="H16" s="1929"/>
      <c r="I16" s="1931"/>
      <c r="J16" s="1932"/>
      <c r="K16" s="1932"/>
      <c r="L16" s="1932"/>
      <c r="M16" s="1932"/>
      <c r="N16" s="120"/>
    </row>
    <row r="17" spans="1:14" s="15" customFormat="1" ht="51.6" customHeight="1">
      <c r="A17" s="119"/>
      <c r="B17" s="1932"/>
      <c r="C17" s="1932"/>
      <c r="D17" s="1929"/>
      <c r="E17" s="1930"/>
      <c r="F17" s="1931"/>
      <c r="G17" s="119"/>
      <c r="H17" s="1929"/>
      <c r="I17" s="1931"/>
      <c r="J17" s="1932"/>
      <c r="K17" s="1932"/>
      <c r="L17" s="1932"/>
      <c r="M17" s="1932"/>
      <c r="N17" s="120"/>
    </row>
    <row r="18" spans="1:14" s="15" customFormat="1" ht="51.6" customHeight="1">
      <c r="A18" s="119"/>
      <c r="B18" s="1932"/>
      <c r="C18" s="1932"/>
      <c r="D18" s="1929"/>
      <c r="E18" s="1930"/>
      <c r="F18" s="1931"/>
      <c r="G18" s="119"/>
      <c r="H18" s="1929"/>
      <c r="I18" s="1931"/>
      <c r="J18" s="1932"/>
      <c r="K18" s="1932"/>
      <c r="L18" s="1932"/>
      <c r="M18" s="1932"/>
      <c r="N18" s="120"/>
    </row>
    <row r="19" spans="1:14" s="15" customFormat="1" ht="51.6" customHeight="1">
      <c r="A19" s="119"/>
      <c r="B19" s="1932"/>
      <c r="C19" s="1932"/>
      <c r="D19" s="1929"/>
      <c r="E19" s="1930"/>
      <c r="F19" s="1931"/>
      <c r="G19" s="119"/>
      <c r="H19" s="1929"/>
      <c r="I19" s="1931"/>
      <c r="J19" s="1932"/>
      <c r="K19" s="1932"/>
      <c r="L19" s="1932"/>
      <c r="M19" s="1932"/>
      <c r="N19" s="120"/>
    </row>
    <row r="20" spans="1:14" s="15" customFormat="1" ht="51.6" customHeight="1">
      <c r="A20" s="119"/>
      <c r="B20" s="1932"/>
      <c r="C20" s="1932"/>
      <c r="D20" s="1929"/>
      <c r="E20" s="1930"/>
      <c r="F20" s="1931"/>
      <c r="G20" s="119"/>
      <c r="H20" s="1929"/>
      <c r="I20" s="1931"/>
      <c r="J20" s="1932"/>
      <c r="K20" s="1932"/>
      <c r="L20" s="1932"/>
      <c r="M20" s="1932"/>
      <c r="N20" s="120"/>
    </row>
    <row r="21" spans="1:14" s="15" customFormat="1" ht="33" customHeight="1"/>
    <row r="22" spans="1:14" s="15" customFormat="1" ht="13.5"/>
    <row r="23" spans="1:14" s="15" customFormat="1" ht="13.5"/>
    <row r="24" spans="1:14" s="15" customFormat="1" ht="13.5"/>
    <row r="25" spans="1:14" s="15" customFormat="1" ht="13.5"/>
    <row r="26" spans="1:14" s="15" customFormat="1" ht="13.5"/>
    <row r="27" spans="1:14" s="15" customFormat="1" ht="13.5"/>
    <row r="28" spans="1:14" s="15" customFormat="1" ht="13.5"/>
    <row r="29" spans="1:14" s="15" customFormat="1" ht="13.5"/>
    <row r="30" spans="1:14" s="15" customFormat="1" ht="13.5"/>
    <row r="31" spans="1:14" s="15" customFormat="1" ht="13.5"/>
    <row r="32" spans="1:14" s="15" customFormat="1" ht="13.5"/>
    <row r="33" s="15" customFormat="1" ht="13.5"/>
    <row r="34" s="15" customFormat="1" ht="13.5"/>
    <row r="35" s="15" customFormat="1" ht="13.5"/>
    <row r="36" s="15" customFormat="1" ht="13.5"/>
    <row r="37" s="15" customFormat="1" ht="13.5"/>
    <row r="38" s="15" customFormat="1" ht="13.5"/>
    <row r="39" s="15" customFormat="1" ht="13.5"/>
    <row r="40" s="15" customFormat="1" ht="13.5"/>
    <row r="41" s="15" customFormat="1" ht="13.5"/>
    <row r="42" s="15" customFormat="1" ht="13.5"/>
    <row r="43" s="15" customFormat="1" ht="13.5"/>
    <row r="44" s="15" customFormat="1" ht="13.5"/>
    <row r="45" s="15" customFormat="1" ht="13.5"/>
    <row r="46" s="15" customFormat="1" ht="13.5"/>
    <row r="47" s="15" customFormat="1" ht="13.5"/>
    <row r="48" s="15" customFormat="1" ht="13.5"/>
    <row r="49" s="15" customFormat="1" ht="13.5"/>
    <row r="50" s="15" customFormat="1" ht="13.5"/>
    <row r="51" s="15" customFormat="1" ht="13.5"/>
    <row r="52" s="15" customFormat="1" ht="13.5"/>
    <row r="53" s="15" customFormat="1" ht="13.5"/>
    <row r="54" s="15" customFormat="1" ht="13.5"/>
    <row r="55" s="15" customFormat="1" ht="13.5"/>
    <row r="56" s="15" customFormat="1" ht="13.5"/>
    <row r="57" s="15" customFormat="1" ht="13.5"/>
    <row r="58" s="15" customFormat="1" ht="13.5"/>
  </sheetData>
  <sheetProtection algorithmName="SHA-512" hashValue="zRV/G4TXZqK8dSQOE+WXbk1ipHpngOXUMw2y1G6NcYL8Ua0uR/A7TN6uXgXFdvZxxoL5d3BP4EoKHP5+KP87CA==" saltValue="TNCKTI+C97PupRGa2p9Dzw==" spinCount="100000" sheet="1" objects="1" scenarios="1"/>
  <mergeCells count="64">
    <mergeCell ref="B17:C17"/>
    <mergeCell ref="D17:F17"/>
    <mergeCell ref="H17:I17"/>
    <mergeCell ref="J17:M17"/>
    <mergeCell ref="B18:C18"/>
    <mergeCell ref="D18:F18"/>
    <mergeCell ref="H18:I18"/>
    <mergeCell ref="J18:M18"/>
    <mergeCell ref="B19:C19"/>
    <mergeCell ref="D19:F19"/>
    <mergeCell ref="H19:I19"/>
    <mergeCell ref="J19:M19"/>
    <mergeCell ref="B20:C20"/>
    <mergeCell ref="D20:F20"/>
    <mergeCell ref="H20:I20"/>
    <mergeCell ref="J20:M20"/>
    <mergeCell ref="B15:C15"/>
    <mergeCell ref="D15:F15"/>
    <mergeCell ref="H15:I15"/>
    <mergeCell ref="J15:M15"/>
    <mergeCell ref="B16:C16"/>
    <mergeCell ref="D16:F16"/>
    <mergeCell ref="H16:I16"/>
    <mergeCell ref="J16:M16"/>
    <mergeCell ref="B13:C13"/>
    <mergeCell ref="D13:F13"/>
    <mergeCell ref="H13:I13"/>
    <mergeCell ref="J13:M13"/>
    <mergeCell ref="B14:C14"/>
    <mergeCell ref="D14:F14"/>
    <mergeCell ref="H14:I14"/>
    <mergeCell ref="J14:M14"/>
    <mergeCell ref="A10:N10"/>
    <mergeCell ref="A11:A12"/>
    <mergeCell ref="B11:C12"/>
    <mergeCell ref="D11:G11"/>
    <mergeCell ref="H11:N11"/>
    <mergeCell ref="D12:F12"/>
    <mergeCell ref="H12:I12"/>
    <mergeCell ref="J12:M12"/>
    <mergeCell ref="A8:A9"/>
    <mergeCell ref="B8:C9"/>
    <mergeCell ref="D8:D9"/>
    <mergeCell ref="E8:G9"/>
    <mergeCell ref="H8:J9"/>
    <mergeCell ref="M8:N8"/>
    <mergeCell ref="M9:N9"/>
    <mergeCell ref="B6:C6"/>
    <mergeCell ref="E6:G6"/>
    <mergeCell ref="H6:J6"/>
    <mergeCell ref="K6:N6"/>
    <mergeCell ref="B7:C7"/>
    <mergeCell ref="E7:G7"/>
    <mergeCell ref="H7:J7"/>
    <mergeCell ref="K7:N7"/>
    <mergeCell ref="A1:N1"/>
    <mergeCell ref="A3:N3"/>
    <mergeCell ref="A4:A5"/>
    <mergeCell ref="B4:C5"/>
    <mergeCell ref="D4:D5"/>
    <mergeCell ref="E4:G5"/>
    <mergeCell ref="H4:J5"/>
    <mergeCell ref="K4:N4"/>
    <mergeCell ref="K5:N5"/>
  </mergeCells>
  <phoneticPr fontId="2" type="noConversion"/>
  <dataValidations count="2">
    <dataValidation type="list" allowBlank="1" showInputMessage="1" showErrorMessage="1" sqref="J12:M12" xr:uid="{00000000-0002-0000-2800-000000000000}">
      <formula1>"행정실장, 팀장"</formula1>
    </dataValidation>
    <dataValidation type="list" allowBlank="1" showInputMessage="1" showErrorMessage="1" sqref="N12" xr:uid="{00000000-0002-0000-2800-000001000000}">
      <formula1>"교 장, 과 장"</formula1>
    </dataValidation>
  </dataValidations>
  <hyperlinks>
    <hyperlink ref="P3" location="'2.데이터입력'!A1" display="데이터입력시트로" xr:uid="{00000000-0004-0000-2800-000000000000}"/>
  </hyperlinks>
  <printOptions horizontalCentered="1"/>
  <pageMargins left="0.55118110236220474" right="0.47244094488188981" top="0.82677165354330717" bottom="0.59055118110236227" header="0.31496062992125984" footer="0.31496062992125984"/>
  <pageSetup paperSize="9" scale="98" orientation="portrait" r:id="rId1"/>
  <headerFooter>
    <oddHeader>&amp;C
&amp;G</oddHeader>
  </headerFooter>
  <drawing r:id="rId2"/>
  <legacyDrawing r:id="rId3"/>
  <legacyDrawingHF r:id="rId4"/>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0">
    <tabColor rgb="FFFF33CC"/>
    <pageSetUpPr fitToPage="1"/>
  </sheetPr>
  <dimension ref="A1:V91"/>
  <sheetViews>
    <sheetView showGridLines="0" topLeftCell="A24" zoomScale="70" zoomScaleNormal="70" workbookViewId="0">
      <selection activeCell="J9" sqref="J9:K9"/>
    </sheetView>
  </sheetViews>
  <sheetFormatPr defaultColWidth="151.5" defaultRowHeight="20.25"/>
  <cols>
    <col min="1" max="1" width="114.25" style="474" customWidth="1"/>
    <col min="2" max="2" width="15.125" style="474" customWidth="1"/>
    <col min="3" max="3" width="20.375" style="474" customWidth="1"/>
    <col min="4" max="13" width="10.75" style="474" customWidth="1"/>
    <col min="14" max="29" width="151.5" style="474"/>
    <col min="30" max="30" width="10.75" style="474" customWidth="1"/>
    <col min="31" max="16384" width="151.5" style="474"/>
  </cols>
  <sheetData>
    <row r="1" spans="1:22" s="471" customFormat="1" ht="38.450000000000003" customHeight="1">
      <c r="A1" s="1937" t="s">
        <v>134</v>
      </c>
      <c r="B1" s="1934"/>
      <c r="C1" s="493"/>
      <c r="D1" s="493"/>
      <c r="E1" s="493"/>
      <c r="F1" s="493"/>
      <c r="G1" s="493"/>
      <c r="H1" s="493"/>
      <c r="I1" s="493"/>
      <c r="J1" s="493"/>
      <c r="K1" s="493"/>
      <c r="L1" s="493"/>
      <c r="M1" s="493"/>
      <c r="N1" s="493"/>
      <c r="O1" s="493"/>
      <c r="P1" s="493"/>
      <c r="Q1" s="493"/>
      <c r="R1" s="493"/>
      <c r="S1" s="493"/>
      <c r="T1" s="493"/>
      <c r="U1" s="493"/>
      <c r="V1" s="493"/>
    </row>
    <row r="2" spans="1:22" s="470" customFormat="1" ht="75" customHeight="1" thickBot="1">
      <c r="A2" s="1938" t="s">
        <v>656</v>
      </c>
      <c r="B2" s="1934"/>
      <c r="C2" s="493"/>
      <c r="D2" s="493"/>
      <c r="E2" s="493"/>
      <c r="F2" s="493"/>
      <c r="G2" s="493"/>
      <c r="H2" s="493"/>
      <c r="I2" s="493"/>
      <c r="J2" s="493"/>
      <c r="K2" s="493"/>
      <c r="L2" s="493"/>
      <c r="M2" s="493"/>
      <c r="N2" s="493"/>
      <c r="O2" s="493"/>
      <c r="P2" s="493"/>
      <c r="Q2" s="493"/>
      <c r="R2" s="493"/>
      <c r="S2" s="493"/>
      <c r="T2" s="493"/>
      <c r="U2" s="493"/>
      <c r="V2" s="493"/>
    </row>
    <row r="3" spans="1:22" s="472" customFormat="1" ht="50.25" customHeight="1" thickTop="1" thickBot="1">
      <c r="A3" s="1933" t="s">
        <v>657</v>
      </c>
      <c r="B3" s="1939"/>
      <c r="C3" s="747" t="s">
        <v>325</v>
      </c>
      <c r="D3" s="493"/>
      <c r="E3" s="493"/>
      <c r="F3" s="493"/>
      <c r="G3" s="493"/>
      <c r="H3" s="493"/>
      <c r="I3" s="493"/>
      <c r="J3" s="493"/>
      <c r="K3" s="493"/>
      <c r="L3" s="493"/>
      <c r="M3" s="493"/>
      <c r="N3" s="493"/>
      <c r="O3" s="493"/>
      <c r="P3" s="493"/>
      <c r="Q3" s="493"/>
      <c r="R3" s="493"/>
      <c r="S3" s="493"/>
      <c r="T3" s="493"/>
      <c r="U3" s="493"/>
    </row>
    <row r="4" spans="1:22" s="472" customFormat="1" ht="105.75" customHeight="1" thickTop="1">
      <c r="A4" s="1933" t="s">
        <v>606</v>
      </c>
      <c r="B4" s="1934"/>
      <c r="C4" s="493"/>
      <c r="D4" s="493"/>
      <c r="E4" s="493"/>
      <c r="F4" s="493"/>
      <c r="G4" s="493"/>
      <c r="H4" s="493"/>
      <c r="I4" s="493"/>
      <c r="J4" s="493"/>
      <c r="K4" s="493"/>
      <c r="L4" s="493"/>
      <c r="M4" s="493"/>
      <c r="N4" s="493"/>
      <c r="O4" s="493"/>
      <c r="P4" s="493"/>
      <c r="Q4" s="493"/>
      <c r="R4" s="493"/>
      <c r="S4" s="493"/>
      <c r="T4" s="493"/>
      <c r="U4" s="493"/>
      <c r="V4" s="493"/>
    </row>
    <row r="5" spans="1:22" s="472" customFormat="1" ht="56.25" customHeight="1">
      <c r="A5" s="1933" t="s">
        <v>614</v>
      </c>
      <c r="B5" s="1934"/>
      <c r="C5" s="493"/>
      <c r="D5" s="493"/>
      <c r="E5" s="493"/>
      <c r="F5" s="493"/>
      <c r="G5" s="493"/>
      <c r="H5" s="493"/>
      <c r="I5" s="493"/>
      <c r="J5" s="493"/>
      <c r="K5" s="493"/>
      <c r="L5" s="493"/>
      <c r="M5" s="493"/>
      <c r="N5" s="493"/>
      <c r="O5" s="493"/>
      <c r="P5" s="493"/>
      <c r="Q5" s="493"/>
      <c r="R5" s="493"/>
      <c r="S5" s="493"/>
      <c r="T5" s="493"/>
      <c r="U5" s="493"/>
      <c r="V5" s="493"/>
    </row>
    <row r="6" spans="1:22" s="472" customFormat="1" ht="18.75" customHeight="1">
      <c r="A6" s="496" t="s">
        <v>629</v>
      </c>
      <c r="B6" s="493"/>
      <c r="C6" s="493"/>
      <c r="D6" s="493"/>
      <c r="E6" s="493"/>
      <c r="F6" s="493"/>
      <c r="G6" s="493"/>
      <c r="H6" s="493"/>
      <c r="I6" s="493"/>
      <c r="J6" s="493"/>
      <c r="K6" s="493"/>
      <c r="L6" s="493"/>
      <c r="M6" s="493"/>
      <c r="N6" s="493"/>
      <c r="O6" s="493"/>
      <c r="P6" s="493"/>
      <c r="Q6" s="493"/>
      <c r="R6" s="493"/>
      <c r="S6" s="493"/>
      <c r="T6" s="493"/>
      <c r="U6" s="493"/>
      <c r="V6" s="493"/>
    </row>
    <row r="7" spans="1:22" s="472" customFormat="1" ht="34.5" customHeight="1">
      <c r="A7" s="1933" t="s">
        <v>615</v>
      </c>
      <c r="B7" s="1934"/>
      <c r="C7" s="493"/>
      <c r="D7" s="493"/>
      <c r="E7" s="493"/>
      <c r="F7" s="493"/>
      <c r="G7" s="493"/>
      <c r="H7" s="493"/>
      <c r="I7" s="493"/>
      <c r="J7" s="493"/>
      <c r="K7" s="493"/>
      <c r="L7" s="493"/>
      <c r="M7" s="493"/>
      <c r="N7" s="493"/>
      <c r="O7" s="493"/>
      <c r="P7" s="493"/>
      <c r="Q7" s="493"/>
      <c r="R7" s="493"/>
      <c r="S7" s="493"/>
      <c r="T7" s="493"/>
      <c r="U7" s="493"/>
      <c r="V7" s="493"/>
    </row>
    <row r="8" spans="1:22" s="472" customFormat="1" ht="71.25" customHeight="1">
      <c r="A8" s="1933" t="s">
        <v>616</v>
      </c>
      <c r="B8" s="1934"/>
      <c r="C8" s="493"/>
      <c r="D8" s="493"/>
      <c r="E8" s="493"/>
      <c r="F8" s="493"/>
      <c r="G8" s="493"/>
      <c r="H8" s="493"/>
      <c r="I8" s="493"/>
      <c r="J8" s="493"/>
      <c r="K8" s="493"/>
      <c r="L8" s="493"/>
      <c r="M8" s="493"/>
      <c r="N8" s="493"/>
      <c r="O8" s="493"/>
      <c r="P8" s="493"/>
      <c r="Q8" s="493"/>
      <c r="R8" s="493"/>
      <c r="S8" s="493"/>
      <c r="T8" s="493"/>
      <c r="U8" s="493"/>
      <c r="V8" s="493"/>
    </row>
    <row r="9" spans="1:22" s="472" customFormat="1" ht="36" customHeight="1">
      <c r="A9" s="1933" t="s">
        <v>617</v>
      </c>
      <c r="B9" s="1934"/>
      <c r="C9" s="493"/>
      <c r="D9" s="493"/>
      <c r="E9" s="493"/>
      <c r="F9" s="493"/>
      <c r="G9" s="493"/>
      <c r="H9" s="493"/>
      <c r="I9" s="493"/>
      <c r="J9" s="493"/>
      <c r="K9" s="493"/>
      <c r="L9" s="493"/>
      <c r="M9" s="493"/>
      <c r="N9" s="493"/>
      <c r="O9" s="493"/>
      <c r="P9" s="493"/>
      <c r="Q9" s="493"/>
      <c r="R9" s="493"/>
      <c r="S9" s="493"/>
      <c r="T9" s="493"/>
      <c r="U9" s="493"/>
      <c r="V9" s="493"/>
    </row>
    <row r="10" spans="1:22" s="472" customFormat="1" ht="37.5" customHeight="1">
      <c r="A10" s="1933" t="s">
        <v>618</v>
      </c>
      <c r="B10" s="1934"/>
      <c r="C10" s="493"/>
      <c r="D10" s="493"/>
      <c r="E10" s="493"/>
      <c r="F10" s="493"/>
      <c r="G10" s="493"/>
      <c r="H10" s="493"/>
      <c r="I10" s="493"/>
      <c r="J10" s="493"/>
      <c r="K10" s="493"/>
      <c r="L10" s="493"/>
      <c r="M10" s="493"/>
      <c r="N10" s="493"/>
      <c r="O10" s="493"/>
      <c r="P10" s="493"/>
      <c r="Q10" s="493"/>
      <c r="R10" s="493"/>
      <c r="S10" s="493"/>
      <c r="T10" s="493"/>
      <c r="U10" s="493"/>
      <c r="V10" s="493"/>
    </row>
    <row r="11" spans="1:22" s="472" customFormat="1" ht="74.25" customHeight="1">
      <c r="A11" s="1933" t="s">
        <v>619</v>
      </c>
      <c r="B11" s="1933"/>
      <c r="C11" s="493"/>
      <c r="D11" s="493"/>
      <c r="E11" s="493"/>
      <c r="F11" s="493"/>
      <c r="G11" s="493"/>
      <c r="H11" s="493"/>
      <c r="I11" s="493"/>
      <c r="J11" s="493"/>
      <c r="K11" s="493"/>
      <c r="L11" s="493"/>
      <c r="M11" s="493"/>
      <c r="N11" s="493"/>
      <c r="O11" s="493"/>
      <c r="P11" s="493"/>
      <c r="Q11" s="493"/>
      <c r="R11" s="493"/>
      <c r="S11" s="493"/>
      <c r="T11" s="493"/>
      <c r="U11" s="493"/>
      <c r="V11" s="493"/>
    </row>
    <row r="12" spans="1:22" s="472" customFormat="1" ht="27" customHeight="1">
      <c r="A12" s="496"/>
      <c r="B12" s="478"/>
      <c r="C12" s="493"/>
      <c r="D12" s="493"/>
      <c r="E12" s="493"/>
      <c r="F12" s="493"/>
      <c r="G12" s="493"/>
      <c r="H12" s="493"/>
      <c r="I12" s="493"/>
      <c r="J12" s="493"/>
      <c r="K12" s="493"/>
      <c r="L12" s="493"/>
      <c r="M12" s="493"/>
      <c r="N12" s="493"/>
      <c r="O12" s="493"/>
      <c r="P12" s="493"/>
      <c r="Q12" s="493"/>
      <c r="R12" s="493"/>
      <c r="S12" s="493"/>
      <c r="T12" s="493"/>
      <c r="U12" s="493"/>
      <c r="V12" s="493"/>
    </row>
    <row r="13" spans="1:22" s="472" customFormat="1" ht="37.5" customHeight="1">
      <c r="A13" s="1933" t="s">
        <v>620</v>
      </c>
      <c r="B13" s="1934"/>
      <c r="C13" s="493"/>
      <c r="D13" s="493"/>
      <c r="E13" s="493"/>
      <c r="F13" s="493"/>
      <c r="G13" s="493"/>
      <c r="H13" s="493"/>
      <c r="I13" s="493"/>
      <c r="J13" s="493"/>
      <c r="K13" s="493"/>
      <c r="L13" s="493"/>
      <c r="M13" s="493"/>
      <c r="N13" s="493"/>
      <c r="O13" s="493"/>
      <c r="P13" s="493"/>
      <c r="Q13" s="493"/>
      <c r="R13" s="493"/>
      <c r="S13" s="493"/>
      <c r="T13" s="493"/>
      <c r="U13" s="493"/>
      <c r="V13" s="493"/>
    </row>
    <row r="14" spans="1:22" s="472" customFormat="1" ht="19.149999999999999" customHeight="1">
      <c r="A14" s="1933" t="s">
        <v>630</v>
      </c>
      <c r="B14" s="1934"/>
      <c r="C14" s="493"/>
      <c r="D14" s="493"/>
      <c r="E14" s="493"/>
      <c r="F14" s="493"/>
      <c r="G14" s="493"/>
      <c r="H14" s="493"/>
      <c r="I14" s="493"/>
      <c r="J14" s="493"/>
      <c r="K14" s="493"/>
      <c r="L14" s="493"/>
      <c r="M14" s="493"/>
      <c r="N14" s="493"/>
      <c r="O14" s="493"/>
      <c r="P14" s="493"/>
      <c r="Q14" s="493"/>
      <c r="R14" s="493"/>
      <c r="S14" s="493"/>
      <c r="T14" s="493"/>
      <c r="U14" s="493"/>
      <c r="V14" s="493"/>
    </row>
    <row r="15" spans="1:22" s="472" customFormat="1" ht="19.149999999999999" customHeight="1">
      <c r="A15" s="496" t="s">
        <v>631</v>
      </c>
      <c r="B15" s="478"/>
      <c r="C15" s="493"/>
      <c r="D15" s="493"/>
      <c r="E15" s="493"/>
      <c r="F15" s="493"/>
      <c r="G15" s="493"/>
      <c r="H15" s="493"/>
      <c r="I15" s="493"/>
      <c r="J15" s="493"/>
      <c r="K15" s="493"/>
      <c r="L15" s="493"/>
      <c r="M15" s="493"/>
      <c r="N15" s="493"/>
      <c r="O15" s="493"/>
      <c r="P15" s="493"/>
      <c r="Q15" s="493"/>
      <c r="R15" s="493"/>
      <c r="S15" s="493"/>
      <c r="T15" s="493"/>
      <c r="U15" s="493"/>
      <c r="V15" s="493"/>
    </row>
    <row r="16" spans="1:22" s="472" customFormat="1" ht="19.149999999999999" customHeight="1">
      <c r="A16" s="496" t="s">
        <v>632</v>
      </c>
      <c r="B16" s="478"/>
      <c r="C16" s="493"/>
      <c r="D16" s="493"/>
      <c r="E16" s="493"/>
      <c r="F16" s="493"/>
      <c r="G16" s="493"/>
      <c r="H16" s="493"/>
      <c r="I16" s="493"/>
      <c r="J16" s="493"/>
      <c r="K16" s="493"/>
      <c r="L16" s="493"/>
      <c r="M16" s="493"/>
      <c r="N16" s="493"/>
      <c r="O16" s="493"/>
      <c r="P16" s="493"/>
      <c r="Q16" s="493"/>
      <c r="R16" s="493"/>
      <c r="S16" s="493"/>
      <c r="T16" s="493"/>
      <c r="U16" s="493"/>
      <c r="V16" s="493"/>
    </row>
    <row r="17" spans="1:22" s="472" customFormat="1" ht="19.149999999999999" customHeight="1">
      <c r="A17" s="1933" t="s">
        <v>621</v>
      </c>
      <c r="B17" s="1933"/>
      <c r="C17" s="493"/>
      <c r="D17" s="493"/>
      <c r="E17" s="493"/>
      <c r="F17" s="493"/>
      <c r="G17" s="493"/>
      <c r="H17" s="493"/>
      <c r="I17" s="493"/>
      <c r="J17" s="493"/>
      <c r="K17" s="493"/>
      <c r="L17" s="493"/>
      <c r="M17" s="493"/>
      <c r="N17" s="493"/>
      <c r="O17" s="493"/>
      <c r="P17" s="493"/>
      <c r="Q17" s="493"/>
      <c r="R17" s="493"/>
      <c r="S17" s="493"/>
      <c r="T17" s="493"/>
      <c r="U17" s="493"/>
      <c r="V17" s="493"/>
    </row>
    <row r="18" spans="1:22" s="472" customFormat="1" ht="47.45" customHeight="1">
      <c r="A18" s="1933" t="s">
        <v>622</v>
      </c>
      <c r="B18" s="1934"/>
      <c r="C18" s="493"/>
      <c r="D18" s="493"/>
      <c r="E18" s="493"/>
      <c r="F18" s="493"/>
      <c r="G18" s="493"/>
      <c r="H18" s="493"/>
      <c r="I18" s="493"/>
      <c r="J18" s="493"/>
      <c r="K18" s="493"/>
      <c r="L18" s="493"/>
      <c r="M18" s="493"/>
      <c r="N18" s="493"/>
      <c r="O18" s="493"/>
      <c r="P18" s="493"/>
      <c r="Q18" s="493"/>
      <c r="R18" s="493"/>
      <c r="S18" s="493"/>
      <c r="T18" s="493"/>
      <c r="U18" s="493"/>
      <c r="V18" s="493"/>
    </row>
    <row r="19" spans="1:22" s="472" customFormat="1" ht="19.149999999999999" customHeight="1">
      <c r="A19" s="496" t="s">
        <v>633</v>
      </c>
      <c r="B19" s="478"/>
      <c r="C19" s="493"/>
      <c r="D19" s="493"/>
      <c r="E19" s="493"/>
      <c r="F19" s="493"/>
      <c r="G19" s="493"/>
      <c r="H19" s="493"/>
      <c r="I19" s="493"/>
      <c r="J19" s="493"/>
      <c r="K19" s="493"/>
      <c r="L19" s="493"/>
      <c r="M19" s="493"/>
      <c r="N19" s="493"/>
      <c r="O19" s="493"/>
      <c r="P19" s="493"/>
      <c r="Q19" s="493"/>
      <c r="R19" s="493"/>
      <c r="S19" s="493"/>
      <c r="T19" s="493"/>
      <c r="U19" s="493"/>
      <c r="V19" s="493"/>
    </row>
    <row r="20" spans="1:22" s="472" customFormat="1" ht="19.149999999999999" customHeight="1">
      <c r="A20" s="496"/>
      <c r="B20" s="478"/>
      <c r="C20" s="493"/>
      <c r="D20" s="493"/>
      <c r="E20" s="493"/>
      <c r="F20" s="493"/>
      <c r="G20" s="493"/>
      <c r="H20" s="493"/>
      <c r="I20" s="493"/>
      <c r="J20" s="493"/>
      <c r="K20" s="493"/>
      <c r="L20" s="493"/>
      <c r="M20" s="493"/>
      <c r="N20" s="493"/>
      <c r="O20" s="493"/>
      <c r="P20" s="493"/>
      <c r="Q20" s="493"/>
      <c r="R20" s="493"/>
      <c r="S20" s="493"/>
      <c r="T20" s="493"/>
      <c r="U20" s="493"/>
      <c r="V20" s="493"/>
    </row>
    <row r="21" spans="1:22" s="472" customFormat="1" ht="56.25" customHeight="1">
      <c r="A21" s="1935" t="s">
        <v>658</v>
      </c>
      <c r="B21" s="1933"/>
      <c r="C21" s="493"/>
      <c r="D21" s="493"/>
      <c r="E21" s="493"/>
      <c r="F21" s="493"/>
      <c r="G21" s="493"/>
      <c r="H21" s="493"/>
      <c r="I21" s="493"/>
      <c r="J21" s="493"/>
      <c r="K21" s="493"/>
      <c r="L21" s="493"/>
      <c r="M21" s="493"/>
      <c r="N21" s="493"/>
      <c r="O21" s="493"/>
      <c r="P21" s="493"/>
      <c r="Q21" s="493"/>
      <c r="R21" s="493"/>
      <c r="S21" s="493"/>
      <c r="T21" s="493"/>
      <c r="U21" s="493"/>
      <c r="V21" s="493"/>
    </row>
    <row r="22" spans="1:22" s="472" customFormat="1" ht="48.75" customHeight="1">
      <c r="A22" s="512" t="s">
        <v>660</v>
      </c>
      <c r="B22" s="511"/>
      <c r="C22" s="513"/>
      <c r="D22" s="513"/>
      <c r="E22" s="513"/>
      <c r="F22" s="513"/>
      <c r="G22" s="513"/>
      <c r="H22" s="513"/>
      <c r="I22" s="513"/>
      <c r="J22" s="513"/>
      <c r="K22" s="513"/>
      <c r="L22" s="513"/>
      <c r="M22" s="513"/>
      <c r="N22" s="513"/>
      <c r="O22" s="513"/>
      <c r="P22" s="513"/>
      <c r="Q22" s="513"/>
      <c r="R22" s="513"/>
      <c r="S22" s="513"/>
      <c r="T22" s="513"/>
      <c r="U22" s="513"/>
      <c r="V22" s="513"/>
    </row>
    <row r="23" spans="1:22" s="472" customFormat="1" ht="36" customHeight="1">
      <c r="A23" s="512" t="s">
        <v>661</v>
      </c>
      <c r="B23" s="511"/>
      <c r="C23" s="513"/>
      <c r="D23" s="513"/>
      <c r="E23" s="513"/>
      <c r="F23" s="513"/>
      <c r="G23" s="513"/>
      <c r="H23" s="513"/>
      <c r="I23" s="513"/>
      <c r="J23" s="513"/>
      <c r="K23" s="513"/>
      <c r="L23" s="513"/>
      <c r="M23" s="513"/>
      <c r="N23" s="513"/>
      <c r="O23" s="513"/>
      <c r="P23" s="513"/>
      <c r="Q23" s="513"/>
      <c r="R23" s="513"/>
      <c r="S23" s="513"/>
      <c r="T23" s="513"/>
      <c r="U23" s="513"/>
      <c r="V23" s="513"/>
    </row>
    <row r="24" spans="1:22" s="472" customFormat="1" ht="37.5" customHeight="1">
      <c r="A24" s="1933" t="s">
        <v>623</v>
      </c>
      <c r="B24" s="1933"/>
      <c r="C24" s="493"/>
      <c r="D24" s="493"/>
      <c r="E24" s="493"/>
      <c r="F24" s="493"/>
      <c r="G24" s="493"/>
      <c r="H24" s="493"/>
      <c r="I24" s="493"/>
      <c r="J24" s="493"/>
      <c r="K24" s="493"/>
      <c r="L24" s="493"/>
      <c r="M24" s="493"/>
      <c r="N24" s="493"/>
      <c r="O24" s="493"/>
      <c r="P24" s="493"/>
      <c r="Q24" s="493"/>
      <c r="R24" s="493"/>
      <c r="S24" s="493"/>
      <c r="T24" s="493"/>
      <c r="U24" s="493"/>
      <c r="V24" s="493"/>
    </row>
    <row r="25" spans="1:22" s="472" customFormat="1" ht="37.5" customHeight="1">
      <c r="A25" s="1933" t="s">
        <v>566</v>
      </c>
      <c r="B25" s="1933"/>
      <c r="C25" s="493"/>
      <c r="D25" s="493"/>
      <c r="E25" s="493"/>
      <c r="F25" s="493"/>
      <c r="G25" s="493"/>
      <c r="H25" s="493"/>
      <c r="I25" s="493"/>
      <c r="J25" s="493"/>
      <c r="K25" s="493"/>
      <c r="L25" s="493"/>
      <c r="M25" s="493"/>
      <c r="N25" s="493"/>
      <c r="O25" s="493"/>
      <c r="P25" s="493"/>
      <c r="Q25" s="493"/>
      <c r="R25" s="493"/>
      <c r="S25" s="493"/>
      <c r="T25" s="493"/>
      <c r="U25" s="493"/>
      <c r="V25" s="493"/>
    </row>
    <row r="26" spans="1:22" s="472" customFormat="1" ht="18.75" customHeight="1">
      <c r="A26" s="496" t="s">
        <v>624</v>
      </c>
      <c r="B26" s="478"/>
      <c r="C26" s="493"/>
      <c r="D26" s="493"/>
      <c r="E26" s="493"/>
      <c r="F26" s="493"/>
      <c r="G26" s="493"/>
      <c r="H26" s="493"/>
      <c r="I26" s="493"/>
      <c r="J26" s="493"/>
      <c r="K26" s="493"/>
      <c r="L26" s="493"/>
      <c r="M26" s="493"/>
      <c r="N26" s="493"/>
      <c r="O26" s="493"/>
      <c r="P26" s="493"/>
      <c r="Q26" s="493"/>
      <c r="R26" s="493"/>
      <c r="S26" s="493"/>
      <c r="T26" s="493"/>
      <c r="U26" s="493"/>
      <c r="V26" s="493"/>
    </row>
    <row r="27" spans="1:22" s="472" customFormat="1" ht="37.5" customHeight="1">
      <c r="A27" s="1933" t="s">
        <v>659</v>
      </c>
      <c r="B27" s="1933"/>
      <c r="C27" s="493"/>
      <c r="D27" s="493"/>
      <c r="E27" s="493"/>
      <c r="F27" s="493"/>
      <c r="G27" s="493"/>
      <c r="H27" s="493"/>
      <c r="I27" s="493"/>
      <c r="J27" s="493"/>
      <c r="K27" s="493"/>
      <c r="L27" s="493"/>
      <c r="M27" s="493"/>
      <c r="N27" s="493"/>
      <c r="O27" s="493"/>
      <c r="P27" s="493"/>
      <c r="Q27" s="493"/>
      <c r="R27" s="493"/>
      <c r="S27" s="493"/>
      <c r="T27" s="493"/>
      <c r="U27" s="493"/>
      <c r="V27" s="493"/>
    </row>
    <row r="28" spans="1:22" s="472" customFormat="1" ht="17.25">
      <c r="A28" s="502" t="s">
        <v>634</v>
      </c>
      <c r="B28" s="502"/>
      <c r="C28" s="504"/>
      <c r="D28" s="504"/>
      <c r="E28" s="504"/>
      <c r="F28" s="504"/>
      <c r="G28" s="504"/>
      <c r="H28" s="504"/>
      <c r="I28" s="504"/>
      <c r="J28" s="504"/>
      <c r="K28" s="504"/>
      <c r="L28" s="504"/>
      <c r="M28" s="504"/>
      <c r="N28" s="504"/>
      <c r="O28" s="504"/>
      <c r="P28" s="504"/>
      <c r="Q28" s="504"/>
      <c r="R28" s="504"/>
      <c r="S28" s="504"/>
      <c r="T28" s="504"/>
      <c r="U28" s="504"/>
      <c r="V28" s="504"/>
    </row>
    <row r="29" spans="1:22" s="472" customFormat="1" ht="19.149999999999999" customHeight="1">
      <c r="A29" s="496"/>
      <c r="B29" s="496"/>
      <c r="C29" s="493"/>
      <c r="D29" s="493"/>
      <c r="E29" s="493"/>
      <c r="F29" s="493"/>
      <c r="G29" s="493"/>
      <c r="H29" s="493"/>
      <c r="I29" s="493"/>
      <c r="J29" s="493"/>
      <c r="K29" s="493"/>
      <c r="L29" s="493"/>
      <c r="M29" s="493"/>
      <c r="N29" s="493"/>
      <c r="O29" s="493"/>
      <c r="P29" s="493"/>
      <c r="Q29" s="493"/>
      <c r="R29" s="493"/>
      <c r="S29" s="493"/>
      <c r="T29" s="493"/>
      <c r="U29" s="493"/>
      <c r="V29" s="493"/>
    </row>
    <row r="30" spans="1:22" s="472" customFormat="1" ht="60" customHeight="1">
      <c r="A30" s="1936" t="s">
        <v>625</v>
      </c>
      <c r="B30" s="1936"/>
      <c r="C30" s="493"/>
      <c r="D30" s="493"/>
      <c r="E30" s="493"/>
      <c r="F30" s="493"/>
      <c r="G30" s="493"/>
      <c r="H30" s="493"/>
      <c r="I30" s="493"/>
      <c r="J30" s="493"/>
      <c r="K30" s="493"/>
      <c r="L30" s="493"/>
      <c r="M30" s="493"/>
      <c r="N30" s="493"/>
      <c r="O30" s="493"/>
      <c r="P30" s="493"/>
      <c r="Q30" s="493"/>
      <c r="R30" s="493"/>
      <c r="S30" s="493"/>
      <c r="T30" s="493"/>
      <c r="U30" s="493"/>
      <c r="V30" s="493"/>
    </row>
    <row r="31" spans="1:22" s="472" customFormat="1" ht="37.5" customHeight="1">
      <c r="A31" s="1935" t="s">
        <v>511</v>
      </c>
      <c r="B31" s="1935"/>
      <c r="C31" s="493"/>
      <c r="D31" s="493"/>
      <c r="E31" s="493"/>
      <c r="F31" s="493"/>
      <c r="G31" s="493"/>
      <c r="H31" s="493"/>
      <c r="I31" s="493"/>
      <c r="J31" s="493"/>
      <c r="K31" s="493"/>
      <c r="L31" s="493"/>
      <c r="M31" s="493"/>
      <c r="N31" s="493"/>
      <c r="O31" s="493"/>
      <c r="P31" s="493"/>
      <c r="Q31" s="493"/>
      <c r="R31" s="493"/>
      <c r="S31" s="493"/>
      <c r="T31" s="493"/>
      <c r="U31" s="493"/>
      <c r="V31" s="493"/>
    </row>
    <row r="32" spans="1:22" s="472" customFormat="1" ht="54" customHeight="1">
      <c r="A32" s="1938" t="s">
        <v>514</v>
      </c>
      <c r="B32" s="1938"/>
      <c r="C32" s="493"/>
      <c r="D32" s="493"/>
      <c r="E32" s="493"/>
      <c r="F32" s="493"/>
      <c r="G32" s="493"/>
      <c r="H32" s="493"/>
      <c r="I32" s="493"/>
      <c r="J32" s="493"/>
      <c r="K32" s="493"/>
      <c r="L32" s="493"/>
      <c r="M32" s="493"/>
      <c r="N32" s="493"/>
      <c r="O32" s="493"/>
      <c r="P32" s="493"/>
      <c r="Q32" s="493"/>
      <c r="R32" s="493"/>
      <c r="S32" s="493"/>
      <c r="T32" s="493"/>
      <c r="U32" s="493"/>
      <c r="V32" s="493"/>
    </row>
    <row r="33" spans="1:22" s="472" customFormat="1" ht="18.75" customHeight="1">
      <c r="A33" s="497" t="s">
        <v>626</v>
      </c>
      <c r="B33" s="496"/>
      <c r="C33" s="493"/>
      <c r="D33" s="493"/>
      <c r="E33" s="493"/>
      <c r="F33" s="493"/>
      <c r="G33" s="493"/>
      <c r="H33" s="493"/>
      <c r="I33" s="493"/>
      <c r="J33" s="493"/>
      <c r="K33" s="493"/>
      <c r="L33" s="493"/>
      <c r="M33" s="493"/>
      <c r="N33" s="493"/>
      <c r="O33" s="493"/>
      <c r="P33" s="493"/>
      <c r="Q33" s="493"/>
      <c r="R33" s="493"/>
      <c r="S33" s="493"/>
      <c r="T33" s="493"/>
      <c r="U33" s="493"/>
      <c r="V33" s="493"/>
    </row>
    <row r="34" spans="1:22" s="472" customFormat="1" ht="18.75" customHeight="1">
      <c r="A34" s="497" t="s">
        <v>512</v>
      </c>
      <c r="B34" s="496"/>
      <c r="C34" s="493"/>
      <c r="D34" s="493"/>
      <c r="E34" s="493"/>
      <c r="F34" s="493"/>
      <c r="G34" s="493"/>
      <c r="H34" s="493"/>
      <c r="I34" s="493"/>
      <c r="J34" s="493"/>
      <c r="K34" s="493"/>
      <c r="L34" s="493"/>
      <c r="M34" s="493"/>
      <c r="N34" s="493"/>
      <c r="O34" s="493"/>
      <c r="P34" s="493"/>
      <c r="Q34" s="493"/>
      <c r="R34" s="493"/>
      <c r="S34" s="493"/>
      <c r="T34" s="493"/>
      <c r="U34" s="493"/>
      <c r="V34" s="493"/>
    </row>
    <row r="35" spans="1:22" s="472" customFormat="1" ht="18.75" customHeight="1">
      <c r="A35" s="497" t="s">
        <v>513</v>
      </c>
      <c r="B35" s="496"/>
      <c r="C35" s="493"/>
      <c r="D35" s="493"/>
      <c r="E35" s="493"/>
      <c r="F35" s="493"/>
      <c r="G35" s="493"/>
      <c r="H35" s="493"/>
      <c r="I35" s="493"/>
      <c r="J35" s="493"/>
      <c r="K35" s="493"/>
      <c r="L35" s="493"/>
      <c r="M35" s="493"/>
      <c r="N35" s="493"/>
      <c r="O35" s="493"/>
      <c r="P35" s="493"/>
      <c r="Q35" s="493"/>
      <c r="R35" s="493"/>
      <c r="S35" s="493"/>
      <c r="T35" s="493"/>
      <c r="U35" s="493"/>
      <c r="V35" s="493"/>
    </row>
    <row r="36" spans="1:22" s="472" customFormat="1" ht="18.75" customHeight="1">
      <c r="A36" s="498" t="s">
        <v>515</v>
      </c>
      <c r="B36" s="496"/>
      <c r="C36" s="493"/>
      <c r="D36" s="493"/>
      <c r="E36" s="493"/>
      <c r="F36" s="493"/>
      <c r="G36" s="493"/>
      <c r="H36" s="493"/>
      <c r="I36" s="493"/>
      <c r="J36" s="493"/>
      <c r="K36" s="493"/>
      <c r="L36" s="493"/>
      <c r="M36" s="493"/>
      <c r="N36" s="493"/>
      <c r="O36" s="493"/>
      <c r="P36" s="493"/>
      <c r="Q36" s="493"/>
      <c r="R36" s="493"/>
      <c r="S36" s="493"/>
      <c r="T36" s="493"/>
      <c r="U36" s="493"/>
      <c r="V36" s="493"/>
    </row>
    <row r="37" spans="1:22" s="472" customFormat="1" ht="18.75" customHeight="1">
      <c r="A37" s="499" t="s">
        <v>567</v>
      </c>
      <c r="B37" s="496"/>
      <c r="C37" s="493"/>
      <c r="D37" s="493"/>
      <c r="E37" s="493"/>
      <c r="F37" s="493"/>
      <c r="G37" s="493"/>
      <c r="H37" s="493"/>
      <c r="I37" s="493"/>
      <c r="J37" s="493"/>
      <c r="K37" s="493"/>
      <c r="L37" s="493"/>
      <c r="M37" s="493"/>
      <c r="N37" s="493"/>
      <c r="O37" s="493"/>
      <c r="P37" s="493"/>
      <c r="Q37" s="493"/>
      <c r="R37" s="493"/>
      <c r="S37" s="493"/>
      <c r="T37" s="493"/>
      <c r="U37" s="493"/>
      <c r="V37" s="493"/>
    </row>
    <row r="38" spans="1:22" s="472" customFormat="1" ht="24" customHeight="1">
      <c r="A38" s="496"/>
      <c r="B38" s="478"/>
      <c r="C38" s="493"/>
      <c r="D38" s="493"/>
      <c r="E38" s="493"/>
      <c r="F38" s="493"/>
      <c r="G38" s="493"/>
      <c r="H38" s="493"/>
      <c r="I38" s="493"/>
      <c r="J38" s="493"/>
      <c r="K38" s="493"/>
      <c r="L38" s="493"/>
      <c r="M38" s="493"/>
      <c r="N38" s="493"/>
      <c r="O38" s="493"/>
      <c r="P38" s="493"/>
      <c r="Q38" s="493"/>
      <c r="R38" s="493"/>
      <c r="S38" s="493"/>
      <c r="T38" s="493"/>
      <c r="U38" s="493"/>
      <c r="V38" s="493"/>
    </row>
    <row r="39" spans="1:22" s="472" customFormat="1" ht="35.450000000000003" customHeight="1">
      <c r="A39" s="1937" t="s">
        <v>379</v>
      </c>
      <c r="B39" s="1934"/>
      <c r="C39" s="493"/>
      <c r="D39" s="493"/>
      <c r="E39" s="493"/>
      <c r="F39" s="493"/>
      <c r="G39" s="493"/>
      <c r="H39" s="493"/>
      <c r="I39" s="493"/>
      <c r="J39" s="493"/>
      <c r="K39" s="493"/>
      <c r="L39" s="493"/>
      <c r="M39" s="493"/>
      <c r="N39" s="493"/>
      <c r="O39" s="493"/>
      <c r="P39" s="493"/>
      <c r="Q39" s="493"/>
      <c r="R39" s="493"/>
      <c r="S39" s="493"/>
      <c r="T39" s="493"/>
      <c r="U39" s="493"/>
      <c r="V39" s="493"/>
    </row>
    <row r="40" spans="1:22" s="472" customFormat="1" ht="19.149999999999999" customHeight="1" thickBot="1">
      <c r="A40" s="501" t="s">
        <v>613</v>
      </c>
      <c r="B40" s="478"/>
      <c r="C40" s="493"/>
      <c r="D40" s="493"/>
      <c r="E40" s="493"/>
      <c r="F40" s="493"/>
      <c r="G40" s="493"/>
      <c r="H40" s="493"/>
      <c r="I40" s="493"/>
      <c r="J40" s="493"/>
      <c r="K40" s="493"/>
      <c r="L40" s="493"/>
      <c r="M40" s="493"/>
      <c r="N40" s="493"/>
      <c r="O40" s="493"/>
      <c r="P40" s="493"/>
      <c r="Q40" s="493"/>
      <c r="R40" s="493"/>
      <c r="S40" s="493"/>
      <c r="T40" s="493"/>
      <c r="U40" s="493"/>
      <c r="V40" s="493"/>
    </row>
    <row r="41" spans="1:22" s="472" customFormat="1" ht="37.5" customHeight="1" thickTop="1" thickBot="1">
      <c r="A41" s="1933" t="s">
        <v>607</v>
      </c>
      <c r="B41" s="1934"/>
      <c r="C41" s="495" t="s">
        <v>325</v>
      </c>
      <c r="D41" s="493"/>
      <c r="E41" s="493"/>
      <c r="F41" s="493"/>
      <c r="G41" s="493"/>
      <c r="H41" s="493"/>
      <c r="I41" s="493"/>
      <c r="J41" s="493"/>
      <c r="K41" s="493"/>
      <c r="L41" s="493"/>
      <c r="M41" s="493"/>
      <c r="N41" s="493"/>
      <c r="O41" s="493"/>
      <c r="P41" s="493"/>
      <c r="Q41" s="493"/>
      <c r="R41" s="493"/>
      <c r="S41" s="493"/>
      <c r="T41" s="493"/>
      <c r="U41" s="493"/>
      <c r="V41" s="493"/>
    </row>
    <row r="42" spans="1:22" s="472" customFormat="1" ht="39.75" customHeight="1" thickTop="1">
      <c r="A42" s="1933" t="s">
        <v>608</v>
      </c>
      <c r="B42" s="1933"/>
      <c r="C42" s="493"/>
      <c r="D42" s="493"/>
      <c r="E42" s="493"/>
      <c r="F42" s="493"/>
      <c r="G42" s="493"/>
      <c r="H42" s="493"/>
      <c r="I42" s="493"/>
      <c r="J42" s="493"/>
      <c r="K42" s="493"/>
      <c r="L42" s="493"/>
      <c r="M42" s="493"/>
      <c r="N42" s="493"/>
      <c r="O42" s="493"/>
      <c r="P42" s="493"/>
      <c r="Q42" s="493"/>
      <c r="R42" s="493"/>
      <c r="S42" s="493"/>
      <c r="T42" s="493"/>
      <c r="U42" s="493"/>
      <c r="V42" s="493"/>
    </row>
    <row r="43" spans="1:22" s="472" customFormat="1" ht="18.75" customHeight="1">
      <c r="A43" s="496" t="s">
        <v>635</v>
      </c>
      <c r="B43" s="478"/>
      <c r="C43" s="493"/>
      <c r="D43" s="493"/>
      <c r="E43" s="493"/>
      <c r="F43" s="493"/>
      <c r="G43" s="493"/>
      <c r="H43" s="493"/>
      <c r="I43" s="493"/>
      <c r="J43" s="493"/>
      <c r="K43" s="493"/>
      <c r="L43" s="493"/>
      <c r="M43" s="493"/>
      <c r="N43" s="493"/>
      <c r="O43" s="493"/>
      <c r="P43" s="493"/>
      <c r="Q43" s="493"/>
      <c r="R43" s="493"/>
      <c r="S43" s="493"/>
      <c r="T43" s="493"/>
      <c r="U43" s="493"/>
      <c r="V43" s="493"/>
    </row>
    <row r="44" spans="1:22" s="472" customFormat="1" ht="18.75" customHeight="1">
      <c r="A44" s="496" t="s">
        <v>375</v>
      </c>
      <c r="B44" s="478"/>
      <c r="C44" s="493"/>
      <c r="D44" s="493"/>
      <c r="E44" s="493"/>
      <c r="F44" s="493"/>
      <c r="G44" s="493"/>
      <c r="H44" s="493"/>
      <c r="I44" s="493"/>
      <c r="J44" s="493"/>
      <c r="K44" s="493"/>
      <c r="L44" s="493"/>
      <c r="M44" s="493"/>
      <c r="N44" s="493"/>
      <c r="O44" s="493"/>
      <c r="P44" s="493"/>
      <c r="Q44" s="493"/>
      <c r="R44" s="493"/>
      <c r="S44" s="493"/>
      <c r="T44" s="493"/>
      <c r="U44" s="493"/>
      <c r="V44" s="493"/>
    </row>
    <row r="45" spans="1:22" s="472" customFormat="1" ht="18.75" customHeight="1">
      <c r="A45" s="496" t="s">
        <v>376</v>
      </c>
      <c r="B45" s="478"/>
      <c r="C45" s="493"/>
      <c r="D45" s="493"/>
      <c r="E45" s="493"/>
      <c r="F45" s="493"/>
      <c r="G45" s="493"/>
      <c r="H45" s="493"/>
      <c r="I45" s="493"/>
      <c r="J45" s="493"/>
      <c r="K45" s="493"/>
      <c r="L45" s="493"/>
      <c r="M45" s="493"/>
      <c r="N45" s="493"/>
      <c r="O45" s="493"/>
      <c r="P45" s="493"/>
      <c r="Q45" s="493"/>
      <c r="R45" s="493"/>
      <c r="S45" s="493"/>
      <c r="T45" s="493"/>
      <c r="U45" s="493"/>
      <c r="V45" s="493"/>
    </row>
    <row r="46" spans="1:22" s="472" customFormat="1" ht="18.75" customHeight="1">
      <c r="A46" s="496" t="s">
        <v>609</v>
      </c>
      <c r="B46" s="478"/>
      <c r="C46" s="493"/>
      <c r="D46" s="493"/>
      <c r="E46" s="493"/>
      <c r="F46" s="493"/>
      <c r="G46" s="493"/>
      <c r="H46" s="493"/>
      <c r="I46" s="493"/>
      <c r="J46" s="493"/>
      <c r="K46" s="493"/>
      <c r="L46" s="493"/>
      <c r="M46" s="493"/>
      <c r="N46" s="493"/>
      <c r="O46" s="493"/>
      <c r="P46" s="493"/>
      <c r="Q46" s="493"/>
      <c r="R46" s="493"/>
      <c r="S46" s="493"/>
      <c r="T46" s="493"/>
      <c r="U46" s="493"/>
      <c r="V46" s="493"/>
    </row>
    <row r="47" spans="1:22" s="472" customFormat="1" ht="37.5" customHeight="1">
      <c r="A47" s="1933" t="s">
        <v>610</v>
      </c>
      <c r="B47" s="1934"/>
      <c r="C47" s="493"/>
      <c r="D47" s="493"/>
      <c r="E47" s="493"/>
      <c r="F47" s="493"/>
      <c r="G47" s="493"/>
      <c r="H47" s="493"/>
      <c r="I47" s="493"/>
      <c r="J47" s="493"/>
      <c r="K47" s="493"/>
      <c r="L47" s="493"/>
      <c r="M47" s="493"/>
      <c r="N47" s="493"/>
      <c r="O47" s="493"/>
      <c r="P47" s="493"/>
      <c r="Q47" s="493"/>
      <c r="R47" s="493"/>
      <c r="S47" s="493"/>
      <c r="T47" s="493"/>
      <c r="U47" s="493"/>
      <c r="V47" s="493"/>
    </row>
    <row r="48" spans="1:22" s="472" customFormat="1" ht="18.75" customHeight="1">
      <c r="A48" s="496" t="s">
        <v>636</v>
      </c>
      <c r="B48" s="478"/>
      <c r="C48" s="493"/>
      <c r="D48" s="493"/>
      <c r="E48" s="493"/>
      <c r="F48" s="493"/>
      <c r="G48" s="493"/>
      <c r="H48" s="493"/>
      <c r="I48" s="493"/>
      <c r="J48" s="493"/>
      <c r="K48" s="493"/>
      <c r="L48" s="493"/>
      <c r="M48" s="493"/>
      <c r="N48" s="493"/>
      <c r="O48" s="493"/>
      <c r="P48" s="493"/>
      <c r="Q48" s="493"/>
      <c r="R48" s="493"/>
      <c r="S48" s="493"/>
      <c r="T48" s="493"/>
      <c r="U48" s="493"/>
      <c r="V48" s="493"/>
    </row>
    <row r="49" spans="1:22" s="472" customFormat="1" ht="37.5" customHeight="1">
      <c r="A49" s="1938" t="s">
        <v>637</v>
      </c>
      <c r="B49" s="1938"/>
      <c r="C49" s="493"/>
      <c r="D49" s="493"/>
      <c r="E49" s="493"/>
      <c r="F49" s="493"/>
      <c r="G49" s="493"/>
      <c r="H49" s="493"/>
      <c r="I49" s="493"/>
      <c r="J49" s="493"/>
      <c r="K49" s="493"/>
      <c r="L49" s="493"/>
      <c r="M49" s="493"/>
      <c r="N49" s="493"/>
      <c r="O49" s="493"/>
      <c r="P49" s="493"/>
      <c r="Q49" s="493"/>
      <c r="R49" s="493"/>
      <c r="S49" s="493"/>
      <c r="T49" s="493"/>
      <c r="U49" s="493"/>
      <c r="V49" s="493"/>
    </row>
    <row r="50" spans="1:22" s="472" customFormat="1" ht="52.5" customHeight="1">
      <c r="A50" s="1938" t="s">
        <v>638</v>
      </c>
      <c r="B50" s="1938"/>
      <c r="C50" s="493"/>
      <c r="D50" s="493"/>
      <c r="E50" s="493"/>
      <c r="F50" s="493"/>
      <c r="G50" s="493"/>
      <c r="H50" s="493"/>
      <c r="I50" s="493"/>
      <c r="J50" s="493"/>
      <c r="K50" s="493"/>
      <c r="L50" s="493"/>
      <c r="M50" s="493"/>
      <c r="N50" s="493"/>
      <c r="O50" s="493"/>
      <c r="P50" s="493"/>
      <c r="Q50" s="493"/>
      <c r="R50" s="493"/>
      <c r="S50" s="493"/>
      <c r="T50" s="493"/>
      <c r="U50" s="493"/>
      <c r="V50" s="493"/>
    </row>
    <row r="51" spans="1:22" s="472" customFormat="1" ht="18.75" customHeight="1">
      <c r="A51" s="496" t="s">
        <v>377</v>
      </c>
      <c r="B51" s="478"/>
      <c r="C51" s="493"/>
      <c r="D51" s="493"/>
      <c r="E51" s="493"/>
      <c r="F51" s="493"/>
      <c r="G51" s="493"/>
      <c r="H51" s="493"/>
      <c r="I51" s="493"/>
      <c r="J51" s="493"/>
      <c r="K51" s="493"/>
      <c r="L51" s="493"/>
      <c r="M51" s="493"/>
      <c r="N51" s="493"/>
      <c r="O51" s="493"/>
      <c r="P51" s="493"/>
      <c r="Q51" s="493"/>
      <c r="R51" s="493"/>
      <c r="S51" s="493"/>
      <c r="T51" s="493"/>
      <c r="U51" s="493"/>
      <c r="V51" s="493"/>
    </row>
    <row r="52" spans="1:22" s="472" customFormat="1" ht="18.75" customHeight="1">
      <c r="A52" s="496" t="s">
        <v>378</v>
      </c>
      <c r="B52" s="478"/>
      <c r="C52" s="493"/>
      <c r="D52" s="493"/>
      <c r="E52" s="493"/>
      <c r="F52" s="493"/>
      <c r="G52" s="493"/>
      <c r="H52" s="493"/>
      <c r="I52" s="493"/>
      <c r="J52" s="493"/>
      <c r="K52" s="493"/>
      <c r="L52" s="493"/>
      <c r="M52" s="493"/>
      <c r="N52" s="493"/>
      <c r="O52" s="493"/>
      <c r="P52" s="493"/>
      <c r="Q52" s="493"/>
      <c r="R52" s="493"/>
      <c r="S52" s="493"/>
      <c r="T52" s="493"/>
      <c r="U52" s="493"/>
      <c r="V52" s="493"/>
    </row>
    <row r="53" spans="1:22" s="472" customFormat="1" ht="37.5" customHeight="1">
      <c r="A53" s="1938" t="s">
        <v>639</v>
      </c>
      <c r="B53" s="1938"/>
      <c r="C53" s="493"/>
      <c r="D53" s="493"/>
      <c r="E53" s="493"/>
      <c r="F53" s="493"/>
      <c r="G53" s="493"/>
      <c r="H53" s="493"/>
      <c r="I53" s="493"/>
      <c r="J53" s="493"/>
      <c r="K53" s="493"/>
      <c r="L53" s="493"/>
      <c r="M53" s="493"/>
      <c r="N53" s="493"/>
      <c r="O53" s="493"/>
      <c r="P53" s="493"/>
      <c r="Q53" s="493"/>
      <c r="R53" s="493"/>
      <c r="S53" s="493"/>
      <c r="T53" s="493"/>
      <c r="U53" s="493"/>
      <c r="V53" s="493"/>
    </row>
    <row r="54" spans="1:22" s="472" customFormat="1" ht="18.75" customHeight="1">
      <c r="A54" s="1933" t="s">
        <v>611</v>
      </c>
      <c r="B54" s="1933"/>
      <c r="C54" s="493"/>
      <c r="D54" s="493"/>
      <c r="E54" s="493"/>
      <c r="F54" s="493"/>
      <c r="G54" s="493"/>
      <c r="H54" s="493"/>
      <c r="I54" s="493"/>
      <c r="J54" s="493"/>
      <c r="K54" s="493"/>
      <c r="L54" s="493"/>
      <c r="M54" s="493"/>
      <c r="N54" s="493"/>
      <c r="O54" s="493"/>
      <c r="P54" s="493"/>
      <c r="Q54" s="493"/>
      <c r="R54" s="493"/>
      <c r="S54" s="493"/>
      <c r="T54" s="493"/>
      <c r="U54" s="493"/>
      <c r="V54" s="493"/>
    </row>
    <row r="55" spans="1:22" s="472" customFormat="1" ht="18.75" customHeight="1">
      <c r="A55" s="496" t="s">
        <v>564</v>
      </c>
      <c r="B55" s="478"/>
      <c r="C55" s="493"/>
      <c r="D55" s="493"/>
      <c r="E55" s="493"/>
      <c r="F55" s="493"/>
      <c r="G55" s="493"/>
      <c r="H55" s="493"/>
      <c r="I55" s="493"/>
      <c r="J55" s="493"/>
      <c r="K55" s="493"/>
      <c r="L55" s="493"/>
      <c r="M55" s="493"/>
      <c r="N55" s="493"/>
      <c r="O55" s="493"/>
      <c r="P55" s="493"/>
      <c r="Q55" s="493"/>
      <c r="R55" s="493"/>
      <c r="S55" s="493"/>
      <c r="T55" s="493"/>
      <c r="U55" s="493"/>
      <c r="V55" s="493"/>
    </row>
    <row r="56" spans="1:22" s="472" customFormat="1" ht="18.75" customHeight="1">
      <c r="A56" s="496" t="s">
        <v>565</v>
      </c>
      <c r="B56" s="478"/>
      <c r="C56" s="493"/>
      <c r="D56" s="493"/>
      <c r="E56" s="493"/>
      <c r="F56" s="493"/>
      <c r="G56" s="493"/>
      <c r="H56" s="493"/>
      <c r="I56" s="493"/>
      <c r="J56" s="493"/>
      <c r="K56" s="493"/>
      <c r="L56" s="493"/>
      <c r="M56" s="493"/>
      <c r="N56" s="493"/>
      <c r="O56" s="493"/>
      <c r="P56" s="493"/>
      <c r="Q56" s="493"/>
      <c r="R56" s="493"/>
      <c r="S56" s="493"/>
      <c r="T56" s="493"/>
      <c r="U56" s="493"/>
      <c r="V56" s="493"/>
    </row>
    <row r="57" spans="1:22" s="472" customFormat="1" ht="18.75" customHeight="1">
      <c r="A57" s="496" t="s">
        <v>612</v>
      </c>
      <c r="B57" s="478"/>
      <c r="C57" s="493"/>
      <c r="D57" s="493"/>
      <c r="E57" s="493"/>
      <c r="F57" s="493"/>
      <c r="G57" s="493"/>
      <c r="H57" s="493"/>
      <c r="I57" s="493"/>
      <c r="J57" s="493"/>
      <c r="K57" s="493"/>
      <c r="L57" s="493"/>
      <c r="M57" s="493"/>
      <c r="N57" s="493"/>
      <c r="O57" s="493"/>
      <c r="P57" s="493"/>
      <c r="Q57" s="493"/>
      <c r="R57" s="493"/>
      <c r="S57" s="493"/>
      <c r="T57" s="493"/>
      <c r="U57" s="493"/>
      <c r="V57" s="493"/>
    </row>
    <row r="58" spans="1:22" s="472" customFormat="1" ht="19.149999999999999" customHeight="1" thickBot="1">
      <c r="A58" s="496"/>
      <c r="B58" s="478"/>
      <c r="C58" s="493"/>
      <c r="D58" s="493"/>
      <c r="E58" s="493"/>
      <c r="F58" s="493"/>
      <c r="G58" s="493"/>
      <c r="H58" s="493"/>
      <c r="I58" s="493"/>
      <c r="J58" s="493"/>
      <c r="K58" s="493"/>
      <c r="L58" s="493"/>
      <c r="M58" s="493"/>
      <c r="N58" s="493"/>
      <c r="O58" s="493"/>
      <c r="P58" s="493"/>
      <c r="Q58" s="493"/>
      <c r="R58" s="493"/>
      <c r="S58" s="493"/>
      <c r="T58" s="493"/>
      <c r="U58" s="493"/>
      <c r="V58" s="493"/>
    </row>
    <row r="59" spans="1:22" s="471" customFormat="1" ht="39.6" customHeight="1" thickTop="1" thickBot="1">
      <c r="A59" s="500" t="s">
        <v>135</v>
      </c>
      <c r="B59" s="493"/>
      <c r="C59" s="495" t="s">
        <v>325</v>
      </c>
      <c r="D59" s="493"/>
      <c r="E59" s="493"/>
      <c r="F59" s="493"/>
      <c r="G59" s="493"/>
      <c r="H59" s="493"/>
      <c r="I59" s="493"/>
      <c r="J59" s="493"/>
      <c r="K59" s="493"/>
      <c r="L59" s="493"/>
      <c r="M59" s="493"/>
      <c r="N59" s="493"/>
      <c r="O59" s="493"/>
      <c r="P59" s="493"/>
      <c r="Q59" s="493"/>
      <c r="R59" s="493"/>
      <c r="S59" s="493"/>
      <c r="T59" s="493"/>
      <c r="U59" s="493"/>
      <c r="V59" s="493"/>
    </row>
    <row r="60" spans="1:22" s="470" customFormat="1" ht="52.5" customHeight="1" thickTop="1">
      <c r="A60" s="1933" t="s">
        <v>640</v>
      </c>
      <c r="B60" s="1933"/>
      <c r="C60" s="478"/>
      <c r="D60" s="478"/>
      <c r="E60" s="478"/>
      <c r="F60" s="478"/>
      <c r="G60" s="478"/>
      <c r="H60" s="478"/>
      <c r="I60" s="478"/>
      <c r="J60" s="478"/>
      <c r="K60" s="478"/>
      <c r="L60" s="478"/>
      <c r="M60" s="478"/>
      <c r="N60" s="478"/>
      <c r="O60" s="478"/>
      <c r="P60" s="478"/>
      <c r="Q60" s="478"/>
      <c r="R60" s="478"/>
      <c r="S60" s="478"/>
      <c r="T60" s="478"/>
      <c r="U60" s="478"/>
      <c r="V60" s="478"/>
    </row>
    <row r="61" spans="1:22" s="472" customFormat="1" ht="18.75" customHeight="1">
      <c r="A61" s="497" t="s">
        <v>568</v>
      </c>
      <c r="B61" s="497"/>
      <c r="C61" s="477"/>
      <c r="D61" s="477"/>
      <c r="E61" s="477"/>
      <c r="F61" s="477"/>
      <c r="G61" s="477"/>
      <c r="H61" s="477"/>
      <c r="I61" s="477"/>
      <c r="J61" s="477"/>
      <c r="K61" s="477"/>
      <c r="L61" s="477"/>
      <c r="M61" s="477"/>
      <c r="N61" s="477"/>
      <c r="O61" s="477"/>
      <c r="P61" s="477"/>
      <c r="Q61" s="477"/>
      <c r="R61" s="477"/>
      <c r="S61" s="477"/>
      <c r="T61" s="477"/>
      <c r="U61" s="477"/>
      <c r="V61" s="477"/>
    </row>
    <row r="62" spans="1:22" s="472" customFormat="1" ht="18.75" customHeight="1">
      <c r="A62" s="497" t="s">
        <v>569</v>
      </c>
      <c r="B62" s="497"/>
      <c r="C62" s="477"/>
      <c r="D62" s="477"/>
      <c r="E62" s="477"/>
      <c r="F62" s="477"/>
      <c r="G62" s="477"/>
      <c r="H62" s="477"/>
      <c r="I62" s="477"/>
      <c r="J62" s="477"/>
      <c r="K62" s="477"/>
      <c r="L62" s="477"/>
      <c r="M62" s="477"/>
      <c r="N62" s="477"/>
      <c r="O62" s="477"/>
      <c r="P62" s="477"/>
      <c r="Q62" s="477"/>
      <c r="R62" s="477"/>
      <c r="S62" s="477"/>
      <c r="T62" s="477"/>
      <c r="U62" s="477"/>
      <c r="V62" s="477"/>
    </row>
    <row r="63" spans="1:22" s="472" customFormat="1" ht="18.75" customHeight="1">
      <c r="A63" s="497" t="s">
        <v>570</v>
      </c>
      <c r="B63" s="497"/>
      <c r="C63" s="477"/>
      <c r="D63" s="477"/>
      <c r="E63" s="477"/>
      <c r="F63" s="477"/>
      <c r="G63" s="477"/>
      <c r="H63" s="477"/>
      <c r="I63" s="477"/>
      <c r="J63" s="477"/>
      <c r="K63" s="477"/>
      <c r="L63" s="477"/>
      <c r="M63" s="477"/>
      <c r="N63" s="477"/>
      <c r="O63" s="477"/>
      <c r="P63" s="477"/>
      <c r="Q63" s="477"/>
      <c r="R63" s="477"/>
      <c r="S63" s="477"/>
      <c r="T63" s="477"/>
      <c r="U63" s="477"/>
      <c r="V63" s="477"/>
    </row>
    <row r="64" spans="1:22" s="472" customFormat="1" ht="18.75" customHeight="1">
      <c r="A64" s="497" t="s">
        <v>571</v>
      </c>
      <c r="B64" s="497"/>
      <c r="C64" s="477"/>
      <c r="D64" s="477"/>
      <c r="E64" s="477"/>
      <c r="F64" s="477"/>
      <c r="G64" s="477"/>
      <c r="H64" s="477"/>
      <c r="I64" s="477"/>
      <c r="J64" s="477"/>
      <c r="K64" s="477"/>
      <c r="L64" s="477"/>
      <c r="M64" s="477"/>
      <c r="N64" s="477"/>
      <c r="O64" s="477"/>
      <c r="P64" s="477"/>
      <c r="Q64" s="477"/>
      <c r="R64" s="477"/>
      <c r="S64" s="477"/>
      <c r="T64" s="477"/>
      <c r="U64" s="477"/>
      <c r="V64" s="477"/>
    </row>
    <row r="65" spans="1:22" s="472" customFormat="1" ht="18.75" customHeight="1">
      <c r="A65" s="497" t="s">
        <v>572</v>
      </c>
      <c r="B65" s="497"/>
      <c r="C65" s="477"/>
      <c r="D65" s="477"/>
      <c r="E65" s="477"/>
      <c r="F65" s="477"/>
      <c r="G65" s="477"/>
      <c r="H65" s="477"/>
      <c r="I65" s="477"/>
      <c r="J65" s="477"/>
      <c r="K65" s="477"/>
      <c r="L65" s="477"/>
      <c r="M65" s="477"/>
      <c r="N65" s="477"/>
      <c r="O65" s="477"/>
      <c r="P65" s="477"/>
      <c r="Q65" s="477"/>
      <c r="R65" s="477"/>
      <c r="S65" s="477"/>
      <c r="T65" s="477"/>
      <c r="U65" s="477"/>
      <c r="V65" s="477"/>
    </row>
    <row r="66" spans="1:22" s="472" customFormat="1" ht="18.75" customHeight="1">
      <c r="A66" s="497" t="s">
        <v>573</v>
      </c>
      <c r="B66" s="497"/>
      <c r="C66" s="477"/>
      <c r="D66" s="477"/>
      <c r="E66" s="477"/>
      <c r="F66" s="477"/>
      <c r="G66" s="477"/>
      <c r="H66" s="477"/>
      <c r="I66" s="477"/>
      <c r="J66" s="477"/>
      <c r="K66" s="477"/>
      <c r="L66" s="477"/>
      <c r="M66" s="477"/>
      <c r="N66" s="477"/>
      <c r="O66" s="477"/>
      <c r="P66" s="477"/>
      <c r="Q66" s="477"/>
      <c r="R66" s="477"/>
      <c r="S66" s="477"/>
      <c r="T66" s="477"/>
      <c r="U66" s="477"/>
      <c r="V66" s="477"/>
    </row>
    <row r="67" spans="1:22" s="472" customFormat="1" ht="18.75" customHeight="1">
      <c r="A67" s="497" t="s">
        <v>574</v>
      </c>
      <c r="B67" s="497"/>
      <c r="C67" s="477"/>
      <c r="D67" s="477"/>
      <c r="E67" s="477"/>
      <c r="F67" s="477"/>
      <c r="G67" s="477"/>
      <c r="H67" s="477"/>
      <c r="I67" s="477"/>
      <c r="J67" s="477"/>
      <c r="K67" s="477"/>
      <c r="L67" s="477"/>
      <c r="M67" s="477"/>
      <c r="N67" s="477"/>
      <c r="O67" s="477"/>
      <c r="P67" s="477"/>
      <c r="Q67" s="477"/>
      <c r="R67" s="477"/>
      <c r="S67" s="477"/>
      <c r="T67" s="477"/>
      <c r="U67" s="477"/>
      <c r="V67" s="477"/>
    </row>
    <row r="68" spans="1:22" s="472" customFormat="1" ht="17.25">
      <c r="A68" s="505" t="s">
        <v>575</v>
      </c>
      <c r="B68" s="497"/>
      <c r="C68" s="477"/>
      <c r="D68" s="477"/>
      <c r="E68" s="477"/>
      <c r="F68" s="477"/>
      <c r="G68" s="477"/>
      <c r="H68" s="477"/>
      <c r="I68" s="477"/>
      <c r="J68" s="477"/>
      <c r="K68" s="477"/>
      <c r="L68" s="477"/>
      <c r="M68" s="477"/>
      <c r="N68" s="477"/>
      <c r="O68" s="477"/>
      <c r="P68" s="477"/>
      <c r="Q68" s="477"/>
      <c r="R68" s="477"/>
      <c r="S68" s="477"/>
      <c r="T68" s="477"/>
      <c r="U68" s="477"/>
      <c r="V68" s="477"/>
    </row>
    <row r="69" spans="1:22" s="470" customFormat="1" ht="17.25">
      <c r="A69" s="494" t="s">
        <v>641</v>
      </c>
      <c r="B69" s="497"/>
      <c r="C69" s="477"/>
      <c r="D69" s="477"/>
      <c r="E69" s="477"/>
      <c r="F69" s="477"/>
      <c r="G69" s="477"/>
      <c r="H69" s="477"/>
      <c r="I69" s="477"/>
      <c r="J69" s="477"/>
      <c r="K69" s="477"/>
      <c r="L69" s="477"/>
      <c r="M69" s="477"/>
      <c r="N69" s="477"/>
      <c r="O69" s="477"/>
      <c r="P69" s="477"/>
      <c r="Q69" s="477"/>
      <c r="R69" s="477"/>
      <c r="S69" s="477"/>
      <c r="T69" s="477"/>
      <c r="U69" s="477"/>
      <c r="V69" s="477"/>
    </row>
    <row r="70" spans="1:22" s="504" customFormat="1" ht="17.25">
      <c r="A70" s="504" t="s">
        <v>642</v>
      </c>
      <c r="B70" s="497"/>
      <c r="C70" s="477"/>
      <c r="D70" s="477"/>
      <c r="E70" s="477"/>
      <c r="F70" s="477"/>
      <c r="G70" s="477"/>
      <c r="H70" s="477"/>
      <c r="I70" s="477"/>
      <c r="J70" s="477"/>
      <c r="K70" s="477"/>
      <c r="L70" s="477"/>
      <c r="M70" s="477"/>
      <c r="N70" s="477"/>
      <c r="O70" s="477"/>
      <c r="P70" s="477"/>
      <c r="Q70" s="477"/>
      <c r="R70" s="477"/>
      <c r="S70" s="477"/>
      <c r="T70" s="477"/>
      <c r="U70" s="477"/>
      <c r="V70" s="477"/>
    </row>
    <row r="71" spans="1:22" s="470" customFormat="1" ht="18.75" customHeight="1">
      <c r="A71" s="497"/>
      <c r="B71" s="497"/>
      <c r="C71" s="477"/>
      <c r="D71" s="477"/>
      <c r="E71" s="477"/>
      <c r="F71" s="477"/>
      <c r="G71" s="477"/>
      <c r="H71" s="477"/>
      <c r="I71" s="477"/>
      <c r="J71" s="477"/>
      <c r="K71" s="477"/>
      <c r="L71" s="477"/>
      <c r="M71" s="477"/>
      <c r="N71" s="477"/>
      <c r="O71" s="477"/>
      <c r="P71" s="477"/>
      <c r="Q71" s="477"/>
      <c r="R71" s="477"/>
      <c r="S71" s="477"/>
      <c r="T71" s="477"/>
      <c r="U71" s="477"/>
      <c r="V71" s="477"/>
    </row>
    <row r="72" spans="1:22" s="472" customFormat="1" ht="56.25" customHeight="1">
      <c r="A72" s="1933" t="s">
        <v>648</v>
      </c>
      <c r="B72" s="1933"/>
      <c r="C72" s="478"/>
      <c r="D72" s="478"/>
      <c r="E72" s="478"/>
      <c r="F72" s="478"/>
      <c r="G72" s="478"/>
      <c r="H72" s="478"/>
      <c r="I72" s="478"/>
      <c r="J72" s="478"/>
      <c r="K72" s="478"/>
      <c r="L72" s="478"/>
      <c r="M72" s="478"/>
      <c r="N72" s="478"/>
      <c r="O72" s="478"/>
      <c r="P72" s="478"/>
      <c r="Q72" s="478"/>
      <c r="R72" s="478"/>
      <c r="S72" s="478"/>
      <c r="T72" s="478"/>
      <c r="U72" s="477"/>
      <c r="V72" s="477"/>
    </row>
    <row r="73" spans="1:22" s="472" customFormat="1" ht="18.75" customHeight="1">
      <c r="A73" s="497" t="s">
        <v>576</v>
      </c>
      <c r="B73" s="494"/>
      <c r="C73" s="478"/>
      <c r="D73" s="478"/>
      <c r="E73" s="478"/>
      <c r="F73" s="478"/>
      <c r="G73" s="478"/>
      <c r="H73" s="478"/>
      <c r="I73" s="478"/>
      <c r="J73" s="478"/>
      <c r="K73" s="478"/>
      <c r="L73" s="478"/>
      <c r="M73" s="478"/>
      <c r="N73" s="478"/>
      <c r="O73" s="478"/>
      <c r="P73" s="478"/>
      <c r="Q73" s="478"/>
      <c r="R73" s="478"/>
      <c r="S73" s="478"/>
      <c r="T73" s="478"/>
      <c r="U73" s="477"/>
      <c r="V73" s="477"/>
    </row>
    <row r="74" spans="1:22" s="472" customFormat="1" ht="18.75" customHeight="1">
      <c r="A74" s="497" t="s">
        <v>577</v>
      </c>
      <c r="B74" s="494"/>
      <c r="C74" s="478"/>
      <c r="D74" s="478"/>
      <c r="E74" s="478"/>
      <c r="F74" s="478"/>
      <c r="G74" s="478"/>
      <c r="H74" s="478"/>
      <c r="I74" s="478"/>
      <c r="J74" s="478"/>
      <c r="K74" s="478"/>
      <c r="L74" s="478"/>
      <c r="M74" s="478"/>
      <c r="N74" s="478"/>
      <c r="O74" s="478"/>
      <c r="P74" s="478"/>
      <c r="Q74" s="478"/>
      <c r="R74" s="478"/>
      <c r="S74" s="478"/>
      <c r="T74" s="478"/>
      <c r="U74" s="477"/>
      <c r="V74" s="477"/>
    </row>
    <row r="75" spans="1:22" s="471" customFormat="1" ht="21.6" customHeight="1">
      <c r="A75" s="497" t="s">
        <v>578</v>
      </c>
      <c r="B75" s="494"/>
      <c r="C75" s="478"/>
      <c r="D75" s="478"/>
      <c r="E75" s="478"/>
      <c r="F75" s="478"/>
      <c r="G75" s="478"/>
      <c r="H75" s="478"/>
      <c r="I75" s="478"/>
      <c r="J75" s="478"/>
      <c r="K75" s="478"/>
      <c r="L75" s="478"/>
      <c r="M75" s="478"/>
      <c r="N75" s="478"/>
      <c r="O75" s="478"/>
      <c r="P75" s="478"/>
      <c r="Q75" s="478"/>
      <c r="R75" s="478"/>
      <c r="S75" s="478"/>
      <c r="T75" s="478"/>
      <c r="U75" s="477"/>
      <c r="V75" s="477"/>
    </row>
    <row r="76" spans="1:22" s="472" customFormat="1" ht="18.75" customHeight="1">
      <c r="A76" s="497" t="s">
        <v>579</v>
      </c>
      <c r="B76" s="494"/>
      <c r="C76" s="478"/>
      <c r="D76" s="478"/>
      <c r="E76" s="478"/>
      <c r="F76" s="478"/>
      <c r="G76" s="478"/>
      <c r="H76" s="478"/>
      <c r="I76" s="478"/>
      <c r="J76" s="478"/>
      <c r="K76" s="478"/>
      <c r="L76" s="478"/>
      <c r="M76" s="478"/>
      <c r="N76" s="478"/>
      <c r="O76" s="478"/>
      <c r="P76" s="478"/>
      <c r="Q76" s="478"/>
      <c r="R76" s="478"/>
      <c r="S76" s="478"/>
      <c r="T76" s="478"/>
      <c r="U76" s="477"/>
      <c r="V76" s="477"/>
    </row>
    <row r="77" spans="1:22" s="472" customFormat="1" ht="18.75" customHeight="1">
      <c r="A77" s="497" t="s">
        <v>580</v>
      </c>
      <c r="B77" s="494"/>
      <c r="C77" s="478"/>
      <c r="D77" s="478"/>
      <c r="E77" s="478"/>
      <c r="F77" s="478"/>
      <c r="G77" s="478"/>
      <c r="H77" s="478"/>
      <c r="I77" s="478"/>
      <c r="J77" s="478"/>
      <c r="K77" s="478"/>
      <c r="L77" s="478"/>
      <c r="M77" s="478"/>
      <c r="N77" s="478"/>
      <c r="O77" s="478"/>
      <c r="P77" s="478"/>
      <c r="Q77" s="478"/>
      <c r="R77" s="478"/>
      <c r="S77" s="478"/>
      <c r="T77" s="478"/>
      <c r="U77" s="477"/>
      <c r="V77" s="477"/>
    </row>
    <row r="78" spans="1:22" s="472" customFormat="1" ht="17.25" customHeight="1">
      <c r="A78" s="497" t="s">
        <v>581</v>
      </c>
      <c r="B78" s="494"/>
      <c r="C78" s="478"/>
      <c r="D78" s="478"/>
      <c r="E78" s="478"/>
      <c r="F78" s="478"/>
      <c r="G78" s="478"/>
      <c r="H78" s="478"/>
      <c r="I78" s="478"/>
      <c r="J78" s="478"/>
      <c r="K78" s="478"/>
      <c r="L78" s="478"/>
      <c r="M78" s="478"/>
      <c r="N78" s="478"/>
      <c r="O78" s="478"/>
      <c r="P78" s="478"/>
      <c r="Q78" s="478"/>
      <c r="R78" s="478"/>
      <c r="S78" s="478"/>
      <c r="T78" s="478"/>
      <c r="U78" s="477"/>
      <c r="V78" s="477"/>
    </row>
    <row r="79" spans="1:22" s="472" customFormat="1" ht="37.5" customHeight="1">
      <c r="A79" s="1933" t="s">
        <v>643</v>
      </c>
      <c r="B79" s="1933"/>
      <c r="C79" s="478"/>
      <c r="D79" s="478"/>
      <c r="E79" s="478"/>
      <c r="F79" s="478"/>
      <c r="G79" s="478"/>
      <c r="H79" s="478"/>
      <c r="I79" s="478"/>
      <c r="J79" s="478"/>
      <c r="K79" s="478"/>
      <c r="L79" s="478"/>
      <c r="M79" s="478"/>
      <c r="N79" s="478"/>
      <c r="O79" s="478"/>
      <c r="P79" s="478"/>
      <c r="Q79" s="478"/>
      <c r="R79" s="478"/>
      <c r="S79" s="478"/>
      <c r="T79" s="478"/>
      <c r="U79" s="477"/>
      <c r="V79" s="477"/>
    </row>
    <row r="80" spans="1:22" s="472" customFormat="1" ht="18.75" customHeight="1">
      <c r="A80" s="94" t="s">
        <v>649</v>
      </c>
      <c r="B80" s="494"/>
      <c r="C80" s="478"/>
      <c r="D80" s="478"/>
      <c r="E80" s="478"/>
      <c r="F80" s="478"/>
      <c r="G80" s="478"/>
      <c r="H80" s="478"/>
      <c r="I80" s="478"/>
      <c r="J80" s="478"/>
      <c r="K80" s="478"/>
      <c r="L80" s="478"/>
      <c r="M80" s="478"/>
      <c r="N80" s="478"/>
      <c r="O80" s="478"/>
      <c r="P80" s="478"/>
      <c r="Q80" s="478"/>
      <c r="R80" s="478"/>
      <c r="S80" s="478"/>
      <c r="T80" s="478"/>
      <c r="U80" s="477"/>
      <c r="V80" s="477"/>
    </row>
    <row r="81" spans="1:22" s="472" customFormat="1" ht="34.5" customHeight="1">
      <c r="A81" s="1933" t="s">
        <v>650</v>
      </c>
      <c r="B81" s="1933"/>
      <c r="C81" s="478"/>
      <c r="D81" s="478"/>
      <c r="E81" s="478"/>
      <c r="F81" s="478"/>
      <c r="G81" s="478"/>
      <c r="H81" s="478"/>
      <c r="I81" s="478"/>
      <c r="J81" s="478"/>
      <c r="K81" s="478"/>
      <c r="L81" s="478"/>
      <c r="M81" s="478"/>
      <c r="N81" s="478"/>
      <c r="O81" s="478"/>
      <c r="P81" s="478"/>
      <c r="Q81" s="478"/>
      <c r="R81" s="478"/>
      <c r="S81" s="478"/>
      <c r="T81" s="478"/>
      <c r="U81" s="477"/>
      <c r="V81" s="477"/>
    </row>
    <row r="82" spans="1:22" s="472" customFormat="1" ht="17.25">
      <c r="A82" s="494" t="s">
        <v>644</v>
      </c>
      <c r="B82" s="494"/>
      <c r="C82" s="478"/>
      <c r="D82" s="478"/>
      <c r="E82" s="478"/>
      <c r="F82" s="478"/>
      <c r="G82" s="478"/>
      <c r="H82" s="478"/>
      <c r="I82" s="478"/>
      <c r="J82" s="478"/>
      <c r="K82" s="478"/>
      <c r="L82" s="478"/>
      <c r="M82" s="478"/>
      <c r="N82" s="478"/>
      <c r="O82" s="478"/>
      <c r="P82" s="478"/>
      <c r="Q82" s="478"/>
      <c r="R82" s="478"/>
      <c r="S82" s="478"/>
      <c r="T82" s="478"/>
      <c r="U82" s="477"/>
      <c r="V82" s="477"/>
    </row>
    <row r="83" spans="1:22" s="472" customFormat="1" ht="17.25">
      <c r="A83" s="504" t="s">
        <v>642</v>
      </c>
      <c r="B83" s="504"/>
      <c r="C83" s="503"/>
      <c r="D83" s="503"/>
      <c r="E83" s="503"/>
      <c r="F83" s="503"/>
      <c r="G83" s="503"/>
      <c r="H83" s="503"/>
      <c r="I83" s="503"/>
      <c r="J83" s="503"/>
      <c r="K83" s="503"/>
      <c r="L83" s="503"/>
      <c r="M83" s="503"/>
      <c r="N83" s="503"/>
      <c r="O83" s="503"/>
      <c r="P83" s="503"/>
      <c r="Q83" s="503"/>
      <c r="R83" s="503"/>
      <c r="S83" s="503"/>
      <c r="T83" s="503"/>
      <c r="U83" s="477"/>
      <c r="V83" s="477"/>
    </row>
    <row r="84" spans="1:22" s="479" customFormat="1" ht="21" customHeight="1">
      <c r="A84" s="497"/>
      <c r="B84" s="494"/>
      <c r="C84" s="478"/>
      <c r="D84" s="478"/>
      <c r="E84" s="478"/>
      <c r="F84" s="478"/>
      <c r="G84" s="478"/>
      <c r="H84" s="478"/>
      <c r="I84" s="478"/>
      <c r="J84" s="478"/>
      <c r="K84" s="478"/>
      <c r="L84" s="478"/>
      <c r="M84" s="478"/>
      <c r="N84" s="478"/>
      <c r="O84" s="478"/>
      <c r="P84" s="478"/>
      <c r="Q84" s="478"/>
      <c r="R84" s="478"/>
      <c r="S84" s="478"/>
      <c r="T84" s="478"/>
      <c r="U84" s="477"/>
      <c r="V84" s="477"/>
    </row>
    <row r="85" spans="1:22" s="479" customFormat="1" ht="17.25">
      <c r="A85" s="497" t="s">
        <v>627</v>
      </c>
      <c r="B85" s="494"/>
      <c r="C85" s="478"/>
      <c r="D85" s="478"/>
      <c r="E85" s="478"/>
      <c r="F85" s="478"/>
      <c r="G85" s="478"/>
      <c r="H85" s="478"/>
      <c r="I85" s="478"/>
      <c r="J85" s="478"/>
      <c r="K85" s="478"/>
      <c r="L85" s="478"/>
      <c r="M85" s="478"/>
      <c r="N85" s="478"/>
      <c r="O85" s="478"/>
      <c r="P85" s="478"/>
      <c r="Q85" s="478"/>
      <c r="R85" s="478"/>
      <c r="S85" s="478"/>
      <c r="T85" s="478"/>
      <c r="U85" s="477"/>
      <c r="V85" s="477"/>
    </row>
    <row r="86" spans="1:22" s="479" customFormat="1" ht="14.25" customHeight="1">
      <c r="A86" s="497" t="s">
        <v>582</v>
      </c>
      <c r="B86" s="494"/>
      <c r="C86" s="478"/>
      <c r="D86" s="478"/>
      <c r="E86" s="478"/>
      <c r="F86" s="478"/>
      <c r="G86" s="478"/>
      <c r="H86" s="478"/>
      <c r="I86" s="478"/>
      <c r="J86" s="478"/>
      <c r="K86" s="478"/>
      <c r="L86" s="478"/>
      <c r="M86" s="478"/>
      <c r="N86" s="478"/>
      <c r="O86" s="478"/>
      <c r="P86" s="478"/>
      <c r="Q86" s="478"/>
      <c r="R86" s="478"/>
      <c r="S86" s="478"/>
      <c r="T86" s="478"/>
      <c r="U86" s="477"/>
      <c r="V86" s="477"/>
    </row>
    <row r="87" spans="1:22" s="473" customFormat="1" ht="51.75" customHeight="1">
      <c r="A87" s="1933" t="s">
        <v>628</v>
      </c>
      <c r="B87" s="1933"/>
      <c r="C87" s="478"/>
      <c r="D87" s="478"/>
      <c r="E87" s="478"/>
      <c r="F87" s="478"/>
      <c r="G87" s="478"/>
      <c r="H87" s="478"/>
      <c r="I87" s="478"/>
      <c r="J87" s="478"/>
      <c r="K87" s="478"/>
      <c r="L87" s="478"/>
      <c r="M87" s="478"/>
      <c r="N87" s="478"/>
      <c r="O87" s="478"/>
      <c r="P87" s="478"/>
      <c r="Q87" s="478"/>
      <c r="R87" s="478"/>
      <c r="S87" s="478"/>
      <c r="T87" s="478"/>
      <c r="U87" s="477"/>
      <c r="V87" s="477"/>
    </row>
    <row r="88" spans="1:22" ht="36" customHeight="1">
      <c r="A88" s="1933" t="s">
        <v>647</v>
      </c>
      <c r="B88" s="1940"/>
      <c r="C88" s="478"/>
      <c r="D88" s="478"/>
      <c r="E88" s="478"/>
      <c r="F88" s="478"/>
      <c r="G88" s="478"/>
      <c r="H88" s="478"/>
      <c r="I88" s="478"/>
      <c r="J88" s="478"/>
      <c r="K88" s="478"/>
      <c r="L88" s="478"/>
      <c r="M88" s="478"/>
      <c r="N88" s="478"/>
      <c r="O88" s="478"/>
      <c r="P88" s="478"/>
      <c r="Q88" s="478"/>
      <c r="R88" s="478"/>
      <c r="S88" s="478"/>
      <c r="T88" s="478"/>
      <c r="U88" s="477"/>
      <c r="V88" s="477"/>
    </row>
    <row r="89" spans="1:22">
      <c r="A89" s="494" t="s">
        <v>645</v>
      </c>
      <c r="B89" s="494"/>
      <c r="C89" s="478"/>
      <c r="D89" s="478"/>
      <c r="E89" s="478"/>
      <c r="F89" s="478"/>
      <c r="G89" s="478"/>
      <c r="H89" s="478"/>
      <c r="I89" s="478"/>
      <c r="J89" s="478"/>
      <c r="K89" s="478"/>
      <c r="L89" s="478"/>
      <c r="M89" s="478"/>
      <c r="N89" s="478"/>
      <c r="O89" s="478"/>
      <c r="P89" s="478"/>
      <c r="Q89" s="478"/>
      <c r="R89" s="478"/>
      <c r="S89" s="478"/>
      <c r="T89" s="478"/>
      <c r="U89" s="477"/>
      <c r="V89" s="477"/>
    </row>
    <row r="90" spans="1:22">
      <c r="A90" s="504" t="s">
        <v>646</v>
      </c>
      <c r="B90" s="504"/>
      <c r="C90" s="503"/>
      <c r="D90" s="503"/>
      <c r="E90" s="503"/>
      <c r="F90" s="503"/>
      <c r="G90" s="503"/>
      <c r="H90" s="503"/>
      <c r="I90" s="503"/>
      <c r="J90" s="503"/>
      <c r="K90" s="503"/>
      <c r="L90" s="503"/>
      <c r="M90" s="503"/>
      <c r="N90" s="503"/>
      <c r="O90" s="503"/>
      <c r="P90" s="503"/>
      <c r="Q90" s="503"/>
      <c r="R90" s="503"/>
      <c r="S90" s="503"/>
      <c r="T90" s="503"/>
      <c r="U90" s="477"/>
      <c r="V90" s="477"/>
    </row>
    <row r="91" spans="1:22">
      <c r="A91" s="476"/>
      <c r="B91" s="476"/>
      <c r="C91" s="476"/>
      <c r="D91" s="476"/>
      <c r="E91" s="476"/>
      <c r="F91" s="476"/>
      <c r="G91" s="476"/>
      <c r="H91" s="476"/>
      <c r="I91" s="476"/>
      <c r="J91" s="476"/>
      <c r="K91" s="476"/>
      <c r="L91" s="476"/>
      <c r="M91" s="476"/>
      <c r="N91" s="476"/>
      <c r="O91" s="476"/>
      <c r="P91" s="476"/>
      <c r="Q91" s="476"/>
      <c r="R91" s="476"/>
      <c r="S91" s="476"/>
      <c r="T91" s="476"/>
      <c r="U91" s="476"/>
      <c r="V91" s="476"/>
    </row>
  </sheetData>
  <sheetProtection algorithmName="SHA-512" hashValue="N6qIhrsPQe8ZCT2j6qAJqtLcMbXOBY4uvoLXj6gCnAF+D1EbEURwKwD82lJ1abZ0nWg27rMY8oaat1R+7ANW7Q==" saltValue="YW07sqqjGcBDR2gm+9eOtA==" spinCount="100000" sheet="1" objects="1" scenarios="1"/>
  <mergeCells count="35">
    <mergeCell ref="A47:B47"/>
    <mergeCell ref="A60:B60"/>
    <mergeCell ref="A88:B88"/>
    <mergeCell ref="A79:B79"/>
    <mergeCell ref="A72:B72"/>
    <mergeCell ref="A49:B49"/>
    <mergeCell ref="A54:B54"/>
    <mergeCell ref="A50:B50"/>
    <mergeCell ref="A53:B53"/>
    <mergeCell ref="A81:B81"/>
    <mergeCell ref="A87:B87"/>
    <mergeCell ref="A1:B1"/>
    <mergeCell ref="A4:B4"/>
    <mergeCell ref="A5:B5"/>
    <mergeCell ref="A8:B8"/>
    <mergeCell ref="A9:B9"/>
    <mergeCell ref="A2:B2"/>
    <mergeCell ref="A3:B3"/>
    <mergeCell ref="A7:B7"/>
    <mergeCell ref="A42:B42"/>
    <mergeCell ref="A10:B10"/>
    <mergeCell ref="A13:B13"/>
    <mergeCell ref="A14:B14"/>
    <mergeCell ref="A18:B18"/>
    <mergeCell ref="A31:B31"/>
    <mergeCell ref="A11:B11"/>
    <mergeCell ref="A21:B21"/>
    <mergeCell ref="A24:B24"/>
    <mergeCell ref="A25:B25"/>
    <mergeCell ref="A27:B27"/>
    <mergeCell ref="A41:B41"/>
    <mergeCell ref="A30:B30"/>
    <mergeCell ref="A17:B17"/>
    <mergeCell ref="A39:B39"/>
    <mergeCell ref="A32:B32"/>
  </mergeCells>
  <phoneticPr fontId="2" type="noConversion"/>
  <hyperlinks>
    <hyperlink ref="C41" location="데이터입력!F35" display="데이터입력시트로" xr:uid="{00000000-0004-0000-2900-000000000000}"/>
    <hyperlink ref="C59" location="데이터입력!F35" display="데이터입력시트로" xr:uid="{00000000-0004-0000-2900-000001000000}"/>
    <hyperlink ref="C3" location="'2.데이터입력'!A1" display="데이터입력시트로" xr:uid="{00000000-0004-0000-2900-000002000000}"/>
  </hyperlinks>
  <pageMargins left="0.7" right="0.7" top="0.75" bottom="0.75" header="0.3" footer="0.3"/>
  <pageSetup paperSize="9" scale="62" fitToHeight="0"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1">
    <tabColor rgb="FFFF0000"/>
    <pageSetUpPr fitToPage="1"/>
  </sheetPr>
  <dimension ref="B1:B29"/>
  <sheetViews>
    <sheetView topLeftCell="A8" workbookViewId="0">
      <selection activeCell="J9" sqref="J9:K9"/>
    </sheetView>
  </sheetViews>
  <sheetFormatPr defaultRowHeight="16.5"/>
  <cols>
    <col min="1" max="1" width="2.125" customWidth="1"/>
    <col min="4" max="4" width="3.125" customWidth="1"/>
    <col min="5" max="5" width="11.625" customWidth="1"/>
    <col min="9" max="9" width="8.75" customWidth="1"/>
    <col min="10" max="10" width="6.125" customWidth="1"/>
    <col min="11" max="11" width="9.125" customWidth="1"/>
  </cols>
  <sheetData>
    <row r="1" spans="2:2" s="94" customFormat="1" ht="24" customHeight="1"/>
    <row r="2" spans="2:2" s="94" customFormat="1" ht="24" customHeight="1"/>
    <row r="3" spans="2:2" s="94" customFormat="1" ht="24" customHeight="1"/>
    <row r="4" spans="2:2" s="94" customFormat="1" ht="24" customHeight="1"/>
    <row r="5" spans="2:2" s="94" customFormat="1" ht="28.15" customHeight="1">
      <c r="B5" s="108" t="s">
        <v>447</v>
      </c>
    </row>
    <row r="6" spans="2:2" s="94" customFormat="1" ht="28.15" customHeight="1">
      <c r="B6" s="94" t="s">
        <v>448</v>
      </c>
    </row>
    <row r="7" spans="2:2" s="94" customFormat="1" ht="28.15" customHeight="1">
      <c r="B7" s="94" t="s">
        <v>450</v>
      </c>
    </row>
    <row r="8" spans="2:2" s="94" customFormat="1" ht="28.15" customHeight="1">
      <c r="B8" s="94" t="s">
        <v>451</v>
      </c>
    </row>
    <row r="9" spans="2:2" s="94" customFormat="1" ht="28.15" customHeight="1">
      <c r="B9" s="94" t="s">
        <v>454</v>
      </c>
    </row>
    <row r="10" spans="2:2" s="94" customFormat="1" ht="28.15" customHeight="1">
      <c r="B10" s="94" t="s">
        <v>662</v>
      </c>
    </row>
    <row r="11" spans="2:2" s="94" customFormat="1" ht="28.15" customHeight="1">
      <c r="B11" s="94" t="s">
        <v>452</v>
      </c>
    </row>
    <row r="12" spans="2:2" s="94" customFormat="1" ht="28.15" customHeight="1">
      <c r="B12" s="94" t="s">
        <v>453</v>
      </c>
    </row>
    <row r="13" spans="2:2" s="94" customFormat="1" ht="28.15" customHeight="1">
      <c r="B13" s="94" t="s">
        <v>664</v>
      </c>
    </row>
    <row r="14" spans="2:2" s="94" customFormat="1" ht="28.15" customHeight="1"/>
    <row r="15" spans="2:2" s="94" customFormat="1" ht="28.15" customHeight="1">
      <c r="B15" s="108" t="s">
        <v>449</v>
      </c>
    </row>
    <row r="16" spans="2:2" s="94" customFormat="1" ht="28.15" customHeight="1">
      <c r="B16" s="94" t="s">
        <v>455</v>
      </c>
    </row>
    <row r="17" spans="2:2" s="94" customFormat="1" ht="28.15" customHeight="1">
      <c r="B17" s="94" t="s">
        <v>456</v>
      </c>
    </row>
    <row r="18" spans="2:2" s="94" customFormat="1" ht="28.15" customHeight="1">
      <c r="B18" s="94" t="s">
        <v>457</v>
      </c>
    </row>
    <row r="19" spans="2:2" s="94" customFormat="1" ht="28.15" customHeight="1">
      <c r="B19" s="94" t="s">
        <v>458</v>
      </c>
    </row>
    <row r="20" spans="2:2" s="94" customFormat="1" ht="28.15" customHeight="1">
      <c r="B20" s="94" t="s">
        <v>459</v>
      </c>
    </row>
    <row r="21" spans="2:2" s="94" customFormat="1" ht="28.15" customHeight="1">
      <c r="B21" s="94" t="s">
        <v>460</v>
      </c>
    </row>
    <row r="22" spans="2:2" s="94" customFormat="1" ht="28.15" customHeight="1">
      <c r="B22" s="94" t="s">
        <v>464</v>
      </c>
    </row>
    <row r="23" spans="2:2" s="94" customFormat="1" ht="28.15" customHeight="1">
      <c r="B23" s="94" t="s">
        <v>462</v>
      </c>
    </row>
    <row r="24" spans="2:2" s="94" customFormat="1" ht="28.15" customHeight="1">
      <c r="B24" s="94" t="s">
        <v>461</v>
      </c>
    </row>
    <row r="25" spans="2:2" s="94" customFormat="1" ht="28.15" customHeight="1">
      <c r="B25" s="94" t="s">
        <v>463</v>
      </c>
    </row>
    <row r="26" spans="2:2" s="94" customFormat="1" ht="28.15" customHeight="1"/>
    <row r="27" spans="2:2" s="94" customFormat="1" ht="28.15" customHeight="1"/>
    <row r="28" spans="2:2" ht="28.15" customHeight="1">
      <c r="B28" s="94"/>
    </row>
    <row r="29" spans="2:2" ht="25.15" customHeight="1">
      <c r="B29" s="110"/>
    </row>
  </sheetData>
  <sheetProtection algorithmName="SHA-512" hashValue="Gad7+YjwiVOq/AgshbkYXmVmgRNWzTXLULvtb227TLKCiyJuLcPdRq+vxP4iDaNu02x/7GKXLBqXxkcGZMXGDw==" saltValue="46gBnNqMRnB41RQRofyS9g==" spinCount="100000" sheet="1" objects="1" scenarios="1"/>
  <phoneticPr fontId="2" type="noConversion"/>
  <pageMargins left="0.7" right="0.7" top="0.75" bottom="0.75" header="0.3" footer="0.3"/>
  <pageSetup paperSize="9"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3"/>
  <dimension ref="K8:K10"/>
  <sheetViews>
    <sheetView showGridLines="0" zoomScaleNormal="100" workbookViewId="0">
      <selection activeCell="J9" sqref="J9:K9"/>
    </sheetView>
  </sheetViews>
  <sheetFormatPr defaultRowHeight="16.5"/>
  <cols>
    <col min="11" max="11" width="16.25" customWidth="1"/>
  </cols>
  <sheetData>
    <row r="8" spans="11:11" ht="17.25" thickBot="1"/>
    <row r="9" spans="11:11" ht="39" customHeight="1" thickTop="1" thickBot="1">
      <c r="K9" s="643" t="s">
        <v>853</v>
      </c>
    </row>
    <row r="10" spans="11:11" ht="17.25" thickTop="1"/>
  </sheetData>
  <sheetProtection algorithmName="SHA-512" hashValue="5AmwU1VkyPboM8C1GU2ayVIEgZt8I8nqmtEA5jmLGQ3BhSAAwr2PQRAqO2QXLHV4sJgSCWZyqWVccOT+TzYG0w==" saltValue="/aIUhTTSb3gRVdk/mGjP+A==" spinCount="100000" sheet="1" objects="1" scenarios="1"/>
  <phoneticPr fontId="2" type="noConversion"/>
  <hyperlinks>
    <hyperlink ref="K9" location="'12.안전·보건체크리스트'!A1" display="안전보건체크리스트로" xr:uid="{00000000-0004-0000-2B00-000000000000}"/>
  </hyperlinks>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4"/>
  <dimension ref="K8:K10"/>
  <sheetViews>
    <sheetView showGridLines="0" zoomScaleNormal="100" workbookViewId="0">
      <selection activeCell="J9" sqref="J9:K9"/>
    </sheetView>
  </sheetViews>
  <sheetFormatPr defaultRowHeight="16.5"/>
  <cols>
    <col min="11" max="11" width="16.125" customWidth="1"/>
  </cols>
  <sheetData>
    <row r="8" spans="11:11" ht="17.25" thickBot="1"/>
    <row r="9" spans="11:11" ht="36" customHeight="1" thickTop="1" thickBot="1">
      <c r="K9" s="643" t="s">
        <v>853</v>
      </c>
    </row>
    <row r="10" spans="11:11" ht="17.25" thickTop="1"/>
  </sheetData>
  <sheetProtection algorithmName="SHA-512" hashValue="iNd5J43WXqv5neTgULbEq/Ac1xWjTI9aM1uhD+tpqiAz7vKX2B86Mf+959RI/WDvUG4kSJpV354/oU3hcJY8YQ==" saltValue="QT8rwInVE18KbIOJ8n7A7A==" spinCount="100000" sheet="1" objects="1" scenarios="1"/>
  <phoneticPr fontId="2" type="noConversion"/>
  <hyperlinks>
    <hyperlink ref="K9" location="'12.안전·보건체크리스트'!A1" display="안전보건체크리스트로" xr:uid="{00000000-0004-0000-2C00-000000000000}"/>
  </hyperlinks>
  <pageMargins left="0.7" right="0.7" top="0.75" bottom="0.75" header="0.3" footer="0.3"/>
  <pageSetup paperSize="9" orientation="portrait" verticalDpi="4294967293"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5A6B0-FF01-4083-A904-C101E8706886}">
  <sheetPr codeName="Sheet39">
    <tabColor rgb="FFFFC000"/>
    <pageSetUpPr fitToPage="1"/>
  </sheetPr>
  <dimension ref="B1:FH121"/>
  <sheetViews>
    <sheetView showGridLines="0" view="pageBreakPreview" zoomScale="70" zoomScaleNormal="70" zoomScaleSheetLayoutView="70" workbookViewId="0">
      <selection activeCell="DB74" sqref="DB74:FG76"/>
    </sheetView>
  </sheetViews>
  <sheetFormatPr defaultRowHeight="16.5"/>
  <cols>
    <col min="1" max="1" width="4.125" customWidth="1"/>
    <col min="2" max="21" width="1.625" customWidth="1"/>
    <col min="22" max="22" width="1.75" customWidth="1"/>
    <col min="23" max="36" width="1.625" customWidth="1"/>
    <col min="37" max="37" width="2.125" customWidth="1"/>
    <col min="38" max="45" width="1.625" customWidth="1"/>
    <col min="46" max="46" width="2.125" customWidth="1"/>
    <col min="47" max="164" width="1.625" customWidth="1"/>
  </cols>
  <sheetData>
    <row r="1" spans="2:164" s="758" customFormat="1" ht="23.25" customHeight="1">
      <c r="B1" s="759"/>
      <c r="C1" s="759"/>
      <c r="D1" s="759"/>
      <c r="E1" s="759"/>
      <c r="F1" s="759"/>
      <c r="G1" s="759"/>
      <c r="H1" s="759"/>
      <c r="I1" s="759"/>
      <c r="J1" s="759"/>
      <c r="K1" s="759"/>
      <c r="L1" s="759"/>
      <c r="M1" s="759"/>
      <c r="N1" s="759"/>
      <c r="O1" s="759"/>
      <c r="P1" s="759"/>
      <c r="Q1" s="759"/>
      <c r="R1" s="759"/>
      <c r="S1" s="759"/>
      <c r="T1" s="759"/>
      <c r="U1" s="759"/>
      <c r="V1" s="759"/>
      <c r="W1" s="759"/>
      <c r="X1" s="759"/>
      <c r="Y1" s="759"/>
      <c r="Z1" s="759"/>
      <c r="AA1" s="759"/>
      <c r="AB1" s="759"/>
      <c r="AC1" s="759"/>
      <c r="AD1" s="759"/>
      <c r="AE1" s="759"/>
      <c r="AF1" s="759"/>
      <c r="AG1" s="759"/>
      <c r="AH1" s="759"/>
      <c r="AI1" s="759"/>
      <c r="AJ1" s="759"/>
      <c r="AK1" s="759"/>
      <c r="AL1" s="759"/>
      <c r="AM1" s="759"/>
      <c r="AN1" s="759"/>
      <c r="AO1" s="759"/>
      <c r="AP1" s="759"/>
      <c r="AQ1" s="759"/>
      <c r="AR1" s="759"/>
      <c r="AS1" s="759"/>
      <c r="AT1" s="759"/>
      <c r="AU1" s="759"/>
      <c r="AV1" s="759"/>
      <c r="AW1" s="759"/>
      <c r="AX1" s="759"/>
      <c r="AY1" s="759"/>
      <c r="AZ1" s="759"/>
      <c r="BA1" s="759"/>
      <c r="BB1" s="759"/>
      <c r="BC1" s="759"/>
      <c r="BD1" s="759"/>
      <c r="BE1" s="759"/>
      <c r="BF1" s="759"/>
      <c r="BG1" s="759"/>
      <c r="BH1" s="759"/>
      <c r="BI1" s="759"/>
      <c r="BJ1" s="759"/>
      <c r="BK1" s="759"/>
      <c r="BL1" s="759"/>
      <c r="BM1" s="759"/>
      <c r="BN1" s="759"/>
      <c r="BO1" s="759"/>
      <c r="BP1" s="759"/>
      <c r="BQ1" s="759"/>
      <c r="BR1" s="759"/>
      <c r="BS1" s="759"/>
      <c r="BT1" s="759"/>
      <c r="BU1" s="759"/>
      <c r="BV1" s="759"/>
      <c r="BW1" s="759"/>
      <c r="BX1" s="759"/>
      <c r="BY1" s="759"/>
      <c r="BZ1" s="759"/>
      <c r="CA1" s="759"/>
      <c r="CB1" s="759"/>
      <c r="CC1" s="759"/>
      <c r="CD1" s="759"/>
      <c r="CE1" s="759"/>
      <c r="CF1" s="759"/>
      <c r="CG1" s="759"/>
      <c r="CH1" s="759"/>
      <c r="CI1" s="759"/>
      <c r="CJ1" s="759"/>
      <c r="CK1" s="759"/>
      <c r="CL1" s="759"/>
      <c r="CM1" s="759"/>
      <c r="CN1" s="759"/>
      <c r="CO1" s="759"/>
      <c r="CP1" s="759"/>
      <c r="CQ1" s="759"/>
      <c r="CR1" s="759"/>
      <c r="CS1" s="759"/>
      <c r="CT1" s="759"/>
      <c r="CU1" s="759"/>
      <c r="CV1" s="759"/>
      <c r="CW1" s="759"/>
      <c r="CX1" s="759"/>
      <c r="CY1" s="759"/>
      <c r="CZ1" s="759"/>
      <c r="DA1" s="759"/>
      <c r="DB1" s="759"/>
      <c r="DC1" s="759"/>
      <c r="DD1" s="759"/>
      <c r="DE1" s="759"/>
      <c r="DF1" s="759"/>
      <c r="DG1" s="759"/>
      <c r="DH1" s="759"/>
      <c r="DI1" s="759"/>
      <c r="DJ1" s="759"/>
      <c r="DK1" s="759"/>
      <c r="DL1" s="759"/>
      <c r="DM1" s="759"/>
      <c r="DN1" s="759"/>
      <c r="DO1" s="759"/>
      <c r="DP1" s="759"/>
      <c r="DQ1" s="759"/>
      <c r="DR1" s="759"/>
      <c r="DS1" s="759"/>
      <c r="DT1" s="759"/>
      <c r="DU1" s="759"/>
      <c r="DV1" s="759"/>
      <c r="DW1" s="759"/>
      <c r="DX1" s="759"/>
      <c r="DY1" s="759"/>
      <c r="DZ1" s="759"/>
      <c r="EA1" s="759"/>
      <c r="EB1" s="759"/>
      <c r="EC1" s="759"/>
      <c r="ED1" s="759"/>
      <c r="EE1" s="759"/>
      <c r="EF1" s="759"/>
      <c r="EG1" s="759"/>
      <c r="EH1" s="759"/>
      <c r="EI1" s="759"/>
      <c r="EJ1" s="759"/>
      <c r="EK1" s="759"/>
      <c r="EL1" s="759"/>
      <c r="EM1" s="759"/>
      <c r="EN1" s="759"/>
      <c r="EO1" s="759"/>
      <c r="EP1" s="759"/>
      <c r="EQ1" s="759"/>
      <c r="ER1" s="759"/>
      <c r="ES1" s="759"/>
      <c r="ET1" s="759"/>
      <c r="EU1" s="759"/>
      <c r="EV1" s="759"/>
      <c r="EW1" s="759"/>
      <c r="EX1" s="759"/>
      <c r="EY1" s="759"/>
      <c r="EZ1" s="759"/>
      <c r="FA1" s="759"/>
      <c r="FB1" s="759"/>
      <c r="FC1" s="759"/>
      <c r="FD1" s="759"/>
      <c r="FE1" s="759"/>
      <c r="FF1" s="759"/>
      <c r="FG1" s="759"/>
      <c r="FH1" s="759"/>
    </row>
    <row r="2" spans="2:164" s="758" customFormat="1" ht="62.25" customHeight="1" thickBot="1">
      <c r="B2" s="1957" t="s">
        <v>1005</v>
      </c>
      <c r="C2" s="1957"/>
      <c r="D2" s="1957"/>
      <c r="E2" s="1957"/>
      <c r="F2" s="1957"/>
      <c r="G2" s="1957"/>
      <c r="H2" s="1957"/>
      <c r="I2" s="1957"/>
      <c r="J2" s="1957"/>
      <c r="K2" s="1957"/>
      <c r="L2" s="1957"/>
      <c r="M2" s="1957"/>
      <c r="N2" s="1957"/>
      <c r="O2" s="1957"/>
      <c r="P2" s="1957"/>
      <c r="Q2" s="1957"/>
      <c r="R2" s="1957"/>
      <c r="S2" s="1957"/>
      <c r="T2" s="1957"/>
      <c r="U2" s="1957"/>
      <c r="V2" s="1957"/>
      <c r="W2" s="1957"/>
      <c r="X2" s="1957"/>
      <c r="Y2" s="1957"/>
      <c r="Z2" s="1957"/>
      <c r="AA2" s="1957"/>
      <c r="AB2" s="1957"/>
      <c r="AC2" s="1957"/>
      <c r="AD2" s="1957"/>
      <c r="AE2" s="1957"/>
      <c r="AF2" s="1957"/>
      <c r="AG2" s="1957"/>
      <c r="AH2" s="1957"/>
      <c r="AI2" s="1957"/>
      <c r="AJ2" s="1957"/>
      <c r="AK2" s="1957"/>
      <c r="AL2" s="1958" t="s">
        <v>1006</v>
      </c>
      <c r="AM2" s="1959"/>
      <c r="AN2" s="1959"/>
      <c r="AO2" s="1959"/>
      <c r="AP2" s="1959"/>
      <c r="AQ2" s="1959"/>
      <c r="AR2" s="1959"/>
      <c r="AS2" s="1959"/>
      <c r="AT2" s="1959"/>
      <c r="AU2" s="1959"/>
      <c r="AV2" s="1959"/>
      <c r="AW2" s="1959"/>
      <c r="AX2" s="1959"/>
      <c r="AY2" s="1959"/>
      <c r="AZ2" s="1959"/>
      <c r="BA2" s="1959"/>
      <c r="BB2" s="1959"/>
      <c r="BC2" s="1959"/>
      <c r="BD2" s="1959"/>
      <c r="BE2" s="1959"/>
      <c r="BF2" s="1959"/>
      <c r="BG2" s="1959"/>
      <c r="BH2" s="1959"/>
      <c r="BI2" s="1959"/>
      <c r="BJ2" s="1959"/>
      <c r="BK2" s="1959"/>
      <c r="BL2" s="1959"/>
      <c r="BM2" s="1959"/>
      <c r="BN2" s="1959"/>
      <c r="BO2" s="1959"/>
      <c r="BP2" s="1959"/>
      <c r="BQ2" s="1959"/>
      <c r="BR2" s="1959"/>
      <c r="BS2" s="1959"/>
      <c r="BT2" s="1959"/>
      <c r="BU2" s="1959"/>
      <c r="BV2" s="1959"/>
      <c r="BW2" s="1959"/>
      <c r="BX2" s="1959"/>
      <c r="BY2" s="1959"/>
      <c r="BZ2" s="1959"/>
      <c r="CA2" s="1959"/>
      <c r="CB2" s="1959"/>
      <c r="CC2" s="1959"/>
      <c r="CD2" s="1959"/>
      <c r="CE2" s="1959"/>
      <c r="CF2" s="1959"/>
      <c r="CG2" s="1959"/>
      <c r="CH2" s="1959"/>
      <c r="CI2" s="1959"/>
      <c r="CJ2" s="1959"/>
      <c r="CK2" s="1959"/>
      <c r="CL2" s="1959"/>
      <c r="CM2" s="1959"/>
      <c r="CN2" s="1959"/>
      <c r="CO2" s="1959"/>
      <c r="CP2" s="1959"/>
      <c r="CQ2" s="1959"/>
      <c r="CR2" s="1959"/>
      <c r="CS2" s="1959"/>
      <c r="CT2" s="1959"/>
      <c r="CU2" s="1959"/>
      <c r="CV2" s="1959"/>
      <c r="CW2" s="1959"/>
      <c r="CX2" s="1959"/>
      <c r="CY2" s="1959"/>
      <c r="CZ2" s="1959"/>
      <c r="DA2" s="1959"/>
      <c r="DB2" s="1959"/>
      <c r="DC2" s="1959"/>
      <c r="DD2" s="1959"/>
      <c r="DE2" s="1959"/>
      <c r="DF2" s="1959"/>
      <c r="DG2" s="1959"/>
      <c r="DH2" s="1959"/>
      <c r="DI2" s="1959"/>
      <c r="DJ2" s="1959"/>
      <c r="DK2" s="1959"/>
      <c r="DL2" s="1959"/>
      <c r="DM2" s="1959"/>
      <c r="DN2" s="1959"/>
      <c r="DO2" s="1959"/>
      <c r="DP2" s="1959"/>
      <c r="DQ2" s="1959"/>
      <c r="DR2" s="1959"/>
      <c r="DS2" s="1959"/>
      <c r="DT2" s="1959"/>
      <c r="DU2" s="1959"/>
      <c r="DV2" s="1959"/>
      <c r="DW2" s="1959"/>
      <c r="DX2" s="1959"/>
      <c r="DY2" s="1959"/>
      <c r="DZ2" s="1959"/>
      <c r="EA2" s="760"/>
      <c r="EB2" s="760"/>
      <c r="EC2" s="760"/>
      <c r="ED2" s="760"/>
      <c r="EE2" s="760"/>
      <c r="EF2" s="760"/>
      <c r="EG2" s="760"/>
      <c r="EH2" s="760"/>
      <c r="EI2" s="760"/>
      <c r="EJ2" s="760"/>
      <c r="EK2" s="760"/>
      <c r="EL2" s="760"/>
      <c r="EM2" s="760"/>
      <c r="EN2" s="760"/>
      <c r="EO2" s="485"/>
      <c r="EP2" s="485"/>
      <c r="EQ2" s="485"/>
      <c r="ER2" s="485"/>
      <c r="ES2" s="485"/>
      <c r="ET2" s="485"/>
      <c r="EU2" s="485"/>
      <c r="EV2" s="485"/>
      <c r="EW2" s="485"/>
      <c r="EX2" s="485"/>
      <c r="EY2" s="485"/>
      <c r="EZ2" s="485"/>
      <c r="FA2" s="485"/>
      <c r="FB2" s="485"/>
      <c r="FC2" s="485"/>
      <c r="FD2" s="485"/>
      <c r="FE2" s="485"/>
      <c r="FF2" s="485"/>
      <c r="FG2" s="485"/>
      <c r="FH2" s="485"/>
    </row>
    <row r="3" spans="2:164" ht="8.65" customHeight="1" thickTop="1">
      <c r="B3" s="761"/>
      <c r="C3" s="762"/>
      <c r="D3" s="762"/>
      <c r="E3" s="762"/>
      <c r="F3" s="762"/>
      <c r="G3" s="762"/>
      <c r="H3" s="762"/>
      <c r="I3" s="762"/>
      <c r="J3" s="762"/>
      <c r="K3" s="762"/>
      <c r="L3" s="763"/>
      <c r="M3" s="764"/>
      <c r="N3" s="762"/>
      <c r="O3" s="762"/>
      <c r="P3" s="762"/>
      <c r="Q3" s="762"/>
      <c r="R3" s="762"/>
      <c r="S3" s="762"/>
      <c r="T3" s="762"/>
      <c r="U3" s="762"/>
      <c r="V3" s="762"/>
      <c r="W3" s="762"/>
      <c r="X3" s="762"/>
      <c r="Y3" s="762"/>
      <c r="Z3" s="762"/>
      <c r="AA3" s="762"/>
      <c r="AB3" s="763"/>
      <c r="AC3" s="1960" t="s">
        <v>1007</v>
      </c>
      <c r="AD3" s="1961"/>
      <c r="AE3" s="1961"/>
      <c r="AF3" s="1961"/>
      <c r="AG3" s="1961"/>
      <c r="AH3" s="1961"/>
      <c r="AI3" s="1961"/>
      <c r="AJ3" s="1961"/>
      <c r="AK3" s="1962"/>
      <c r="AL3" s="1961" t="s">
        <v>1008</v>
      </c>
      <c r="AM3" s="1961"/>
      <c r="AN3" s="1961"/>
      <c r="AO3" s="1961"/>
      <c r="AP3" s="1961"/>
      <c r="AQ3" s="1961"/>
      <c r="AR3" s="1961"/>
      <c r="AS3" s="1961"/>
      <c r="AT3" s="1966"/>
      <c r="AU3" s="761"/>
      <c r="AV3" s="762"/>
      <c r="AW3" s="762"/>
      <c r="AX3" s="762"/>
      <c r="AY3" s="762"/>
      <c r="AZ3" s="762"/>
      <c r="BA3" s="762"/>
      <c r="BB3" s="762"/>
      <c r="BC3" s="762"/>
      <c r="BD3" s="763"/>
      <c r="BE3" s="1968" t="s">
        <v>1009</v>
      </c>
      <c r="BF3" s="1968"/>
      <c r="BG3" s="1968"/>
      <c r="BH3" s="1968"/>
      <c r="BI3" s="1968"/>
      <c r="BJ3" s="1968"/>
      <c r="BK3" s="1968"/>
      <c r="BL3" s="1968"/>
      <c r="BM3" s="1968"/>
      <c r="BN3" s="1968"/>
      <c r="BO3" s="1968"/>
      <c r="BP3" s="1968"/>
      <c r="BQ3" s="1968"/>
      <c r="BR3" s="1970" t="s">
        <v>1010</v>
      </c>
      <c r="BS3" s="1970"/>
      <c r="BT3" s="1970"/>
      <c r="BU3" s="1970"/>
      <c r="BV3" s="1970"/>
      <c r="BW3" s="1970"/>
      <c r="BX3" s="1971"/>
      <c r="BY3" s="1961" t="s">
        <v>1011</v>
      </c>
      <c r="BZ3" s="1961"/>
      <c r="CA3" s="1961"/>
      <c r="CB3" s="1961"/>
      <c r="CC3" s="1961"/>
      <c r="CD3" s="1961"/>
      <c r="CE3" s="1961"/>
      <c r="CF3" s="1961"/>
      <c r="CG3" s="1961"/>
      <c r="CH3" s="1961"/>
      <c r="CI3" s="1961"/>
      <c r="CJ3" s="1961"/>
      <c r="CK3" s="1961"/>
      <c r="CL3" s="1961"/>
      <c r="CM3" s="1961"/>
      <c r="CN3" s="1961"/>
      <c r="CO3" s="1961"/>
      <c r="CP3" s="1961"/>
      <c r="CQ3" s="1961"/>
      <c r="CR3" s="1961"/>
      <c r="CS3" s="1961"/>
      <c r="CT3" s="1961"/>
      <c r="CU3" s="1961"/>
      <c r="CV3" s="1961"/>
      <c r="CW3" s="1961"/>
      <c r="CX3" s="1961"/>
      <c r="CY3" s="1961"/>
      <c r="CZ3" s="1961"/>
      <c r="DA3" s="1961"/>
      <c r="DB3" s="1961"/>
      <c r="DC3" s="1961"/>
      <c r="DD3" s="1961"/>
      <c r="DE3" s="1961"/>
      <c r="DF3" s="1961"/>
      <c r="DG3" s="1961"/>
      <c r="DH3" s="1961"/>
      <c r="DI3" s="1966"/>
      <c r="DJ3" s="1974" t="s">
        <v>1012</v>
      </c>
      <c r="DK3" s="1961"/>
      <c r="DL3" s="1961"/>
      <c r="DM3" s="1961"/>
      <c r="DN3" s="1961"/>
      <c r="DO3" s="1961"/>
      <c r="DP3" s="1961"/>
      <c r="DQ3" s="1961"/>
      <c r="DR3" s="1961"/>
      <c r="DS3" s="1961"/>
      <c r="DT3" s="1961"/>
      <c r="DU3" s="1961"/>
      <c r="DV3" s="1961"/>
      <c r="DW3" s="1961"/>
      <c r="DX3" s="1961"/>
      <c r="DY3" s="1961"/>
      <c r="DZ3" s="1961"/>
      <c r="EA3" s="1961"/>
      <c r="EB3" s="1961"/>
      <c r="EC3" s="1961"/>
      <c r="ED3" s="1961"/>
      <c r="EE3" s="1961"/>
      <c r="EF3" s="1961"/>
      <c r="EG3" s="1961"/>
      <c r="EH3" s="1961"/>
      <c r="EI3" s="1961"/>
      <c r="EJ3" s="1961"/>
      <c r="EK3" s="1961"/>
      <c r="EL3" s="1961"/>
      <c r="EM3" s="1961"/>
      <c r="EN3" s="1961"/>
      <c r="EO3" s="1961"/>
      <c r="EP3" s="1961"/>
      <c r="EQ3" s="1961"/>
      <c r="ER3" s="1961"/>
      <c r="ES3" s="1961"/>
      <c r="ET3" s="1961"/>
      <c r="EU3" s="1961"/>
      <c r="EV3" s="1961"/>
      <c r="EW3" s="1961"/>
      <c r="EX3" s="1961"/>
      <c r="EY3" s="1961"/>
      <c r="EZ3" s="1961"/>
      <c r="FA3" s="1961"/>
      <c r="FB3" s="1961"/>
      <c r="FC3" s="1961"/>
      <c r="FD3" s="1961"/>
      <c r="FE3" s="1961"/>
      <c r="FF3" s="1961"/>
      <c r="FG3" s="1966"/>
    </row>
    <row r="4" spans="2:164" ht="8.65" customHeight="1">
      <c r="B4" s="765"/>
      <c r="C4" s="766"/>
      <c r="D4" s="766"/>
      <c r="E4" s="766"/>
      <c r="F4" s="766"/>
      <c r="G4" s="766"/>
      <c r="H4" s="766"/>
      <c r="I4" s="766"/>
      <c r="J4" s="766"/>
      <c r="K4" s="766"/>
      <c r="L4" s="767"/>
      <c r="M4" s="768"/>
      <c r="N4" s="766"/>
      <c r="O4" s="766"/>
      <c r="P4" s="766"/>
      <c r="Q4" s="766"/>
      <c r="R4" s="766"/>
      <c r="S4" s="766"/>
      <c r="T4" s="766"/>
      <c r="U4" s="766"/>
      <c r="V4" s="766"/>
      <c r="W4" s="766"/>
      <c r="X4" s="766"/>
      <c r="Y4" s="766"/>
      <c r="Z4" s="766"/>
      <c r="AA4" s="766"/>
      <c r="AB4" s="767"/>
      <c r="AC4" s="1963"/>
      <c r="AD4" s="1964"/>
      <c r="AE4" s="1964"/>
      <c r="AF4" s="1964"/>
      <c r="AG4" s="1964"/>
      <c r="AH4" s="1964"/>
      <c r="AI4" s="1964"/>
      <c r="AJ4" s="1964"/>
      <c r="AK4" s="1965"/>
      <c r="AL4" s="1964"/>
      <c r="AM4" s="1964"/>
      <c r="AN4" s="1964"/>
      <c r="AO4" s="1964"/>
      <c r="AP4" s="1964"/>
      <c r="AQ4" s="1964"/>
      <c r="AR4" s="1964"/>
      <c r="AS4" s="1964"/>
      <c r="AT4" s="1967"/>
      <c r="AU4" s="765"/>
      <c r="AV4" s="766"/>
      <c r="AW4" s="766"/>
      <c r="AX4" s="766"/>
      <c r="AY4" s="766"/>
      <c r="AZ4" s="766"/>
      <c r="BA4" s="766"/>
      <c r="BB4" s="766"/>
      <c r="BC4" s="766"/>
      <c r="BD4" s="767"/>
      <c r="BE4" s="1969"/>
      <c r="BF4" s="1969"/>
      <c r="BG4" s="1969"/>
      <c r="BH4" s="1969"/>
      <c r="BI4" s="1969"/>
      <c r="BJ4" s="1969"/>
      <c r="BK4" s="1969"/>
      <c r="BL4" s="1969"/>
      <c r="BM4" s="1969"/>
      <c r="BN4" s="1969"/>
      <c r="BO4" s="1969"/>
      <c r="BP4" s="1969"/>
      <c r="BQ4" s="1969"/>
      <c r="BR4" s="1972"/>
      <c r="BS4" s="1972"/>
      <c r="BT4" s="1972"/>
      <c r="BU4" s="1972"/>
      <c r="BV4" s="1972"/>
      <c r="BW4" s="1972"/>
      <c r="BX4" s="1973"/>
      <c r="BY4" s="1964"/>
      <c r="BZ4" s="1964"/>
      <c r="CA4" s="1964"/>
      <c r="CB4" s="1964"/>
      <c r="CC4" s="1964"/>
      <c r="CD4" s="1964"/>
      <c r="CE4" s="1964"/>
      <c r="CF4" s="1964"/>
      <c r="CG4" s="1964"/>
      <c r="CH4" s="1964"/>
      <c r="CI4" s="1964"/>
      <c r="CJ4" s="1964"/>
      <c r="CK4" s="1964"/>
      <c r="CL4" s="1964"/>
      <c r="CM4" s="1964"/>
      <c r="CN4" s="1964"/>
      <c r="CO4" s="1964"/>
      <c r="CP4" s="1964"/>
      <c r="CQ4" s="1964"/>
      <c r="CR4" s="1964"/>
      <c r="CS4" s="1964"/>
      <c r="CT4" s="1964"/>
      <c r="CU4" s="1964"/>
      <c r="CV4" s="1964"/>
      <c r="CW4" s="1964"/>
      <c r="CX4" s="1964"/>
      <c r="CY4" s="1964"/>
      <c r="CZ4" s="1964"/>
      <c r="DA4" s="1964"/>
      <c r="DB4" s="1964"/>
      <c r="DC4" s="1964"/>
      <c r="DD4" s="1964"/>
      <c r="DE4" s="1964"/>
      <c r="DF4" s="1964"/>
      <c r="DG4" s="1964"/>
      <c r="DH4" s="1964"/>
      <c r="DI4" s="1967"/>
      <c r="DJ4" s="1975"/>
      <c r="DK4" s="1964"/>
      <c r="DL4" s="1964"/>
      <c r="DM4" s="1964"/>
      <c r="DN4" s="1964"/>
      <c r="DO4" s="1964"/>
      <c r="DP4" s="1964"/>
      <c r="DQ4" s="1964"/>
      <c r="DR4" s="1964"/>
      <c r="DS4" s="1964"/>
      <c r="DT4" s="1964"/>
      <c r="DU4" s="1964"/>
      <c r="DV4" s="1964"/>
      <c r="DW4" s="1964"/>
      <c r="DX4" s="1964"/>
      <c r="DY4" s="1964"/>
      <c r="DZ4" s="1964"/>
      <c r="EA4" s="1964"/>
      <c r="EB4" s="1964"/>
      <c r="EC4" s="1964"/>
      <c r="ED4" s="1964"/>
      <c r="EE4" s="1964"/>
      <c r="EF4" s="1964"/>
      <c r="EG4" s="1964"/>
      <c r="EH4" s="1964"/>
      <c r="EI4" s="1964"/>
      <c r="EJ4" s="1964"/>
      <c r="EK4" s="1964"/>
      <c r="EL4" s="1964"/>
      <c r="EM4" s="1964"/>
      <c r="EN4" s="1964"/>
      <c r="EO4" s="1964"/>
      <c r="EP4" s="1964"/>
      <c r="EQ4" s="1964"/>
      <c r="ER4" s="1964"/>
      <c r="ES4" s="1964"/>
      <c r="ET4" s="1964"/>
      <c r="EU4" s="1964"/>
      <c r="EV4" s="1964"/>
      <c r="EW4" s="1964"/>
      <c r="EX4" s="1964"/>
      <c r="EY4" s="1964"/>
      <c r="EZ4" s="1964"/>
      <c r="FA4" s="1964"/>
      <c r="FB4" s="1964"/>
      <c r="FC4" s="1964"/>
      <c r="FD4" s="1964"/>
      <c r="FE4" s="1964"/>
      <c r="FF4" s="1964"/>
      <c r="FG4" s="1967"/>
    </row>
    <row r="5" spans="2:164" ht="8.65" customHeight="1">
      <c r="B5" s="765"/>
      <c r="C5" s="766"/>
      <c r="D5" s="766"/>
      <c r="E5" s="766"/>
      <c r="F5" s="766"/>
      <c r="G5" s="766"/>
      <c r="H5" s="766"/>
      <c r="I5" s="766"/>
      <c r="J5" s="766"/>
      <c r="K5" s="766"/>
      <c r="L5" s="767"/>
      <c r="M5" s="768"/>
      <c r="N5" s="766"/>
      <c r="O5" s="766"/>
      <c r="P5" s="766"/>
      <c r="Q5" s="766"/>
      <c r="R5" s="766"/>
      <c r="S5" s="766"/>
      <c r="T5" s="766"/>
      <c r="U5" s="766"/>
      <c r="V5" s="766"/>
      <c r="W5" s="766"/>
      <c r="X5" s="766"/>
      <c r="Y5" s="766"/>
      <c r="Z5" s="766"/>
      <c r="AA5" s="766"/>
      <c r="AB5" s="767"/>
      <c r="AC5" s="1963"/>
      <c r="AD5" s="1964"/>
      <c r="AE5" s="1964"/>
      <c r="AF5" s="1964"/>
      <c r="AG5" s="1964"/>
      <c r="AH5" s="1964"/>
      <c r="AI5" s="1964"/>
      <c r="AJ5" s="1964"/>
      <c r="AK5" s="1965"/>
      <c r="AL5" s="1964"/>
      <c r="AM5" s="1964"/>
      <c r="AN5" s="1964"/>
      <c r="AO5" s="1964"/>
      <c r="AP5" s="1964"/>
      <c r="AQ5" s="1964"/>
      <c r="AR5" s="1964"/>
      <c r="AS5" s="1964"/>
      <c r="AT5" s="1967"/>
      <c r="AU5" s="765"/>
      <c r="AV5" s="766"/>
      <c r="AW5" s="766"/>
      <c r="AX5" s="766"/>
      <c r="AY5" s="766"/>
      <c r="AZ5" s="766"/>
      <c r="BA5" s="766"/>
      <c r="BB5" s="766"/>
      <c r="BC5" s="766"/>
      <c r="BD5" s="767"/>
      <c r="BE5" s="1969"/>
      <c r="BF5" s="1969"/>
      <c r="BG5" s="1969"/>
      <c r="BH5" s="1969"/>
      <c r="BI5" s="1969"/>
      <c r="BJ5" s="1969"/>
      <c r="BK5" s="1969"/>
      <c r="BL5" s="1969"/>
      <c r="BM5" s="1969"/>
      <c r="BN5" s="1969"/>
      <c r="BO5" s="1969"/>
      <c r="BP5" s="1969"/>
      <c r="BQ5" s="1969"/>
      <c r="BR5" s="1972"/>
      <c r="BS5" s="1972"/>
      <c r="BT5" s="1972"/>
      <c r="BU5" s="1972"/>
      <c r="BV5" s="1972"/>
      <c r="BW5" s="1972"/>
      <c r="BX5" s="1973"/>
      <c r="BY5" s="1964"/>
      <c r="BZ5" s="1964"/>
      <c r="CA5" s="1964"/>
      <c r="CB5" s="1964"/>
      <c r="CC5" s="1964"/>
      <c r="CD5" s="1964"/>
      <c r="CE5" s="1964"/>
      <c r="CF5" s="1964"/>
      <c r="CG5" s="1964"/>
      <c r="CH5" s="1964"/>
      <c r="CI5" s="1964"/>
      <c r="CJ5" s="1964"/>
      <c r="CK5" s="1964"/>
      <c r="CL5" s="1964"/>
      <c r="CM5" s="1964"/>
      <c r="CN5" s="1964"/>
      <c r="CO5" s="1964"/>
      <c r="CP5" s="1964"/>
      <c r="CQ5" s="1964"/>
      <c r="CR5" s="1964"/>
      <c r="CS5" s="1964"/>
      <c r="CT5" s="1964"/>
      <c r="CU5" s="1964"/>
      <c r="CV5" s="1964"/>
      <c r="CW5" s="1964"/>
      <c r="CX5" s="1964"/>
      <c r="CY5" s="1964"/>
      <c r="CZ5" s="1964"/>
      <c r="DA5" s="1964"/>
      <c r="DB5" s="1964"/>
      <c r="DC5" s="1964"/>
      <c r="DD5" s="1964"/>
      <c r="DE5" s="1964"/>
      <c r="DF5" s="1964"/>
      <c r="DG5" s="1964"/>
      <c r="DH5" s="1964"/>
      <c r="DI5" s="1967"/>
      <c r="DJ5" s="1975"/>
      <c r="DK5" s="1964"/>
      <c r="DL5" s="1964"/>
      <c r="DM5" s="1964"/>
      <c r="DN5" s="1964"/>
      <c r="DO5" s="1964"/>
      <c r="DP5" s="1964"/>
      <c r="DQ5" s="1964"/>
      <c r="DR5" s="1964"/>
      <c r="DS5" s="1964"/>
      <c r="DT5" s="1964"/>
      <c r="DU5" s="1964"/>
      <c r="DV5" s="1964"/>
      <c r="DW5" s="1964"/>
      <c r="DX5" s="1964"/>
      <c r="DY5" s="1964"/>
      <c r="DZ5" s="1964"/>
      <c r="EA5" s="1964"/>
      <c r="EB5" s="1964"/>
      <c r="EC5" s="1964"/>
      <c r="ED5" s="1964"/>
      <c r="EE5" s="1964"/>
      <c r="EF5" s="1964"/>
      <c r="EG5" s="1964"/>
      <c r="EH5" s="1964"/>
      <c r="EI5" s="1964"/>
      <c r="EJ5" s="1964"/>
      <c r="EK5" s="1964"/>
      <c r="EL5" s="1964"/>
      <c r="EM5" s="1964"/>
      <c r="EN5" s="1964"/>
      <c r="EO5" s="1964"/>
      <c r="EP5" s="1964"/>
      <c r="EQ5" s="1964"/>
      <c r="ER5" s="1964"/>
      <c r="ES5" s="1964"/>
      <c r="ET5" s="1964"/>
      <c r="EU5" s="1964"/>
      <c r="EV5" s="1964"/>
      <c r="EW5" s="1964"/>
      <c r="EX5" s="1964"/>
      <c r="EY5" s="1964"/>
      <c r="EZ5" s="1964"/>
      <c r="FA5" s="1964"/>
      <c r="FB5" s="1964"/>
      <c r="FC5" s="1964"/>
      <c r="FD5" s="1964"/>
      <c r="FE5" s="1964"/>
      <c r="FF5" s="1964"/>
      <c r="FG5" s="1967"/>
    </row>
    <row r="6" spans="2:164" ht="8.65" customHeight="1">
      <c r="B6" s="765"/>
      <c r="C6" s="766"/>
      <c r="D6" s="766"/>
      <c r="E6" s="766"/>
      <c r="F6" s="766"/>
      <c r="G6" s="766"/>
      <c r="H6" s="766"/>
      <c r="I6" s="766"/>
      <c r="J6" s="766"/>
      <c r="K6" s="766"/>
      <c r="L6" s="767"/>
      <c r="M6" s="768"/>
      <c r="N6" s="766"/>
      <c r="O6" s="766"/>
      <c r="P6" s="766"/>
      <c r="Q6" s="766"/>
      <c r="R6" s="766"/>
      <c r="S6" s="766"/>
      <c r="T6" s="766"/>
      <c r="U6" s="766"/>
      <c r="V6" s="766"/>
      <c r="W6" s="766"/>
      <c r="X6" s="766"/>
      <c r="Y6" s="766"/>
      <c r="Z6" s="766"/>
      <c r="AA6" s="766"/>
      <c r="AB6" s="767"/>
      <c r="AC6" s="1963"/>
      <c r="AD6" s="1964"/>
      <c r="AE6" s="1964"/>
      <c r="AF6" s="1964"/>
      <c r="AG6" s="1964"/>
      <c r="AH6" s="1964"/>
      <c r="AI6" s="1964"/>
      <c r="AJ6" s="1964"/>
      <c r="AK6" s="1965"/>
      <c r="AL6" s="1964"/>
      <c r="AM6" s="1964"/>
      <c r="AN6" s="1964"/>
      <c r="AO6" s="1964"/>
      <c r="AP6" s="1964"/>
      <c r="AQ6" s="1964"/>
      <c r="AR6" s="1964"/>
      <c r="AS6" s="1964"/>
      <c r="AT6" s="1967"/>
      <c r="AU6" s="765"/>
      <c r="AV6" s="766"/>
      <c r="AW6" s="766"/>
      <c r="AX6" s="766"/>
      <c r="AY6" s="766"/>
      <c r="AZ6" s="766"/>
      <c r="BA6" s="766"/>
      <c r="BB6" s="766"/>
      <c r="BC6" s="766"/>
      <c r="BD6" s="767"/>
      <c r="BE6" s="1969"/>
      <c r="BF6" s="1969"/>
      <c r="BG6" s="1969"/>
      <c r="BH6" s="1969"/>
      <c r="BI6" s="1969"/>
      <c r="BJ6" s="1969"/>
      <c r="BK6" s="1969"/>
      <c r="BL6" s="1969"/>
      <c r="BM6" s="1969"/>
      <c r="BN6" s="1969"/>
      <c r="BO6" s="1969"/>
      <c r="BP6" s="1969"/>
      <c r="BQ6" s="1969"/>
      <c r="BR6" s="1972"/>
      <c r="BS6" s="1972"/>
      <c r="BT6" s="1972"/>
      <c r="BU6" s="1972"/>
      <c r="BV6" s="1972"/>
      <c r="BW6" s="1972"/>
      <c r="BX6" s="1973"/>
      <c r="BY6" s="1964"/>
      <c r="BZ6" s="1964"/>
      <c r="CA6" s="1964"/>
      <c r="CB6" s="1964"/>
      <c r="CC6" s="1964"/>
      <c r="CD6" s="1964"/>
      <c r="CE6" s="1964"/>
      <c r="CF6" s="1964"/>
      <c r="CG6" s="1964"/>
      <c r="CH6" s="1964"/>
      <c r="CI6" s="1964"/>
      <c r="CJ6" s="1964"/>
      <c r="CK6" s="1964"/>
      <c r="CL6" s="1964"/>
      <c r="CM6" s="1964"/>
      <c r="CN6" s="1964"/>
      <c r="CO6" s="1964"/>
      <c r="CP6" s="1964"/>
      <c r="CQ6" s="1964"/>
      <c r="CR6" s="1964"/>
      <c r="CS6" s="1964"/>
      <c r="CT6" s="1964"/>
      <c r="CU6" s="1964"/>
      <c r="CV6" s="1964"/>
      <c r="CW6" s="1964"/>
      <c r="CX6" s="1964"/>
      <c r="CY6" s="1964"/>
      <c r="CZ6" s="1964"/>
      <c r="DA6" s="1964"/>
      <c r="DB6" s="1964"/>
      <c r="DC6" s="1964"/>
      <c r="DD6" s="1964"/>
      <c r="DE6" s="1964"/>
      <c r="DF6" s="1964"/>
      <c r="DG6" s="1964"/>
      <c r="DH6" s="1964"/>
      <c r="DI6" s="1967"/>
      <c r="DJ6" s="1975"/>
      <c r="DK6" s="1964"/>
      <c r="DL6" s="1964"/>
      <c r="DM6" s="1964"/>
      <c r="DN6" s="1964"/>
      <c r="DO6" s="1964"/>
      <c r="DP6" s="1964"/>
      <c r="DQ6" s="1964"/>
      <c r="DR6" s="1964"/>
      <c r="DS6" s="1964"/>
      <c r="DT6" s="1964"/>
      <c r="DU6" s="1964"/>
      <c r="DV6" s="1964"/>
      <c r="DW6" s="1964"/>
      <c r="DX6" s="1964"/>
      <c r="DY6" s="1964"/>
      <c r="DZ6" s="1964"/>
      <c r="EA6" s="1964"/>
      <c r="EB6" s="1964"/>
      <c r="EC6" s="1964"/>
      <c r="ED6" s="1964"/>
      <c r="EE6" s="1964"/>
      <c r="EF6" s="1964"/>
      <c r="EG6" s="1964"/>
      <c r="EH6" s="1964"/>
      <c r="EI6" s="1964"/>
      <c r="EJ6" s="1964"/>
      <c r="EK6" s="1964"/>
      <c r="EL6" s="1964"/>
      <c r="EM6" s="1964"/>
      <c r="EN6" s="1964"/>
      <c r="EO6" s="1964"/>
      <c r="EP6" s="1964"/>
      <c r="EQ6" s="1964"/>
      <c r="ER6" s="1964"/>
      <c r="ES6" s="1964"/>
      <c r="ET6" s="1964"/>
      <c r="EU6" s="1964"/>
      <c r="EV6" s="1964"/>
      <c r="EW6" s="1964"/>
      <c r="EX6" s="1964"/>
      <c r="EY6" s="1964"/>
      <c r="EZ6" s="1964"/>
      <c r="FA6" s="1964"/>
      <c r="FB6" s="1964"/>
      <c r="FC6" s="1964"/>
      <c r="FD6" s="1964"/>
      <c r="FE6" s="1964"/>
      <c r="FF6" s="1964"/>
      <c r="FG6" s="1967"/>
    </row>
    <row r="7" spans="2:164" ht="8.65" customHeight="1">
      <c r="B7" s="1993" t="s">
        <v>1013</v>
      </c>
      <c r="C7" s="1986"/>
      <c r="D7" s="1986"/>
      <c r="E7" s="1986"/>
      <c r="F7" s="1986"/>
      <c r="G7" s="1986"/>
      <c r="H7" s="1986"/>
      <c r="I7" s="1986"/>
      <c r="J7" s="1986"/>
      <c r="K7" s="1986"/>
      <c r="L7" s="2023"/>
      <c r="M7" s="2024" t="s">
        <v>1014</v>
      </c>
      <c r="N7" s="1986"/>
      <c r="O7" s="1986"/>
      <c r="P7" s="1986"/>
      <c r="Q7" s="1986"/>
      <c r="R7" s="1986"/>
      <c r="S7" s="1986"/>
      <c r="T7" s="1986"/>
      <c r="U7" s="1986"/>
      <c r="V7" s="1986"/>
      <c r="W7" s="1986"/>
      <c r="X7" s="1986"/>
      <c r="Y7" s="1986"/>
      <c r="Z7" s="1986"/>
      <c r="AA7" s="1986"/>
      <c r="AB7" s="2023"/>
      <c r="AC7" s="2025" t="s">
        <v>1015</v>
      </c>
      <c r="AD7" s="2026"/>
      <c r="AE7" s="2026"/>
      <c r="AF7" s="2026"/>
      <c r="AG7" s="2026"/>
      <c r="AH7" s="2026"/>
      <c r="AI7" s="2026"/>
      <c r="AJ7" s="2026"/>
      <c r="AK7" s="2027"/>
      <c r="AL7" s="1983" t="s">
        <v>1016</v>
      </c>
      <c r="AM7" s="1983"/>
      <c r="AN7" s="1983"/>
      <c r="AO7" s="1983"/>
      <c r="AP7" s="1983"/>
      <c r="AQ7" s="1983"/>
      <c r="AR7" s="1983"/>
      <c r="AS7" s="1983"/>
      <c r="AT7" s="1984"/>
      <c r="AU7" s="1941" t="s">
        <v>1017</v>
      </c>
      <c r="AV7" s="1942"/>
      <c r="AW7" s="1942"/>
      <c r="AX7" s="1942"/>
      <c r="AY7" s="1942"/>
      <c r="AZ7" s="1942"/>
      <c r="BA7" s="1942"/>
      <c r="BB7" s="1942"/>
      <c r="BC7" s="1942"/>
      <c r="BD7" s="1942"/>
      <c r="BE7" s="1943" t="s">
        <v>1018</v>
      </c>
      <c r="BF7" s="1943"/>
      <c r="BG7" s="1943"/>
      <c r="BH7" s="1943"/>
      <c r="BI7" s="1943"/>
      <c r="BJ7" s="1943"/>
      <c r="BK7" s="1943"/>
      <c r="BL7" s="1943"/>
      <c r="BM7" s="1943"/>
      <c r="BN7" s="1943"/>
      <c r="BO7" s="1943"/>
      <c r="BP7" s="1943"/>
      <c r="BQ7" s="1943"/>
      <c r="BR7" s="2017" t="s">
        <v>1019</v>
      </c>
      <c r="BS7" s="2017"/>
      <c r="BT7" s="2017"/>
      <c r="BU7" s="2017"/>
      <c r="BV7" s="2017"/>
      <c r="BW7" s="2017"/>
      <c r="BX7" s="2018"/>
      <c r="BY7" s="1983" t="s">
        <v>1020</v>
      </c>
      <c r="BZ7" s="1983"/>
      <c r="CA7" s="1983"/>
      <c r="CB7" s="1983"/>
      <c r="CC7" s="1983"/>
      <c r="CD7" s="1983"/>
      <c r="CE7" s="1983"/>
      <c r="CF7" s="1983"/>
      <c r="CG7" s="1983"/>
      <c r="CH7" s="1983"/>
      <c r="CI7" s="1983"/>
      <c r="CJ7" s="1983"/>
      <c r="CK7" s="1983"/>
      <c r="CL7" s="1983"/>
      <c r="CM7" s="1983"/>
      <c r="CN7" s="1983"/>
      <c r="CO7" s="1983"/>
      <c r="CP7" s="1983"/>
      <c r="CQ7" s="1983"/>
      <c r="CR7" s="1983"/>
      <c r="CS7" s="1983"/>
      <c r="CT7" s="1983"/>
      <c r="CU7" s="1983"/>
      <c r="CV7" s="1983"/>
      <c r="CW7" s="1983"/>
      <c r="CX7" s="1983"/>
      <c r="CY7" s="1983"/>
      <c r="CZ7" s="1983"/>
      <c r="DA7" s="1983"/>
      <c r="DB7" s="1983"/>
      <c r="DC7" s="1983"/>
      <c r="DD7" s="1983"/>
      <c r="DE7" s="1983"/>
      <c r="DF7" s="1983"/>
      <c r="DG7" s="1983"/>
      <c r="DH7" s="1983"/>
      <c r="DI7" s="1984"/>
      <c r="DJ7" s="1991" t="s">
        <v>1021</v>
      </c>
      <c r="DK7" s="1983"/>
      <c r="DL7" s="1983"/>
      <c r="DM7" s="1983"/>
      <c r="DN7" s="1983"/>
      <c r="DO7" s="1983"/>
      <c r="DP7" s="1983"/>
      <c r="DQ7" s="1983"/>
      <c r="DR7" s="1983"/>
      <c r="DS7" s="1983"/>
      <c r="DT7" s="1983"/>
      <c r="DU7" s="1983"/>
      <c r="DV7" s="1983"/>
      <c r="DW7" s="1983"/>
      <c r="DX7" s="1983"/>
      <c r="DY7" s="1983"/>
      <c r="DZ7" s="1992"/>
      <c r="EA7" s="1982" t="s">
        <v>1022</v>
      </c>
      <c r="EB7" s="1983"/>
      <c r="EC7" s="1983"/>
      <c r="ED7" s="1983"/>
      <c r="EE7" s="1983"/>
      <c r="EF7" s="1983"/>
      <c r="EG7" s="1983"/>
      <c r="EH7" s="1983"/>
      <c r="EI7" s="1983"/>
      <c r="EJ7" s="1983"/>
      <c r="EK7" s="1983"/>
      <c r="EL7" s="1983"/>
      <c r="EM7" s="1983"/>
      <c r="EN7" s="1983"/>
      <c r="EO7" s="1983"/>
      <c r="EP7" s="1983"/>
      <c r="EQ7" s="1983"/>
      <c r="ER7" s="1983"/>
      <c r="ES7" s="1983"/>
      <c r="ET7" s="1983"/>
      <c r="EU7" s="1983"/>
      <c r="EV7" s="1983"/>
      <c r="EW7" s="1983"/>
      <c r="EX7" s="1983"/>
      <c r="EY7" s="1983"/>
      <c r="EZ7" s="1983"/>
      <c r="FA7" s="1983"/>
      <c r="FB7" s="1983"/>
      <c r="FC7" s="1983"/>
      <c r="FD7" s="1983"/>
      <c r="FE7" s="1983"/>
      <c r="FF7" s="1983"/>
      <c r="FG7" s="1984"/>
    </row>
    <row r="8" spans="2:164" ht="8.65" customHeight="1">
      <c r="B8" s="1993"/>
      <c r="C8" s="1986"/>
      <c r="D8" s="1986"/>
      <c r="E8" s="1986"/>
      <c r="F8" s="1986"/>
      <c r="G8" s="1986"/>
      <c r="H8" s="1986"/>
      <c r="I8" s="1986"/>
      <c r="J8" s="1986"/>
      <c r="K8" s="1986"/>
      <c r="L8" s="2023"/>
      <c r="M8" s="2024"/>
      <c r="N8" s="1986"/>
      <c r="O8" s="1986"/>
      <c r="P8" s="1986"/>
      <c r="Q8" s="1986"/>
      <c r="R8" s="1986"/>
      <c r="S8" s="1986"/>
      <c r="T8" s="1986"/>
      <c r="U8" s="1986"/>
      <c r="V8" s="1986"/>
      <c r="W8" s="1986"/>
      <c r="X8" s="1986"/>
      <c r="Y8" s="1986"/>
      <c r="Z8" s="1986"/>
      <c r="AA8" s="1986"/>
      <c r="AB8" s="2023"/>
      <c r="AC8" s="2028"/>
      <c r="AD8" s="2029"/>
      <c r="AE8" s="2029"/>
      <c r="AF8" s="2029"/>
      <c r="AG8" s="2029"/>
      <c r="AH8" s="2029"/>
      <c r="AI8" s="2029"/>
      <c r="AJ8" s="2029"/>
      <c r="AK8" s="2030"/>
      <c r="AL8" s="1989"/>
      <c r="AM8" s="1989"/>
      <c r="AN8" s="1989"/>
      <c r="AO8" s="1989"/>
      <c r="AP8" s="1989"/>
      <c r="AQ8" s="1989"/>
      <c r="AR8" s="1989"/>
      <c r="AS8" s="1989"/>
      <c r="AT8" s="1990"/>
      <c r="AU8" s="1941"/>
      <c r="AV8" s="1942"/>
      <c r="AW8" s="1942"/>
      <c r="AX8" s="1942"/>
      <c r="AY8" s="1942"/>
      <c r="AZ8" s="1942"/>
      <c r="BA8" s="1942"/>
      <c r="BB8" s="1942"/>
      <c r="BC8" s="1942"/>
      <c r="BD8" s="1942"/>
      <c r="BE8" s="1944"/>
      <c r="BF8" s="1944"/>
      <c r="BG8" s="1944"/>
      <c r="BH8" s="1944"/>
      <c r="BI8" s="1944"/>
      <c r="BJ8" s="1944"/>
      <c r="BK8" s="1944"/>
      <c r="BL8" s="1944"/>
      <c r="BM8" s="1944"/>
      <c r="BN8" s="1944"/>
      <c r="BO8" s="1944"/>
      <c r="BP8" s="1944"/>
      <c r="BQ8" s="1944"/>
      <c r="BR8" s="2019"/>
      <c r="BS8" s="2019"/>
      <c r="BT8" s="2019"/>
      <c r="BU8" s="2019"/>
      <c r="BV8" s="2019"/>
      <c r="BW8" s="2019"/>
      <c r="BX8" s="2020"/>
      <c r="BY8" s="1986"/>
      <c r="BZ8" s="1986"/>
      <c r="CA8" s="1986"/>
      <c r="CB8" s="1986"/>
      <c r="CC8" s="1986"/>
      <c r="CD8" s="1986"/>
      <c r="CE8" s="1986"/>
      <c r="CF8" s="1986"/>
      <c r="CG8" s="1986"/>
      <c r="CH8" s="1986"/>
      <c r="CI8" s="1986"/>
      <c r="CJ8" s="1986"/>
      <c r="CK8" s="1986"/>
      <c r="CL8" s="1986"/>
      <c r="CM8" s="1986"/>
      <c r="CN8" s="1986"/>
      <c r="CO8" s="1986"/>
      <c r="CP8" s="1986"/>
      <c r="CQ8" s="1986"/>
      <c r="CR8" s="1986"/>
      <c r="CS8" s="1986"/>
      <c r="CT8" s="1986"/>
      <c r="CU8" s="1986"/>
      <c r="CV8" s="1986"/>
      <c r="CW8" s="1986"/>
      <c r="CX8" s="1986"/>
      <c r="CY8" s="1986"/>
      <c r="CZ8" s="1986"/>
      <c r="DA8" s="1986"/>
      <c r="DB8" s="1986"/>
      <c r="DC8" s="1986"/>
      <c r="DD8" s="1986"/>
      <c r="DE8" s="1986"/>
      <c r="DF8" s="1986"/>
      <c r="DG8" s="1986"/>
      <c r="DH8" s="1986"/>
      <c r="DI8" s="1987"/>
      <c r="DJ8" s="1993"/>
      <c r="DK8" s="1986"/>
      <c r="DL8" s="1986"/>
      <c r="DM8" s="1986"/>
      <c r="DN8" s="1986"/>
      <c r="DO8" s="1986"/>
      <c r="DP8" s="1986"/>
      <c r="DQ8" s="1986"/>
      <c r="DR8" s="1986"/>
      <c r="DS8" s="1986"/>
      <c r="DT8" s="1986"/>
      <c r="DU8" s="1986"/>
      <c r="DV8" s="1986"/>
      <c r="DW8" s="1986"/>
      <c r="DX8" s="1986"/>
      <c r="DY8" s="1986"/>
      <c r="DZ8" s="1994"/>
      <c r="EA8" s="1985"/>
      <c r="EB8" s="1986"/>
      <c r="EC8" s="1986"/>
      <c r="ED8" s="1986"/>
      <c r="EE8" s="1986"/>
      <c r="EF8" s="1986"/>
      <c r="EG8" s="1986"/>
      <c r="EH8" s="1986"/>
      <c r="EI8" s="1986"/>
      <c r="EJ8" s="1986"/>
      <c r="EK8" s="1986"/>
      <c r="EL8" s="1986"/>
      <c r="EM8" s="1986"/>
      <c r="EN8" s="1986"/>
      <c r="EO8" s="1986"/>
      <c r="EP8" s="1986"/>
      <c r="EQ8" s="1986"/>
      <c r="ER8" s="1986"/>
      <c r="ES8" s="1986"/>
      <c r="ET8" s="1986"/>
      <c r="EU8" s="1986"/>
      <c r="EV8" s="1986"/>
      <c r="EW8" s="1986"/>
      <c r="EX8" s="1986"/>
      <c r="EY8" s="1986"/>
      <c r="EZ8" s="1986"/>
      <c r="FA8" s="1986"/>
      <c r="FB8" s="1986"/>
      <c r="FC8" s="1986"/>
      <c r="FD8" s="1986"/>
      <c r="FE8" s="1986"/>
      <c r="FF8" s="1986"/>
      <c r="FG8" s="1987"/>
    </row>
    <row r="9" spans="2:164" ht="8.65" customHeight="1">
      <c r="B9" s="1993" t="s">
        <v>1023</v>
      </c>
      <c r="C9" s="1986"/>
      <c r="D9" s="1986"/>
      <c r="E9" s="1986"/>
      <c r="F9" s="1986"/>
      <c r="G9" s="1986"/>
      <c r="H9" s="1986"/>
      <c r="I9" s="1986"/>
      <c r="J9" s="1986"/>
      <c r="K9" s="1986"/>
      <c r="L9" s="2023"/>
      <c r="M9" s="2024"/>
      <c r="N9" s="1986"/>
      <c r="O9" s="1986"/>
      <c r="P9" s="1986"/>
      <c r="Q9" s="1986"/>
      <c r="R9" s="1986"/>
      <c r="S9" s="1986"/>
      <c r="T9" s="1986"/>
      <c r="U9" s="1986"/>
      <c r="V9" s="1986"/>
      <c r="W9" s="1986"/>
      <c r="X9" s="1986"/>
      <c r="Y9" s="1986"/>
      <c r="Z9" s="1986"/>
      <c r="AA9" s="1986"/>
      <c r="AB9" s="2023"/>
      <c r="AC9" s="1945" t="s">
        <v>1024</v>
      </c>
      <c r="AD9" s="1946"/>
      <c r="AE9" s="1946"/>
      <c r="AF9" s="1946"/>
      <c r="AG9" s="1947"/>
      <c r="AH9" s="1946" t="s">
        <v>1025</v>
      </c>
      <c r="AI9" s="1946"/>
      <c r="AJ9" s="1946"/>
      <c r="AK9" s="1954"/>
      <c r="AL9" s="1945" t="s">
        <v>1024</v>
      </c>
      <c r="AM9" s="1946"/>
      <c r="AN9" s="1946"/>
      <c r="AO9" s="1946"/>
      <c r="AP9" s="1947"/>
      <c r="AQ9" s="1946" t="s">
        <v>1025</v>
      </c>
      <c r="AR9" s="1946"/>
      <c r="AS9" s="1946"/>
      <c r="AT9" s="1954"/>
      <c r="AU9" s="1941" t="s">
        <v>1026</v>
      </c>
      <c r="AV9" s="1942"/>
      <c r="AW9" s="1942"/>
      <c r="AX9" s="1942"/>
      <c r="AY9" s="1942"/>
      <c r="AZ9" s="1942"/>
      <c r="BA9" s="1942"/>
      <c r="BB9" s="1942"/>
      <c r="BC9" s="1942"/>
      <c r="BD9" s="1942"/>
      <c r="BE9" s="1945" t="s">
        <v>1027</v>
      </c>
      <c r="BF9" s="1946"/>
      <c r="BG9" s="1946"/>
      <c r="BH9" s="1946"/>
      <c r="BI9" s="1946"/>
      <c r="BJ9" s="1947"/>
      <c r="BK9" s="1946" t="s">
        <v>1028</v>
      </c>
      <c r="BL9" s="1946"/>
      <c r="BM9" s="1946"/>
      <c r="BN9" s="1946"/>
      <c r="BO9" s="1946"/>
      <c r="BP9" s="1946"/>
      <c r="BQ9" s="1954"/>
      <c r="BR9" s="2019"/>
      <c r="BS9" s="2019"/>
      <c r="BT9" s="2019"/>
      <c r="BU9" s="2019"/>
      <c r="BV9" s="2019"/>
      <c r="BW9" s="2019"/>
      <c r="BX9" s="2020"/>
      <c r="BY9" s="1986"/>
      <c r="BZ9" s="1986"/>
      <c r="CA9" s="1986"/>
      <c r="CB9" s="1986"/>
      <c r="CC9" s="1986"/>
      <c r="CD9" s="1986"/>
      <c r="CE9" s="1986"/>
      <c r="CF9" s="1986"/>
      <c r="CG9" s="1986"/>
      <c r="CH9" s="1986"/>
      <c r="CI9" s="1986"/>
      <c r="CJ9" s="1986"/>
      <c r="CK9" s="1986"/>
      <c r="CL9" s="1986"/>
      <c r="CM9" s="1986"/>
      <c r="CN9" s="1986"/>
      <c r="CO9" s="1986"/>
      <c r="CP9" s="1986"/>
      <c r="CQ9" s="1986"/>
      <c r="CR9" s="1986"/>
      <c r="CS9" s="1986"/>
      <c r="CT9" s="1986"/>
      <c r="CU9" s="1986"/>
      <c r="CV9" s="1986"/>
      <c r="CW9" s="1986"/>
      <c r="CX9" s="1986"/>
      <c r="CY9" s="1986"/>
      <c r="CZ9" s="1986"/>
      <c r="DA9" s="1986"/>
      <c r="DB9" s="1986"/>
      <c r="DC9" s="1986"/>
      <c r="DD9" s="1986"/>
      <c r="DE9" s="1986"/>
      <c r="DF9" s="1986"/>
      <c r="DG9" s="1986"/>
      <c r="DH9" s="1986"/>
      <c r="DI9" s="1987"/>
      <c r="DJ9" s="1993"/>
      <c r="DK9" s="1986"/>
      <c r="DL9" s="1986"/>
      <c r="DM9" s="1986"/>
      <c r="DN9" s="1986"/>
      <c r="DO9" s="1986"/>
      <c r="DP9" s="1986"/>
      <c r="DQ9" s="1986"/>
      <c r="DR9" s="1986"/>
      <c r="DS9" s="1986"/>
      <c r="DT9" s="1986"/>
      <c r="DU9" s="1986"/>
      <c r="DV9" s="1986"/>
      <c r="DW9" s="1986"/>
      <c r="DX9" s="1986"/>
      <c r="DY9" s="1986"/>
      <c r="DZ9" s="1994"/>
      <c r="EA9" s="1985"/>
      <c r="EB9" s="1986"/>
      <c r="EC9" s="1986"/>
      <c r="ED9" s="1986"/>
      <c r="EE9" s="1986"/>
      <c r="EF9" s="1986"/>
      <c r="EG9" s="1986"/>
      <c r="EH9" s="1986"/>
      <c r="EI9" s="1986"/>
      <c r="EJ9" s="1986"/>
      <c r="EK9" s="1986"/>
      <c r="EL9" s="1986"/>
      <c r="EM9" s="1986"/>
      <c r="EN9" s="1986"/>
      <c r="EO9" s="1986"/>
      <c r="EP9" s="1986"/>
      <c r="EQ9" s="1986"/>
      <c r="ER9" s="1986"/>
      <c r="ES9" s="1986"/>
      <c r="ET9" s="1986"/>
      <c r="EU9" s="1986"/>
      <c r="EV9" s="1986"/>
      <c r="EW9" s="1986"/>
      <c r="EX9" s="1986"/>
      <c r="EY9" s="1986"/>
      <c r="EZ9" s="1986"/>
      <c r="FA9" s="1986"/>
      <c r="FB9" s="1986"/>
      <c r="FC9" s="1986"/>
      <c r="FD9" s="1986"/>
      <c r="FE9" s="1986"/>
      <c r="FF9" s="1986"/>
      <c r="FG9" s="1987"/>
    </row>
    <row r="10" spans="2:164" ht="8.65" customHeight="1">
      <c r="B10" s="1993"/>
      <c r="C10" s="1986"/>
      <c r="D10" s="1986"/>
      <c r="E10" s="1986"/>
      <c r="F10" s="1986"/>
      <c r="G10" s="1986"/>
      <c r="H10" s="1986"/>
      <c r="I10" s="1986"/>
      <c r="J10" s="1986"/>
      <c r="K10" s="1986"/>
      <c r="L10" s="2023"/>
      <c r="M10" s="2024"/>
      <c r="N10" s="1986"/>
      <c r="O10" s="1986"/>
      <c r="P10" s="1986"/>
      <c r="Q10" s="1986"/>
      <c r="R10" s="1986"/>
      <c r="S10" s="1986"/>
      <c r="T10" s="1986"/>
      <c r="U10" s="1986"/>
      <c r="V10" s="1986"/>
      <c r="W10" s="1986"/>
      <c r="X10" s="1986"/>
      <c r="Y10" s="1986"/>
      <c r="Z10" s="1986"/>
      <c r="AA10" s="1986"/>
      <c r="AB10" s="2023"/>
      <c r="AC10" s="1948"/>
      <c r="AD10" s="1949"/>
      <c r="AE10" s="1949"/>
      <c r="AF10" s="1949"/>
      <c r="AG10" s="1950"/>
      <c r="AH10" s="1949"/>
      <c r="AI10" s="1949"/>
      <c r="AJ10" s="1949"/>
      <c r="AK10" s="1955"/>
      <c r="AL10" s="1948"/>
      <c r="AM10" s="1949"/>
      <c r="AN10" s="1949"/>
      <c r="AO10" s="1949"/>
      <c r="AP10" s="1950"/>
      <c r="AQ10" s="1949"/>
      <c r="AR10" s="1949"/>
      <c r="AS10" s="1949"/>
      <c r="AT10" s="1955"/>
      <c r="AU10" s="1941"/>
      <c r="AV10" s="1942"/>
      <c r="AW10" s="1942"/>
      <c r="AX10" s="1942"/>
      <c r="AY10" s="1942"/>
      <c r="AZ10" s="1942"/>
      <c r="BA10" s="1942"/>
      <c r="BB10" s="1942"/>
      <c r="BC10" s="1942"/>
      <c r="BD10" s="1942"/>
      <c r="BE10" s="1948"/>
      <c r="BF10" s="1949"/>
      <c r="BG10" s="1949"/>
      <c r="BH10" s="1949"/>
      <c r="BI10" s="1949"/>
      <c r="BJ10" s="1950"/>
      <c r="BK10" s="1949"/>
      <c r="BL10" s="1949"/>
      <c r="BM10" s="1949"/>
      <c r="BN10" s="1949"/>
      <c r="BO10" s="1949"/>
      <c r="BP10" s="1949"/>
      <c r="BQ10" s="1955"/>
      <c r="BR10" s="2019"/>
      <c r="BS10" s="2019"/>
      <c r="BT10" s="2019"/>
      <c r="BU10" s="2019"/>
      <c r="BV10" s="2019"/>
      <c r="BW10" s="2019"/>
      <c r="BX10" s="2020"/>
      <c r="BY10" s="1989"/>
      <c r="BZ10" s="1989"/>
      <c r="CA10" s="1989"/>
      <c r="CB10" s="1989"/>
      <c r="CC10" s="1989"/>
      <c r="CD10" s="1989"/>
      <c r="CE10" s="1989"/>
      <c r="CF10" s="1989"/>
      <c r="CG10" s="1989"/>
      <c r="CH10" s="1989"/>
      <c r="CI10" s="1989"/>
      <c r="CJ10" s="1989"/>
      <c r="CK10" s="1989"/>
      <c r="CL10" s="1989"/>
      <c r="CM10" s="1989"/>
      <c r="CN10" s="1989"/>
      <c r="CO10" s="1989"/>
      <c r="CP10" s="1989"/>
      <c r="CQ10" s="1989"/>
      <c r="CR10" s="1989"/>
      <c r="CS10" s="1989"/>
      <c r="CT10" s="1989"/>
      <c r="CU10" s="1989"/>
      <c r="CV10" s="1989"/>
      <c r="CW10" s="1989"/>
      <c r="CX10" s="1989"/>
      <c r="CY10" s="1989"/>
      <c r="CZ10" s="1989"/>
      <c r="DA10" s="1989"/>
      <c r="DB10" s="1989"/>
      <c r="DC10" s="1989"/>
      <c r="DD10" s="1989"/>
      <c r="DE10" s="1989"/>
      <c r="DF10" s="1989"/>
      <c r="DG10" s="1989"/>
      <c r="DH10" s="1989"/>
      <c r="DI10" s="1990"/>
      <c r="DJ10" s="1995"/>
      <c r="DK10" s="1989"/>
      <c r="DL10" s="1989"/>
      <c r="DM10" s="1989"/>
      <c r="DN10" s="1989"/>
      <c r="DO10" s="1989"/>
      <c r="DP10" s="1989"/>
      <c r="DQ10" s="1989"/>
      <c r="DR10" s="1989"/>
      <c r="DS10" s="1989"/>
      <c r="DT10" s="1989"/>
      <c r="DU10" s="1989"/>
      <c r="DV10" s="1989"/>
      <c r="DW10" s="1989"/>
      <c r="DX10" s="1989"/>
      <c r="DY10" s="1989"/>
      <c r="DZ10" s="1996"/>
      <c r="EA10" s="1988"/>
      <c r="EB10" s="1989"/>
      <c r="EC10" s="1989"/>
      <c r="ED10" s="1989"/>
      <c r="EE10" s="1989"/>
      <c r="EF10" s="1989"/>
      <c r="EG10" s="1989"/>
      <c r="EH10" s="1989"/>
      <c r="EI10" s="1989"/>
      <c r="EJ10" s="1989"/>
      <c r="EK10" s="1989"/>
      <c r="EL10" s="1989"/>
      <c r="EM10" s="1989"/>
      <c r="EN10" s="1989"/>
      <c r="EO10" s="1989"/>
      <c r="EP10" s="1989"/>
      <c r="EQ10" s="1989"/>
      <c r="ER10" s="1989"/>
      <c r="ES10" s="1989"/>
      <c r="ET10" s="1989"/>
      <c r="EU10" s="1989"/>
      <c r="EV10" s="1989"/>
      <c r="EW10" s="1989"/>
      <c r="EX10" s="1989"/>
      <c r="EY10" s="1989"/>
      <c r="EZ10" s="1989"/>
      <c r="FA10" s="1989"/>
      <c r="FB10" s="1989"/>
      <c r="FC10" s="1989"/>
      <c r="FD10" s="1989"/>
      <c r="FE10" s="1989"/>
      <c r="FF10" s="1989"/>
      <c r="FG10" s="1990"/>
    </row>
    <row r="11" spans="2:164" ht="8.65" customHeight="1">
      <c r="B11" s="769"/>
      <c r="C11" s="770"/>
      <c r="D11" s="770"/>
      <c r="E11" s="770"/>
      <c r="F11" s="770"/>
      <c r="G11" s="770"/>
      <c r="H11" s="770"/>
      <c r="I11" s="770"/>
      <c r="J11" s="770"/>
      <c r="K11" s="770"/>
      <c r="L11" s="771"/>
      <c r="M11" s="772"/>
      <c r="N11" s="770"/>
      <c r="O11" s="770"/>
      <c r="P11" s="770"/>
      <c r="Q11" s="770"/>
      <c r="R11" s="770"/>
      <c r="S11" s="770"/>
      <c r="T11" s="770"/>
      <c r="U11" s="770"/>
      <c r="V11" s="770"/>
      <c r="W11" s="770"/>
      <c r="X11" s="770"/>
      <c r="Y11" s="770"/>
      <c r="Z11" s="770"/>
      <c r="AA11" s="770"/>
      <c r="AB11" s="771"/>
      <c r="AC11" s="1948"/>
      <c r="AD11" s="1949"/>
      <c r="AE11" s="1949"/>
      <c r="AF11" s="1949"/>
      <c r="AG11" s="1950"/>
      <c r="AH11" s="1949"/>
      <c r="AI11" s="1949"/>
      <c r="AJ11" s="1949"/>
      <c r="AK11" s="1955"/>
      <c r="AL11" s="1948"/>
      <c r="AM11" s="1949"/>
      <c r="AN11" s="1949"/>
      <c r="AO11" s="1949"/>
      <c r="AP11" s="1950"/>
      <c r="AQ11" s="1949"/>
      <c r="AR11" s="1949"/>
      <c r="AS11" s="1949"/>
      <c r="AT11" s="1955"/>
      <c r="AU11" s="769"/>
      <c r="AV11" s="770"/>
      <c r="AW11" s="770"/>
      <c r="AX11" s="770"/>
      <c r="AY11" s="770"/>
      <c r="AZ11" s="770"/>
      <c r="BA11" s="770"/>
      <c r="BB11" s="770"/>
      <c r="BC11" s="770"/>
      <c r="BD11" s="771"/>
      <c r="BE11" s="1948"/>
      <c r="BF11" s="1949"/>
      <c r="BG11" s="1949"/>
      <c r="BH11" s="1949"/>
      <c r="BI11" s="1949"/>
      <c r="BJ11" s="1950"/>
      <c r="BK11" s="1949"/>
      <c r="BL11" s="1949"/>
      <c r="BM11" s="1949"/>
      <c r="BN11" s="1949"/>
      <c r="BO11" s="1949"/>
      <c r="BP11" s="1949"/>
      <c r="BQ11" s="1955"/>
      <c r="BR11" s="2019"/>
      <c r="BS11" s="2019"/>
      <c r="BT11" s="2019"/>
      <c r="BU11" s="2019"/>
      <c r="BV11" s="2019"/>
      <c r="BW11" s="2019"/>
      <c r="BX11" s="2020"/>
      <c r="BY11" s="1976" t="s">
        <v>1029</v>
      </c>
      <c r="BZ11" s="1977"/>
      <c r="CA11" s="1977"/>
      <c r="CB11" s="1977"/>
      <c r="CC11" s="1977"/>
      <c r="CD11" s="1977"/>
      <c r="CE11" s="1977"/>
      <c r="CF11" s="1977"/>
      <c r="CG11" s="1977"/>
      <c r="CH11" s="1977"/>
      <c r="CI11" s="1977"/>
      <c r="CJ11" s="1977"/>
      <c r="CK11" s="1977"/>
      <c r="CL11" s="1977"/>
      <c r="CM11" s="1982" t="s">
        <v>1030</v>
      </c>
      <c r="CN11" s="1983"/>
      <c r="CO11" s="1983"/>
      <c r="CP11" s="1983"/>
      <c r="CQ11" s="1983"/>
      <c r="CR11" s="1983"/>
      <c r="CS11" s="1983"/>
      <c r="CT11" s="1983"/>
      <c r="CU11" s="1983"/>
      <c r="CV11" s="1983"/>
      <c r="CW11" s="1983"/>
      <c r="CX11" s="1983"/>
      <c r="CY11" s="1983"/>
      <c r="CZ11" s="1983"/>
      <c r="DA11" s="1983"/>
      <c r="DB11" s="1983"/>
      <c r="DC11" s="1983"/>
      <c r="DD11" s="1983"/>
      <c r="DE11" s="1983"/>
      <c r="DF11" s="1983"/>
      <c r="DG11" s="1983"/>
      <c r="DH11" s="1983"/>
      <c r="DI11" s="1984"/>
      <c r="DJ11" s="1991" t="s">
        <v>1031</v>
      </c>
      <c r="DK11" s="1983"/>
      <c r="DL11" s="1983"/>
      <c r="DM11" s="1983"/>
      <c r="DN11" s="1983"/>
      <c r="DO11" s="1983"/>
      <c r="DP11" s="1983"/>
      <c r="DQ11" s="1983"/>
      <c r="DR11" s="1983"/>
      <c r="DS11" s="1983"/>
      <c r="DT11" s="1983"/>
      <c r="DU11" s="1983"/>
      <c r="DV11" s="1983"/>
      <c r="DW11" s="1983"/>
      <c r="DX11" s="1983"/>
      <c r="DY11" s="1983"/>
      <c r="DZ11" s="1992"/>
      <c r="EA11" s="1982" t="s">
        <v>1032</v>
      </c>
      <c r="EB11" s="1983"/>
      <c r="EC11" s="1983"/>
      <c r="ED11" s="1983"/>
      <c r="EE11" s="1983"/>
      <c r="EF11" s="1983"/>
      <c r="EG11" s="1983"/>
      <c r="EH11" s="1983"/>
      <c r="EI11" s="1983"/>
      <c r="EJ11" s="1983"/>
      <c r="EK11" s="1983"/>
      <c r="EL11" s="1983"/>
      <c r="EM11" s="1983"/>
      <c r="EN11" s="1983"/>
      <c r="EO11" s="1983"/>
      <c r="EP11" s="1983"/>
      <c r="EQ11" s="1983"/>
      <c r="ER11" s="1983"/>
      <c r="ES11" s="1983"/>
      <c r="ET11" s="1983"/>
      <c r="EU11" s="1983"/>
      <c r="EV11" s="1983"/>
      <c r="EW11" s="1983"/>
      <c r="EX11" s="1983"/>
      <c r="EY11" s="1983"/>
      <c r="EZ11" s="1983"/>
      <c r="FA11" s="1983"/>
      <c r="FB11" s="1983"/>
      <c r="FC11" s="1983"/>
      <c r="FD11" s="1983"/>
      <c r="FE11" s="1983"/>
      <c r="FF11" s="1983"/>
      <c r="FG11" s="1984"/>
    </row>
    <row r="12" spans="2:164" ht="8.65" customHeight="1">
      <c r="B12" s="769"/>
      <c r="C12" s="770"/>
      <c r="D12" s="770"/>
      <c r="E12" s="770"/>
      <c r="F12" s="770"/>
      <c r="G12" s="770"/>
      <c r="H12" s="770"/>
      <c r="I12" s="770"/>
      <c r="J12" s="770"/>
      <c r="K12" s="770"/>
      <c r="L12" s="771"/>
      <c r="M12" s="772"/>
      <c r="N12" s="770"/>
      <c r="O12" s="770"/>
      <c r="P12" s="770"/>
      <c r="Q12" s="770"/>
      <c r="R12" s="770"/>
      <c r="S12" s="770"/>
      <c r="T12" s="770"/>
      <c r="U12" s="770"/>
      <c r="V12" s="770"/>
      <c r="W12" s="770"/>
      <c r="X12" s="770"/>
      <c r="Y12" s="770"/>
      <c r="Z12" s="770"/>
      <c r="AA12" s="770"/>
      <c r="AB12" s="771"/>
      <c r="AC12" s="1948"/>
      <c r="AD12" s="1949"/>
      <c r="AE12" s="1949"/>
      <c r="AF12" s="1949"/>
      <c r="AG12" s="1950"/>
      <c r="AH12" s="1949"/>
      <c r="AI12" s="1949"/>
      <c r="AJ12" s="1949"/>
      <c r="AK12" s="1955"/>
      <c r="AL12" s="1948"/>
      <c r="AM12" s="1949"/>
      <c r="AN12" s="1949"/>
      <c r="AO12" s="1949"/>
      <c r="AP12" s="1950"/>
      <c r="AQ12" s="1949"/>
      <c r="AR12" s="1949"/>
      <c r="AS12" s="1949"/>
      <c r="AT12" s="1955"/>
      <c r="AU12" s="769"/>
      <c r="AV12" s="770"/>
      <c r="AW12" s="770"/>
      <c r="AX12" s="770"/>
      <c r="AY12" s="770"/>
      <c r="AZ12" s="770"/>
      <c r="BA12" s="770"/>
      <c r="BB12" s="770"/>
      <c r="BC12" s="770"/>
      <c r="BD12" s="771"/>
      <c r="BE12" s="1948"/>
      <c r="BF12" s="1949"/>
      <c r="BG12" s="1949"/>
      <c r="BH12" s="1949"/>
      <c r="BI12" s="1949"/>
      <c r="BJ12" s="1950"/>
      <c r="BK12" s="1949"/>
      <c r="BL12" s="1949"/>
      <c r="BM12" s="1949"/>
      <c r="BN12" s="1949"/>
      <c r="BO12" s="1949"/>
      <c r="BP12" s="1949"/>
      <c r="BQ12" s="1955"/>
      <c r="BR12" s="2019"/>
      <c r="BS12" s="2019"/>
      <c r="BT12" s="2019"/>
      <c r="BU12" s="2019"/>
      <c r="BV12" s="2019"/>
      <c r="BW12" s="2019"/>
      <c r="BX12" s="2020"/>
      <c r="BY12" s="1978"/>
      <c r="BZ12" s="1979"/>
      <c r="CA12" s="1979"/>
      <c r="CB12" s="1979"/>
      <c r="CC12" s="1979"/>
      <c r="CD12" s="1979"/>
      <c r="CE12" s="1979"/>
      <c r="CF12" s="1979"/>
      <c r="CG12" s="1979"/>
      <c r="CH12" s="1979"/>
      <c r="CI12" s="1979"/>
      <c r="CJ12" s="1979"/>
      <c r="CK12" s="1979"/>
      <c r="CL12" s="1979"/>
      <c r="CM12" s="1985"/>
      <c r="CN12" s="1986"/>
      <c r="CO12" s="1986"/>
      <c r="CP12" s="1986"/>
      <c r="CQ12" s="1986"/>
      <c r="CR12" s="1986"/>
      <c r="CS12" s="1986"/>
      <c r="CT12" s="1986"/>
      <c r="CU12" s="1986"/>
      <c r="CV12" s="1986"/>
      <c r="CW12" s="1986"/>
      <c r="CX12" s="1986"/>
      <c r="CY12" s="1986"/>
      <c r="CZ12" s="1986"/>
      <c r="DA12" s="1986"/>
      <c r="DB12" s="1986"/>
      <c r="DC12" s="1986"/>
      <c r="DD12" s="1986"/>
      <c r="DE12" s="1986"/>
      <c r="DF12" s="1986"/>
      <c r="DG12" s="1986"/>
      <c r="DH12" s="1986"/>
      <c r="DI12" s="1987"/>
      <c r="DJ12" s="1993"/>
      <c r="DK12" s="1986"/>
      <c r="DL12" s="1986"/>
      <c r="DM12" s="1986"/>
      <c r="DN12" s="1986"/>
      <c r="DO12" s="1986"/>
      <c r="DP12" s="1986"/>
      <c r="DQ12" s="1986"/>
      <c r="DR12" s="1986"/>
      <c r="DS12" s="1986"/>
      <c r="DT12" s="1986"/>
      <c r="DU12" s="1986"/>
      <c r="DV12" s="1986"/>
      <c r="DW12" s="1986"/>
      <c r="DX12" s="1986"/>
      <c r="DY12" s="1986"/>
      <c r="DZ12" s="1994"/>
      <c r="EA12" s="1985"/>
      <c r="EB12" s="1986"/>
      <c r="EC12" s="1986"/>
      <c r="ED12" s="1986"/>
      <c r="EE12" s="1986"/>
      <c r="EF12" s="1986"/>
      <c r="EG12" s="1986"/>
      <c r="EH12" s="1986"/>
      <c r="EI12" s="1986"/>
      <c r="EJ12" s="1986"/>
      <c r="EK12" s="1986"/>
      <c r="EL12" s="1986"/>
      <c r="EM12" s="1986"/>
      <c r="EN12" s="1986"/>
      <c r="EO12" s="1986"/>
      <c r="EP12" s="1986"/>
      <c r="EQ12" s="1986"/>
      <c r="ER12" s="1986"/>
      <c r="ES12" s="1986"/>
      <c r="ET12" s="1986"/>
      <c r="EU12" s="1986"/>
      <c r="EV12" s="1986"/>
      <c r="EW12" s="1986"/>
      <c r="EX12" s="1986"/>
      <c r="EY12" s="1986"/>
      <c r="EZ12" s="1986"/>
      <c r="FA12" s="1986"/>
      <c r="FB12" s="1986"/>
      <c r="FC12" s="1986"/>
      <c r="FD12" s="1986"/>
      <c r="FE12" s="1986"/>
      <c r="FF12" s="1986"/>
      <c r="FG12" s="1987"/>
    </row>
    <row r="13" spans="2:164" ht="8.65" customHeight="1">
      <c r="B13" s="769"/>
      <c r="C13" s="770"/>
      <c r="D13" s="770"/>
      <c r="E13" s="770"/>
      <c r="F13" s="770"/>
      <c r="G13" s="770"/>
      <c r="H13" s="770"/>
      <c r="I13" s="770"/>
      <c r="J13" s="770"/>
      <c r="K13" s="770"/>
      <c r="L13" s="771"/>
      <c r="M13" s="772"/>
      <c r="N13" s="770"/>
      <c r="O13" s="770"/>
      <c r="P13" s="770"/>
      <c r="Q13" s="770"/>
      <c r="R13" s="770"/>
      <c r="S13" s="770"/>
      <c r="T13" s="770"/>
      <c r="U13" s="770"/>
      <c r="V13" s="770"/>
      <c r="W13" s="770"/>
      <c r="X13" s="770"/>
      <c r="Y13" s="770"/>
      <c r="Z13" s="770"/>
      <c r="AA13" s="770"/>
      <c r="AB13" s="771"/>
      <c r="AC13" s="1948"/>
      <c r="AD13" s="1949"/>
      <c r="AE13" s="1949"/>
      <c r="AF13" s="1949"/>
      <c r="AG13" s="1950"/>
      <c r="AH13" s="1949"/>
      <c r="AI13" s="1949"/>
      <c r="AJ13" s="1949"/>
      <c r="AK13" s="1955"/>
      <c r="AL13" s="1948"/>
      <c r="AM13" s="1949"/>
      <c r="AN13" s="1949"/>
      <c r="AO13" s="1949"/>
      <c r="AP13" s="1950"/>
      <c r="AQ13" s="1949"/>
      <c r="AR13" s="1949"/>
      <c r="AS13" s="1949"/>
      <c r="AT13" s="1955"/>
      <c r="AU13" s="769"/>
      <c r="AV13" s="770"/>
      <c r="AW13" s="770"/>
      <c r="AX13" s="770"/>
      <c r="AY13" s="770"/>
      <c r="AZ13" s="770"/>
      <c r="BA13" s="770"/>
      <c r="BB13" s="770"/>
      <c r="BC13" s="770"/>
      <c r="BD13" s="771"/>
      <c r="BE13" s="1948"/>
      <c r="BF13" s="1949"/>
      <c r="BG13" s="1949"/>
      <c r="BH13" s="1949"/>
      <c r="BI13" s="1949"/>
      <c r="BJ13" s="1950"/>
      <c r="BK13" s="1949"/>
      <c r="BL13" s="1949"/>
      <c r="BM13" s="1949"/>
      <c r="BN13" s="1949"/>
      <c r="BO13" s="1949"/>
      <c r="BP13" s="1949"/>
      <c r="BQ13" s="1955"/>
      <c r="BR13" s="2019"/>
      <c r="BS13" s="2019"/>
      <c r="BT13" s="2019"/>
      <c r="BU13" s="2019"/>
      <c r="BV13" s="2019"/>
      <c r="BW13" s="2019"/>
      <c r="BX13" s="2020"/>
      <c r="BY13" s="1978"/>
      <c r="BZ13" s="1979"/>
      <c r="CA13" s="1979"/>
      <c r="CB13" s="1979"/>
      <c r="CC13" s="1979"/>
      <c r="CD13" s="1979"/>
      <c r="CE13" s="1979"/>
      <c r="CF13" s="1979"/>
      <c r="CG13" s="1979"/>
      <c r="CH13" s="1979"/>
      <c r="CI13" s="1979"/>
      <c r="CJ13" s="1979"/>
      <c r="CK13" s="1979"/>
      <c r="CL13" s="1979"/>
      <c r="CM13" s="1985"/>
      <c r="CN13" s="1986"/>
      <c r="CO13" s="1986"/>
      <c r="CP13" s="1986"/>
      <c r="CQ13" s="1986"/>
      <c r="CR13" s="1986"/>
      <c r="CS13" s="1986"/>
      <c r="CT13" s="1986"/>
      <c r="CU13" s="1986"/>
      <c r="CV13" s="1986"/>
      <c r="CW13" s="1986"/>
      <c r="CX13" s="1986"/>
      <c r="CY13" s="1986"/>
      <c r="CZ13" s="1986"/>
      <c r="DA13" s="1986"/>
      <c r="DB13" s="1986"/>
      <c r="DC13" s="1986"/>
      <c r="DD13" s="1986"/>
      <c r="DE13" s="1986"/>
      <c r="DF13" s="1986"/>
      <c r="DG13" s="1986"/>
      <c r="DH13" s="1986"/>
      <c r="DI13" s="1987"/>
      <c r="DJ13" s="1993"/>
      <c r="DK13" s="1986"/>
      <c r="DL13" s="1986"/>
      <c r="DM13" s="1986"/>
      <c r="DN13" s="1986"/>
      <c r="DO13" s="1986"/>
      <c r="DP13" s="1986"/>
      <c r="DQ13" s="1986"/>
      <c r="DR13" s="1986"/>
      <c r="DS13" s="1986"/>
      <c r="DT13" s="1986"/>
      <c r="DU13" s="1986"/>
      <c r="DV13" s="1986"/>
      <c r="DW13" s="1986"/>
      <c r="DX13" s="1986"/>
      <c r="DY13" s="1986"/>
      <c r="DZ13" s="1994"/>
      <c r="EA13" s="1985" t="s">
        <v>1033</v>
      </c>
      <c r="EB13" s="1986"/>
      <c r="EC13" s="1986"/>
      <c r="ED13" s="1986"/>
      <c r="EE13" s="1986"/>
      <c r="EF13" s="1986"/>
      <c r="EG13" s="1986"/>
      <c r="EH13" s="1986"/>
      <c r="EI13" s="1986"/>
      <c r="EJ13" s="1986"/>
      <c r="EK13" s="1986"/>
      <c r="EL13" s="1986"/>
      <c r="EM13" s="1986"/>
      <c r="EN13" s="1986"/>
      <c r="EO13" s="1986"/>
      <c r="EP13" s="1986"/>
      <c r="EQ13" s="1986"/>
      <c r="ER13" s="1986"/>
      <c r="ES13" s="1986"/>
      <c r="ET13" s="1986"/>
      <c r="EU13" s="1986"/>
      <c r="EV13" s="1986"/>
      <c r="EW13" s="1986"/>
      <c r="EX13" s="1986"/>
      <c r="EY13" s="1986"/>
      <c r="EZ13" s="1986"/>
      <c r="FA13" s="1986"/>
      <c r="FB13" s="1986"/>
      <c r="FC13" s="1986"/>
      <c r="FD13" s="1986"/>
      <c r="FE13" s="1986"/>
      <c r="FF13" s="1986"/>
      <c r="FG13" s="1987"/>
    </row>
    <row r="14" spans="2:164" ht="8.65" customHeight="1">
      <c r="B14" s="773"/>
      <c r="C14" s="774"/>
      <c r="D14" s="774"/>
      <c r="E14" s="774"/>
      <c r="F14" s="774"/>
      <c r="G14" s="774"/>
      <c r="H14" s="774"/>
      <c r="I14" s="774"/>
      <c r="J14" s="774"/>
      <c r="K14" s="774"/>
      <c r="L14" s="775"/>
      <c r="M14" s="776"/>
      <c r="N14" s="774"/>
      <c r="O14" s="774"/>
      <c r="P14" s="774"/>
      <c r="Q14" s="774"/>
      <c r="R14" s="774"/>
      <c r="S14" s="774"/>
      <c r="T14" s="774"/>
      <c r="U14" s="774"/>
      <c r="V14" s="774"/>
      <c r="W14" s="774"/>
      <c r="X14" s="774"/>
      <c r="Y14" s="774"/>
      <c r="Z14" s="774"/>
      <c r="AA14" s="774"/>
      <c r="AB14" s="775"/>
      <c r="AC14" s="1951"/>
      <c r="AD14" s="1952"/>
      <c r="AE14" s="1952"/>
      <c r="AF14" s="1952"/>
      <c r="AG14" s="1953"/>
      <c r="AH14" s="1952"/>
      <c r="AI14" s="1952"/>
      <c r="AJ14" s="1952"/>
      <c r="AK14" s="1956"/>
      <c r="AL14" s="1951"/>
      <c r="AM14" s="1952"/>
      <c r="AN14" s="1952"/>
      <c r="AO14" s="1952"/>
      <c r="AP14" s="1953"/>
      <c r="AQ14" s="1952"/>
      <c r="AR14" s="1952"/>
      <c r="AS14" s="1952"/>
      <c r="AT14" s="1956"/>
      <c r="AU14" s="773"/>
      <c r="AV14" s="774"/>
      <c r="AW14" s="774"/>
      <c r="AX14" s="774"/>
      <c r="AY14" s="774"/>
      <c r="AZ14" s="774"/>
      <c r="BA14" s="774"/>
      <c r="BB14" s="774"/>
      <c r="BC14" s="774"/>
      <c r="BD14" s="775"/>
      <c r="BE14" s="1951"/>
      <c r="BF14" s="1952"/>
      <c r="BG14" s="1952"/>
      <c r="BH14" s="1952"/>
      <c r="BI14" s="1952"/>
      <c r="BJ14" s="1953"/>
      <c r="BK14" s="1952"/>
      <c r="BL14" s="1952"/>
      <c r="BM14" s="1952"/>
      <c r="BN14" s="1952"/>
      <c r="BO14" s="1952"/>
      <c r="BP14" s="1952"/>
      <c r="BQ14" s="1956"/>
      <c r="BR14" s="2021"/>
      <c r="BS14" s="2021"/>
      <c r="BT14" s="2021"/>
      <c r="BU14" s="2021"/>
      <c r="BV14" s="2021"/>
      <c r="BW14" s="2021"/>
      <c r="BX14" s="2022"/>
      <c r="BY14" s="1980"/>
      <c r="BZ14" s="1981"/>
      <c r="CA14" s="1981"/>
      <c r="CB14" s="1981"/>
      <c r="CC14" s="1981"/>
      <c r="CD14" s="1981"/>
      <c r="CE14" s="1981"/>
      <c r="CF14" s="1981"/>
      <c r="CG14" s="1981"/>
      <c r="CH14" s="1981"/>
      <c r="CI14" s="1981"/>
      <c r="CJ14" s="1981"/>
      <c r="CK14" s="1981"/>
      <c r="CL14" s="1981"/>
      <c r="CM14" s="1988"/>
      <c r="CN14" s="1989"/>
      <c r="CO14" s="1989"/>
      <c r="CP14" s="1989"/>
      <c r="CQ14" s="1989"/>
      <c r="CR14" s="1989"/>
      <c r="CS14" s="1989"/>
      <c r="CT14" s="1989"/>
      <c r="CU14" s="1989"/>
      <c r="CV14" s="1989"/>
      <c r="CW14" s="1989"/>
      <c r="CX14" s="1989"/>
      <c r="CY14" s="1989"/>
      <c r="CZ14" s="1989"/>
      <c r="DA14" s="1989"/>
      <c r="DB14" s="1989"/>
      <c r="DC14" s="1989"/>
      <c r="DD14" s="1989"/>
      <c r="DE14" s="1989"/>
      <c r="DF14" s="1989"/>
      <c r="DG14" s="1989"/>
      <c r="DH14" s="1989"/>
      <c r="DI14" s="1990"/>
      <c r="DJ14" s="1995"/>
      <c r="DK14" s="1989"/>
      <c r="DL14" s="1989"/>
      <c r="DM14" s="1989"/>
      <c r="DN14" s="1989"/>
      <c r="DO14" s="1989"/>
      <c r="DP14" s="1989"/>
      <c r="DQ14" s="1989"/>
      <c r="DR14" s="1989"/>
      <c r="DS14" s="1989"/>
      <c r="DT14" s="1989"/>
      <c r="DU14" s="1989"/>
      <c r="DV14" s="1989"/>
      <c r="DW14" s="1989"/>
      <c r="DX14" s="1989"/>
      <c r="DY14" s="1989"/>
      <c r="DZ14" s="1996"/>
      <c r="EA14" s="1988"/>
      <c r="EB14" s="1989"/>
      <c r="EC14" s="1989"/>
      <c r="ED14" s="1989"/>
      <c r="EE14" s="1989"/>
      <c r="EF14" s="1989"/>
      <c r="EG14" s="1989"/>
      <c r="EH14" s="1989"/>
      <c r="EI14" s="1989"/>
      <c r="EJ14" s="1989"/>
      <c r="EK14" s="1989"/>
      <c r="EL14" s="1989"/>
      <c r="EM14" s="1989"/>
      <c r="EN14" s="1989"/>
      <c r="EO14" s="1989"/>
      <c r="EP14" s="1989"/>
      <c r="EQ14" s="1989"/>
      <c r="ER14" s="1989"/>
      <c r="ES14" s="1989"/>
      <c r="ET14" s="1989"/>
      <c r="EU14" s="1989"/>
      <c r="EV14" s="1989"/>
      <c r="EW14" s="1989"/>
      <c r="EX14" s="1989"/>
      <c r="EY14" s="1989"/>
      <c r="EZ14" s="1989"/>
      <c r="FA14" s="1989"/>
      <c r="FB14" s="1989"/>
      <c r="FC14" s="1989"/>
      <c r="FD14" s="1989"/>
      <c r="FE14" s="1989"/>
      <c r="FF14" s="1989"/>
      <c r="FG14" s="1990"/>
    </row>
    <row r="15" spans="2:164" ht="8.65" customHeight="1">
      <c r="B15" s="1997" t="s">
        <v>1034</v>
      </c>
      <c r="C15" s="1998"/>
      <c r="D15" s="1998"/>
      <c r="E15" s="1998"/>
      <c r="F15" s="1998"/>
      <c r="G15" s="1998"/>
      <c r="H15" s="1998"/>
      <c r="I15" s="1998"/>
      <c r="J15" s="1998"/>
      <c r="K15" s="1998"/>
      <c r="L15" s="1998"/>
      <c r="M15" s="2003" t="s">
        <v>1035</v>
      </c>
      <c r="N15" s="1998"/>
      <c r="O15" s="1998"/>
      <c r="P15" s="1998"/>
      <c r="Q15" s="1998"/>
      <c r="R15" s="1998"/>
      <c r="S15" s="1998"/>
      <c r="T15" s="1998"/>
      <c r="U15" s="1998"/>
      <c r="V15" s="1998"/>
      <c r="W15" s="1998"/>
      <c r="X15" s="1998"/>
      <c r="Y15" s="1998"/>
      <c r="Z15" s="1998"/>
      <c r="AA15" s="1998"/>
      <c r="AB15" s="2004"/>
      <c r="AC15" s="2007">
        <v>17.5</v>
      </c>
      <c r="AD15" s="2008"/>
      <c r="AE15" s="2008"/>
      <c r="AF15" s="2008"/>
      <c r="AG15" s="2009"/>
      <c r="AH15" s="2013">
        <f>AC15</f>
        <v>17.5</v>
      </c>
      <c r="AI15" s="2008"/>
      <c r="AJ15" s="2008"/>
      <c r="AK15" s="2014"/>
      <c r="AL15" s="2007">
        <v>5</v>
      </c>
      <c r="AM15" s="2008"/>
      <c r="AN15" s="2008"/>
      <c r="AO15" s="2008"/>
      <c r="AP15" s="2009"/>
      <c r="AQ15" s="2013">
        <f>AL15</f>
        <v>5</v>
      </c>
      <c r="AR15" s="2008"/>
      <c r="AS15" s="2008"/>
      <c r="AT15" s="2031"/>
      <c r="AU15" s="1997" t="s">
        <v>1036</v>
      </c>
      <c r="AV15" s="1998"/>
      <c r="AW15" s="1998"/>
      <c r="AX15" s="1998"/>
      <c r="AY15" s="1998"/>
      <c r="AZ15" s="1998"/>
      <c r="BA15" s="1998"/>
      <c r="BB15" s="1998"/>
      <c r="BC15" s="1998"/>
      <c r="BD15" s="2004"/>
      <c r="BE15" s="2056">
        <v>8</v>
      </c>
      <c r="BF15" s="2057"/>
      <c r="BG15" s="2057"/>
      <c r="BH15" s="2057"/>
      <c r="BI15" s="2057"/>
      <c r="BJ15" s="2058"/>
      <c r="BK15" s="2065">
        <v>8</v>
      </c>
      <c r="BL15" s="2057"/>
      <c r="BM15" s="2057"/>
      <c r="BN15" s="2057"/>
      <c r="BO15" s="2057"/>
      <c r="BP15" s="2057"/>
      <c r="BQ15" s="2066"/>
      <c r="BR15" s="2056">
        <v>15</v>
      </c>
      <c r="BS15" s="2057"/>
      <c r="BT15" s="2057"/>
      <c r="BU15" s="2057"/>
      <c r="BV15" s="2057"/>
      <c r="BW15" s="2057"/>
      <c r="BX15" s="2071"/>
      <c r="BY15" s="2043" t="s">
        <v>971</v>
      </c>
      <c r="BZ15" s="2042"/>
      <c r="CA15" s="2042"/>
      <c r="CB15" s="2042"/>
      <c r="CC15" s="2042"/>
      <c r="CD15" s="2042"/>
      <c r="CE15" s="2042"/>
      <c r="CF15" s="2042"/>
      <c r="CG15" s="2042"/>
      <c r="CH15" s="2042" t="s">
        <v>1037</v>
      </c>
      <c r="CI15" s="2042"/>
      <c r="CJ15" s="2042"/>
      <c r="CK15" s="2042"/>
      <c r="CL15" s="2042"/>
      <c r="CM15" s="2036" t="s">
        <v>87</v>
      </c>
      <c r="CN15" s="2037"/>
      <c r="CO15" s="2037"/>
      <c r="CP15" s="2037"/>
      <c r="CQ15" s="2037"/>
      <c r="CR15" s="2037"/>
      <c r="CS15" s="2037"/>
      <c r="CT15" s="2037"/>
      <c r="CU15" s="2037"/>
      <c r="CV15" s="2037"/>
      <c r="CW15" s="2037"/>
      <c r="CX15" s="2037"/>
      <c r="CY15" s="2037"/>
      <c r="CZ15" s="2037"/>
      <c r="DA15" s="2037"/>
      <c r="DB15" s="2037"/>
      <c r="DC15" s="2043"/>
      <c r="DD15" s="2036" t="s">
        <v>1037</v>
      </c>
      <c r="DE15" s="2037"/>
      <c r="DF15" s="2037"/>
      <c r="DG15" s="2037"/>
      <c r="DH15" s="2037"/>
      <c r="DI15" s="2038"/>
      <c r="DJ15" s="2046" t="s">
        <v>1038</v>
      </c>
      <c r="DK15" s="2047"/>
      <c r="DL15" s="2047"/>
      <c r="DM15" s="2047"/>
      <c r="DN15" s="2047"/>
      <c r="DO15" s="2047"/>
      <c r="DP15" s="2047"/>
      <c r="DQ15" s="2047"/>
      <c r="DR15" s="2047"/>
      <c r="DS15" s="2047"/>
      <c r="DT15" s="2047"/>
      <c r="DU15" s="2047"/>
      <c r="DV15" s="2047"/>
      <c r="DW15" s="2047"/>
      <c r="DX15" s="2047"/>
      <c r="DY15" s="2047"/>
      <c r="DZ15" s="2048"/>
      <c r="EA15" s="2036" t="s">
        <v>971</v>
      </c>
      <c r="EB15" s="2037"/>
      <c r="EC15" s="2037"/>
      <c r="ED15" s="2037"/>
      <c r="EE15" s="2037"/>
      <c r="EF15" s="2037"/>
      <c r="EG15" s="2037"/>
      <c r="EH15" s="2037"/>
      <c r="EI15" s="2037"/>
      <c r="EJ15" s="2037"/>
      <c r="EK15" s="2037"/>
      <c r="EL15" s="2037"/>
      <c r="EM15" s="2037"/>
      <c r="EN15" s="2037"/>
      <c r="EO15" s="2037"/>
      <c r="EP15" s="2037"/>
      <c r="EQ15" s="2043"/>
      <c r="ER15" s="2036" t="s">
        <v>1037</v>
      </c>
      <c r="ES15" s="2037"/>
      <c r="ET15" s="2037"/>
      <c r="EU15" s="2037"/>
      <c r="EV15" s="2037"/>
      <c r="EW15" s="2037"/>
      <c r="EX15" s="2037"/>
      <c r="EY15" s="2043"/>
      <c r="EZ15" s="2036" t="s">
        <v>1039</v>
      </c>
      <c r="FA15" s="2037"/>
      <c r="FB15" s="2037"/>
      <c r="FC15" s="2037"/>
      <c r="FD15" s="2037"/>
      <c r="FE15" s="2037"/>
      <c r="FF15" s="2037"/>
      <c r="FG15" s="2038"/>
    </row>
    <row r="16" spans="2:164" ht="8.65" customHeight="1">
      <c r="B16" s="1999"/>
      <c r="C16" s="2000"/>
      <c r="D16" s="2000"/>
      <c r="E16" s="2000"/>
      <c r="F16" s="2000"/>
      <c r="G16" s="2000"/>
      <c r="H16" s="2000"/>
      <c r="I16" s="2000"/>
      <c r="J16" s="2000"/>
      <c r="K16" s="2000"/>
      <c r="L16" s="2000"/>
      <c r="M16" s="2005"/>
      <c r="N16" s="2002"/>
      <c r="O16" s="2002"/>
      <c r="P16" s="2002"/>
      <c r="Q16" s="2002"/>
      <c r="R16" s="2002"/>
      <c r="S16" s="2002"/>
      <c r="T16" s="2002"/>
      <c r="U16" s="2002"/>
      <c r="V16" s="2002"/>
      <c r="W16" s="2002"/>
      <c r="X16" s="2002"/>
      <c r="Y16" s="2002"/>
      <c r="Z16" s="2002"/>
      <c r="AA16" s="2002"/>
      <c r="AB16" s="2006"/>
      <c r="AC16" s="2010"/>
      <c r="AD16" s="2011"/>
      <c r="AE16" s="2011"/>
      <c r="AF16" s="2011"/>
      <c r="AG16" s="2012"/>
      <c r="AH16" s="2015"/>
      <c r="AI16" s="2011"/>
      <c r="AJ16" s="2011"/>
      <c r="AK16" s="2016"/>
      <c r="AL16" s="2010"/>
      <c r="AM16" s="2011"/>
      <c r="AN16" s="2011"/>
      <c r="AO16" s="2011"/>
      <c r="AP16" s="2012"/>
      <c r="AQ16" s="2015"/>
      <c r="AR16" s="2011"/>
      <c r="AS16" s="2011"/>
      <c r="AT16" s="2032"/>
      <c r="AU16" s="1999"/>
      <c r="AV16" s="2000"/>
      <c r="AW16" s="2000"/>
      <c r="AX16" s="2000"/>
      <c r="AY16" s="2000"/>
      <c r="AZ16" s="2000"/>
      <c r="BA16" s="2000"/>
      <c r="BB16" s="2000"/>
      <c r="BC16" s="2000"/>
      <c r="BD16" s="2055"/>
      <c r="BE16" s="2059"/>
      <c r="BF16" s="2060"/>
      <c r="BG16" s="2060"/>
      <c r="BH16" s="2060"/>
      <c r="BI16" s="2060"/>
      <c r="BJ16" s="2061"/>
      <c r="BK16" s="2067"/>
      <c r="BL16" s="2060"/>
      <c r="BM16" s="2060"/>
      <c r="BN16" s="2060"/>
      <c r="BO16" s="2060"/>
      <c r="BP16" s="2060"/>
      <c r="BQ16" s="2068"/>
      <c r="BR16" s="2059"/>
      <c r="BS16" s="2060"/>
      <c r="BT16" s="2060"/>
      <c r="BU16" s="2060"/>
      <c r="BV16" s="2060"/>
      <c r="BW16" s="2060"/>
      <c r="BX16" s="2072"/>
      <c r="BY16" s="2044"/>
      <c r="BZ16" s="1815"/>
      <c r="CA16" s="1815"/>
      <c r="CB16" s="1815"/>
      <c r="CC16" s="1815"/>
      <c r="CD16" s="1815"/>
      <c r="CE16" s="1815"/>
      <c r="CF16" s="1815"/>
      <c r="CG16" s="1815"/>
      <c r="CH16" s="1815"/>
      <c r="CI16" s="1815"/>
      <c r="CJ16" s="1815"/>
      <c r="CK16" s="1815"/>
      <c r="CL16" s="1815"/>
      <c r="CM16" s="1788"/>
      <c r="CN16" s="1236"/>
      <c r="CO16" s="1236"/>
      <c r="CP16" s="1236"/>
      <c r="CQ16" s="1236"/>
      <c r="CR16" s="1236"/>
      <c r="CS16" s="1236"/>
      <c r="CT16" s="1236"/>
      <c r="CU16" s="1236"/>
      <c r="CV16" s="1236"/>
      <c r="CW16" s="1236"/>
      <c r="CX16" s="1236"/>
      <c r="CY16" s="1236"/>
      <c r="CZ16" s="1236"/>
      <c r="DA16" s="1236"/>
      <c r="DB16" s="1236"/>
      <c r="DC16" s="2044"/>
      <c r="DD16" s="1788"/>
      <c r="DE16" s="1236"/>
      <c r="DF16" s="1236"/>
      <c r="DG16" s="1236"/>
      <c r="DH16" s="1236"/>
      <c r="DI16" s="2039"/>
      <c r="DJ16" s="2049"/>
      <c r="DK16" s="2050"/>
      <c r="DL16" s="2050"/>
      <c r="DM16" s="2050"/>
      <c r="DN16" s="2050"/>
      <c r="DO16" s="2050"/>
      <c r="DP16" s="2050"/>
      <c r="DQ16" s="2050"/>
      <c r="DR16" s="2050"/>
      <c r="DS16" s="2050"/>
      <c r="DT16" s="2050"/>
      <c r="DU16" s="2050"/>
      <c r="DV16" s="2050"/>
      <c r="DW16" s="2050"/>
      <c r="DX16" s="2050"/>
      <c r="DY16" s="2050"/>
      <c r="DZ16" s="2051"/>
      <c r="EA16" s="1788"/>
      <c r="EB16" s="1236"/>
      <c r="EC16" s="1236"/>
      <c r="ED16" s="1236"/>
      <c r="EE16" s="1236"/>
      <c r="EF16" s="1236"/>
      <c r="EG16" s="1236"/>
      <c r="EH16" s="1236"/>
      <c r="EI16" s="1236"/>
      <c r="EJ16" s="1236"/>
      <c r="EK16" s="1236"/>
      <c r="EL16" s="1236"/>
      <c r="EM16" s="1236"/>
      <c r="EN16" s="1236"/>
      <c r="EO16" s="1236"/>
      <c r="EP16" s="1236"/>
      <c r="EQ16" s="2044"/>
      <c r="ER16" s="1788"/>
      <c r="ES16" s="1236"/>
      <c r="ET16" s="1236"/>
      <c r="EU16" s="1236"/>
      <c r="EV16" s="1236"/>
      <c r="EW16" s="1236"/>
      <c r="EX16" s="1236"/>
      <c r="EY16" s="2044"/>
      <c r="EZ16" s="1788"/>
      <c r="FA16" s="1236"/>
      <c r="FB16" s="1236"/>
      <c r="FC16" s="1236"/>
      <c r="FD16" s="1236"/>
      <c r="FE16" s="1236"/>
      <c r="FF16" s="1236"/>
      <c r="FG16" s="2039"/>
    </row>
    <row r="17" spans="2:163" ht="8.65" customHeight="1">
      <c r="B17" s="1999"/>
      <c r="C17" s="2000"/>
      <c r="D17" s="2000"/>
      <c r="E17" s="2000"/>
      <c r="F17" s="2000"/>
      <c r="G17" s="2000"/>
      <c r="H17" s="2000"/>
      <c r="I17" s="2000"/>
      <c r="J17" s="2000"/>
      <c r="K17" s="2000"/>
      <c r="L17" s="2000"/>
      <c r="M17" s="2003" t="s">
        <v>1040</v>
      </c>
      <c r="N17" s="1998"/>
      <c r="O17" s="1998"/>
      <c r="P17" s="1998"/>
      <c r="Q17" s="1998"/>
      <c r="R17" s="1998"/>
      <c r="S17" s="1998"/>
      <c r="T17" s="1998"/>
      <c r="U17" s="1998"/>
      <c r="V17" s="1998"/>
      <c r="W17" s="1998"/>
      <c r="X17" s="1998"/>
      <c r="Y17" s="1998"/>
      <c r="Z17" s="1998"/>
      <c r="AA17" s="1998"/>
      <c r="AB17" s="2004"/>
      <c r="AC17" s="2007">
        <v>17.899999999999999</v>
      </c>
      <c r="AD17" s="2008"/>
      <c r="AE17" s="2008"/>
      <c r="AF17" s="2008"/>
      <c r="AG17" s="2009"/>
      <c r="AH17" s="2013">
        <f t="shared" ref="AH17" si="0">AC17</f>
        <v>17.899999999999999</v>
      </c>
      <c r="AI17" s="2008"/>
      <c r="AJ17" s="2008"/>
      <c r="AK17" s="2014"/>
      <c r="AL17" s="2007">
        <v>5.2</v>
      </c>
      <c r="AM17" s="2008"/>
      <c r="AN17" s="2008"/>
      <c r="AO17" s="2008"/>
      <c r="AP17" s="2009"/>
      <c r="AQ17" s="2013">
        <f t="shared" ref="AQ17" si="1">AL17</f>
        <v>5.2</v>
      </c>
      <c r="AR17" s="2008"/>
      <c r="AS17" s="2008"/>
      <c r="AT17" s="2031"/>
      <c r="AU17" s="1999"/>
      <c r="AV17" s="2000"/>
      <c r="AW17" s="2000"/>
      <c r="AX17" s="2000"/>
      <c r="AY17" s="2000"/>
      <c r="AZ17" s="2000"/>
      <c r="BA17" s="2000"/>
      <c r="BB17" s="2000"/>
      <c r="BC17" s="2000"/>
      <c r="BD17" s="2055"/>
      <c r="BE17" s="2059"/>
      <c r="BF17" s="2060"/>
      <c r="BG17" s="2060"/>
      <c r="BH17" s="2060"/>
      <c r="BI17" s="2060"/>
      <c r="BJ17" s="2061"/>
      <c r="BK17" s="2067"/>
      <c r="BL17" s="2060"/>
      <c r="BM17" s="2060"/>
      <c r="BN17" s="2060"/>
      <c r="BO17" s="2060"/>
      <c r="BP17" s="2060"/>
      <c r="BQ17" s="2068"/>
      <c r="BR17" s="2059"/>
      <c r="BS17" s="2060"/>
      <c r="BT17" s="2060"/>
      <c r="BU17" s="2060"/>
      <c r="BV17" s="2060"/>
      <c r="BW17" s="2060"/>
      <c r="BX17" s="2072"/>
      <c r="BY17" s="2044"/>
      <c r="BZ17" s="1815"/>
      <c r="CA17" s="1815"/>
      <c r="CB17" s="1815"/>
      <c r="CC17" s="1815"/>
      <c r="CD17" s="1815"/>
      <c r="CE17" s="1815"/>
      <c r="CF17" s="1815"/>
      <c r="CG17" s="1815"/>
      <c r="CH17" s="1815"/>
      <c r="CI17" s="1815"/>
      <c r="CJ17" s="1815"/>
      <c r="CK17" s="1815"/>
      <c r="CL17" s="1815"/>
      <c r="CM17" s="1788"/>
      <c r="CN17" s="1236"/>
      <c r="CO17" s="1236"/>
      <c r="CP17" s="1236"/>
      <c r="CQ17" s="1236"/>
      <c r="CR17" s="1236"/>
      <c r="CS17" s="1236"/>
      <c r="CT17" s="1236"/>
      <c r="CU17" s="1236"/>
      <c r="CV17" s="1236"/>
      <c r="CW17" s="1236"/>
      <c r="CX17" s="1236"/>
      <c r="CY17" s="1236"/>
      <c r="CZ17" s="1236"/>
      <c r="DA17" s="1236"/>
      <c r="DB17" s="1236"/>
      <c r="DC17" s="2044"/>
      <c r="DD17" s="1788"/>
      <c r="DE17" s="1236"/>
      <c r="DF17" s="1236"/>
      <c r="DG17" s="1236"/>
      <c r="DH17" s="1236"/>
      <c r="DI17" s="2039"/>
      <c r="DJ17" s="2049"/>
      <c r="DK17" s="2050"/>
      <c r="DL17" s="2050"/>
      <c r="DM17" s="2050"/>
      <c r="DN17" s="2050"/>
      <c r="DO17" s="2050"/>
      <c r="DP17" s="2050"/>
      <c r="DQ17" s="2050"/>
      <c r="DR17" s="2050"/>
      <c r="DS17" s="2050"/>
      <c r="DT17" s="2050"/>
      <c r="DU17" s="2050"/>
      <c r="DV17" s="2050"/>
      <c r="DW17" s="2050"/>
      <c r="DX17" s="2050"/>
      <c r="DY17" s="2050"/>
      <c r="DZ17" s="2051"/>
      <c r="EA17" s="1788"/>
      <c r="EB17" s="1236"/>
      <c r="EC17" s="1236"/>
      <c r="ED17" s="1236"/>
      <c r="EE17" s="1236"/>
      <c r="EF17" s="1236"/>
      <c r="EG17" s="1236"/>
      <c r="EH17" s="1236"/>
      <c r="EI17" s="1236"/>
      <c r="EJ17" s="1236"/>
      <c r="EK17" s="1236"/>
      <c r="EL17" s="1236"/>
      <c r="EM17" s="1236"/>
      <c r="EN17" s="1236"/>
      <c r="EO17" s="1236"/>
      <c r="EP17" s="1236"/>
      <c r="EQ17" s="2044"/>
      <c r="ER17" s="1788"/>
      <c r="ES17" s="1236"/>
      <c r="ET17" s="1236"/>
      <c r="EU17" s="1236"/>
      <c r="EV17" s="1236"/>
      <c r="EW17" s="1236"/>
      <c r="EX17" s="1236"/>
      <c r="EY17" s="2044"/>
      <c r="EZ17" s="1788"/>
      <c r="FA17" s="1236"/>
      <c r="FB17" s="1236"/>
      <c r="FC17" s="1236"/>
      <c r="FD17" s="1236"/>
      <c r="FE17" s="1236"/>
      <c r="FF17" s="1236"/>
      <c r="FG17" s="2039"/>
    </row>
    <row r="18" spans="2:163" ht="8.65" customHeight="1">
      <c r="B18" s="1999"/>
      <c r="C18" s="2000"/>
      <c r="D18" s="2000"/>
      <c r="E18" s="2000"/>
      <c r="F18" s="2000"/>
      <c r="G18" s="2000"/>
      <c r="H18" s="2000"/>
      <c r="I18" s="2000"/>
      <c r="J18" s="2000"/>
      <c r="K18" s="2000"/>
      <c r="L18" s="2000"/>
      <c r="M18" s="2005"/>
      <c r="N18" s="2002"/>
      <c r="O18" s="2002"/>
      <c r="P18" s="2002"/>
      <c r="Q18" s="2002"/>
      <c r="R18" s="2002"/>
      <c r="S18" s="2002"/>
      <c r="T18" s="2002"/>
      <c r="U18" s="2002"/>
      <c r="V18" s="2002"/>
      <c r="W18" s="2002"/>
      <c r="X18" s="2002"/>
      <c r="Y18" s="2002"/>
      <c r="Z18" s="2002"/>
      <c r="AA18" s="2002"/>
      <c r="AB18" s="2006"/>
      <c r="AC18" s="2010"/>
      <c r="AD18" s="2011"/>
      <c r="AE18" s="2011"/>
      <c r="AF18" s="2011"/>
      <c r="AG18" s="2012"/>
      <c r="AH18" s="2015"/>
      <c r="AI18" s="2011"/>
      <c r="AJ18" s="2011"/>
      <c r="AK18" s="2016"/>
      <c r="AL18" s="2010"/>
      <c r="AM18" s="2011"/>
      <c r="AN18" s="2011"/>
      <c r="AO18" s="2011"/>
      <c r="AP18" s="2012"/>
      <c r="AQ18" s="2015"/>
      <c r="AR18" s="2011"/>
      <c r="AS18" s="2011"/>
      <c r="AT18" s="2032"/>
      <c r="AU18" s="1999"/>
      <c r="AV18" s="2000"/>
      <c r="AW18" s="2000"/>
      <c r="AX18" s="2000"/>
      <c r="AY18" s="2000"/>
      <c r="AZ18" s="2000"/>
      <c r="BA18" s="2000"/>
      <c r="BB18" s="2000"/>
      <c r="BC18" s="2000"/>
      <c r="BD18" s="2055"/>
      <c r="BE18" s="2059"/>
      <c r="BF18" s="2060"/>
      <c r="BG18" s="2060"/>
      <c r="BH18" s="2060"/>
      <c r="BI18" s="2060"/>
      <c r="BJ18" s="2061"/>
      <c r="BK18" s="2067"/>
      <c r="BL18" s="2060"/>
      <c r="BM18" s="2060"/>
      <c r="BN18" s="2060"/>
      <c r="BO18" s="2060"/>
      <c r="BP18" s="2060"/>
      <c r="BQ18" s="2068"/>
      <c r="BR18" s="2059"/>
      <c r="BS18" s="2060"/>
      <c r="BT18" s="2060"/>
      <c r="BU18" s="2060"/>
      <c r="BV18" s="2060"/>
      <c r="BW18" s="2060"/>
      <c r="BX18" s="2072"/>
      <c r="BY18" s="2045"/>
      <c r="BZ18" s="1816"/>
      <c r="CA18" s="1816"/>
      <c r="CB18" s="1816"/>
      <c r="CC18" s="1816"/>
      <c r="CD18" s="1816"/>
      <c r="CE18" s="1816"/>
      <c r="CF18" s="1816"/>
      <c r="CG18" s="1816"/>
      <c r="CH18" s="1816"/>
      <c r="CI18" s="1816"/>
      <c r="CJ18" s="1816"/>
      <c r="CK18" s="1816"/>
      <c r="CL18" s="1816"/>
      <c r="CM18" s="1789"/>
      <c r="CN18" s="2040"/>
      <c r="CO18" s="2040"/>
      <c r="CP18" s="2040"/>
      <c r="CQ18" s="2040"/>
      <c r="CR18" s="2040"/>
      <c r="CS18" s="2040"/>
      <c r="CT18" s="2040"/>
      <c r="CU18" s="2040"/>
      <c r="CV18" s="2040"/>
      <c r="CW18" s="2040"/>
      <c r="CX18" s="2040"/>
      <c r="CY18" s="2040"/>
      <c r="CZ18" s="2040"/>
      <c r="DA18" s="2040"/>
      <c r="DB18" s="2040"/>
      <c r="DC18" s="2045"/>
      <c r="DD18" s="1789"/>
      <c r="DE18" s="2040"/>
      <c r="DF18" s="2040"/>
      <c r="DG18" s="2040"/>
      <c r="DH18" s="2040"/>
      <c r="DI18" s="2041"/>
      <c r="DJ18" s="2052"/>
      <c r="DK18" s="2053"/>
      <c r="DL18" s="2053"/>
      <c r="DM18" s="2053"/>
      <c r="DN18" s="2053"/>
      <c r="DO18" s="2053"/>
      <c r="DP18" s="2053"/>
      <c r="DQ18" s="2053"/>
      <c r="DR18" s="2053"/>
      <c r="DS18" s="2053"/>
      <c r="DT18" s="2053"/>
      <c r="DU18" s="2053"/>
      <c r="DV18" s="2053"/>
      <c r="DW18" s="2053"/>
      <c r="DX18" s="2053"/>
      <c r="DY18" s="2053"/>
      <c r="DZ18" s="2054"/>
      <c r="EA18" s="1789"/>
      <c r="EB18" s="2040"/>
      <c r="EC18" s="2040"/>
      <c r="ED18" s="2040"/>
      <c r="EE18" s="2040"/>
      <c r="EF18" s="2040"/>
      <c r="EG18" s="2040"/>
      <c r="EH18" s="2040"/>
      <c r="EI18" s="2040"/>
      <c r="EJ18" s="2040"/>
      <c r="EK18" s="2040"/>
      <c r="EL18" s="2040"/>
      <c r="EM18" s="2040"/>
      <c r="EN18" s="2040"/>
      <c r="EO18" s="2040"/>
      <c r="EP18" s="2040"/>
      <c r="EQ18" s="2045"/>
      <c r="ER18" s="1789"/>
      <c r="ES18" s="2040"/>
      <c r="ET18" s="2040"/>
      <c r="EU18" s="2040"/>
      <c r="EV18" s="2040"/>
      <c r="EW18" s="2040"/>
      <c r="EX18" s="2040"/>
      <c r="EY18" s="2045"/>
      <c r="EZ18" s="1789"/>
      <c r="FA18" s="2040"/>
      <c r="FB18" s="2040"/>
      <c r="FC18" s="2040"/>
      <c r="FD18" s="2040"/>
      <c r="FE18" s="2040"/>
      <c r="FF18" s="2040"/>
      <c r="FG18" s="2041"/>
    </row>
    <row r="19" spans="2:163" ht="8.65" customHeight="1">
      <c r="B19" s="1999"/>
      <c r="C19" s="2000"/>
      <c r="D19" s="2000"/>
      <c r="E19" s="2000"/>
      <c r="F19" s="2000"/>
      <c r="G19" s="2000"/>
      <c r="H19" s="2000"/>
      <c r="I19" s="2000"/>
      <c r="J19" s="2000"/>
      <c r="K19" s="2000"/>
      <c r="L19" s="2000"/>
      <c r="M19" s="2003" t="s">
        <v>1041</v>
      </c>
      <c r="N19" s="1998"/>
      <c r="O19" s="1998"/>
      <c r="P19" s="1998"/>
      <c r="Q19" s="1998"/>
      <c r="R19" s="1998"/>
      <c r="S19" s="1998"/>
      <c r="T19" s="1998"/>
      <c r="U19" s="1998"/>
      <c r="V19" s="1998"/>
      <c r="W19" s="1998"/>
      <c r="X19" s="1998"/>
      <c r="Y19" s="1998"/>
      <c r="Z19" s="1998"/>
      <c r="AA19" s="1998"/>
      <c r="AB19" s="2004"/>
      <c r="AC19" s="2007">
        <v>18.2</v>
      </c>
      <c r="AD19" s="2008"/>
      <c r="AE19" s="2008"/>
      <c r="AF19" s="2008"/>
      <c r="AG19" s="2009"/>
      <c r="AH19" s="2013">
        <f t="shared" ref="AH19" si="2">AC19</f>
        <v>18.2</v>
      </c>
      <c r="AI19" s="2008"/>
      <c r="AJ19" s="2008"/>
      <c r="AK19" s="2014"/>
      <c r="AL19" s="2007">
        <v>5.5</v>
      </c>
      <c r="AM19" s="2008"/>
      <c r="AN19" s="2008"/>
      <c r="AO19" s="2008"/>
      <c r="AP19" s="2009"/>
      <c r="AQ19" s="2013">
        <f t="shared" ref="AQ19" si="3">AL19</f>
        <v>5.5</v>
      </c>
      <c r="AR19" s="2008"/>
      <c r="AS19" s="2008"/>
      <c r="AT19" s="2031"/>
      <c r="AU19" s="1999"/>
      <c r="AV19" s="2000"/>
      <c r="AW19" s="2000"/>
      <c r="AX19" s="2000"/>
      <c r="AY19" s="2000"/>
      <c r="AZ19" s="2000"/>
      <c r="BA19" s="2000"/>
      <c r="BB19" s="2000"/>
      <c r="BC19" s="2000"/>
      <c r="BD19" s="2055"/>
      <c r="BE19" s="2059"/>
      <c r="BF19" s="2060"/>
      <c r="BG19" s="2060"/>
      <c r="BH19" s="2060"/>
      <c r="BI19" s="2060"/>
      <c r="BJ19" s="2061"/>
      <c r="BK19" s="2067"/>
      <c r="BL19" s="2060"/>
      <c r="BM19" s="2060"/>
      <c r="BN19" s="2060"/>
      <c r="BO19" s="2060"/>
      <c r="BP19" s="2060"/>
      <c r="BQ19" s="2068"/>
      <c r="BR19" s="2059"/>
      <c r="BS19" s="2060"/>
      <c r="BT19" s="2060"/>
      <c r="BU19" s="2060"/>
      <c r="BV19" s="2060"/>
      <c r="BW19" s="2060"/>
      <c r="BX19" s="2072"/>
      <c r="BY19" s="1998" t="s">
        <v>1042</v>
      </c>
      <c r="BZ19" s="1998"/>
      <c r="CA19" s="1998"/>
      <c r="CB19" s="1998"/>
      <c r="CC19" s="1998"/>
      <c r="CD19" s="1998"/>
      <c r="CE19" s="1998"/>
      <c r="CF19" s="1998"/>
      <c r="CG19" s="2033"/>
      <c r="CH19" s="2099">
        <v>7.0000000000000007E-2</v>
      </c>
      <c r="CI19" s="2099"/>
      <c r="CJ19" s="2099"/>
      <c r="CK19" s="2099"/>
      <c r="CL19" s="2100"/>
      <c r="CM19" s="2105" t="s">
        <v>1043</v>
      </c>
      <c r="CN19" s="1998"/>
      <c r="CO19" s="1998"/>
      <c r="CP19" s="1998"/>
      <c r="CQ19" s="1998"/>
      <c r="CR19" s="1998"/>
      <c r="CS19" s="1998"/>
      <c r="CT19" s="1998"/>
      <c r="CU19" s="1998"/>
      <c r="CV19" s="1998"/>
      <c r="CW19" s="1998"/>
      <c r="CX19" s="1998"/>
      <c r="CY19" s="1998"/>
      <c r="CZ19" s="1998"/>
      <c r="DA19" s="1998"/>
      <c r="DB19" s="1998"/>
      <c r="DC19" s="2033"/>
      <c r="DD19" s="2108">
        <v>0.68</v>
      </c>
      <c r="DE19" s="2099"/>
      <c r="DF19" s="2099"/>
      <c r="DG19" s="2099"/>
      <c r="DH19" s="2099"/>
      <c r="DI19" s="2109"/>
      <c r="DJ19" s="2114" t="s">
        <v>1044</v>
      </c>
      <c r="DK19" s="2115"/>
      <c r="DL19" s="2115"/>
      <c r="DM19" s="2115"/>
      <c r="DN19" s="2115"/>
      <c r="DO19" s="2115"/>
      <c r="DP19" s="2115"/>
      <c r="DQ19" s="2115"/>
      <c r="DR19" s="2115"/>
      <c r="DS19" s="2115"/>
      <c r="DT19" s="2115"/>
      <c r="DU19" s="2115"/>
      <c r="DV19" s="2115"/>
      <c r="DW19" s="2115"/>
      <c r="DX19" s="2115"/>
      <c r="DY19" s="2115"/>
      <c r="DZ19" s="2116"/>
      <c r="EA19" s="2080" t="s">
        <v>1042</v>
      </c>
      <c r="EB19" s="2080"/>
      <c r="EC19" s="2080"/>
      <c r="ED19" s="2080"/>
      <c r="EE19" s="2080"/>
      <c r="EF19" s="2080"/>
      <c r="EG19" s="2080"/>
      <c r="EH19" s="2080"/>
      <c r="EI19" s="2080"/>
      <c r="EJ19" s="2080"/>
      <c r="EK19" s="2080"/>
      <c r="EL19" s="2080"/>
      <c r="EM19" s="2080"/>
      <c r="EN19" s="2080"/>
      <c r="EO19" s="2080"/>
      <c r="EP19" s="2080"/>
      <c r="EQ19" s="2080"/>
      <c r="ER19" s="2098">
        <v>3.11</v>
      </c>
      <c r="ES19" s="2098"/>
      <c r="ET19" s="2098"/>
      <c r="EU19" s="2098"/>
      <c r="EV19" s="2098"/>
      <c r="EW19" s="2098"/>
      <c r="EX19" s="2098"/>
      <c r="EY19" s="2098"/>
      <c r="EZ19" s="2087"/>
      <c r="FA19" s="2087"/>
      <c r="FB19" s="2087"/>
      <c r="FC19" s="2087"/>
      <c r="FD19" s="2087"/>
      <c r="FE19" s="2087"/>
      <c r="FF19" s="2087"/>
      <c r="FG19" s="2088"/>
    </row>
    <row r="20" spans="2:163" ht="8.65" customHeight="1">
      <c r="B20" s="1999"/>
      <c r="C20" s="2000"/>
      <c r="D20" s="2000"/>
      <c r="E20" s="2000"/>
      <c r="F20" s="2000"/>
      <c r="G20" s="2000"/>
      <c r="H20" s="2000"/>
      <c r="I20" s="2000"/>
      <c r="J20" s="2000"/>
      <c r="K20" s="2000"/>
      <c r="L20" s="2000"/>
      <c r="M20" s="2005"/>
      <c r="N20" s="2002"/>
      <c r="O20" s="2002"/>
      <c r="P20" s="2002"/>
      <c r="Q20" s="2002"/>
      <c r="R20" s="2002"/>
      <c r="S20" s="2002"/>
      <c r="T20" s="2002"/>
      <c r="U20" s="2002"/>
      <c r="V20" s="2002"/>
      <c r="W20" s="2002"/>
      <c r="X20" s="2002"/>
      <c r="Y20" s="2002"/>
      <c r="Z20" s="2002"/>
      <c r="AA20" s="2002"/>
      <c r="AB20" s="2006"/>
      <c r="AC20" s="2010"/>
      <c r="AD20" s="2011"/>
      <c r="AE20" s="2011"/>
      <c r="AF20" s="2011"/>
      <c r="AG20" s="2012"/>
      <c r="AH20" s="2015"/>
      <c r="AI20" s="2011"/>
      <c r="AJ20" s="2011"/>
      <c r="AK20" s="2016"/>
      <c r="AL20" s="2010"/>
      <c r="AM20" s="2011"/>
      <c r="AN20" s="2011"/>
      <c r="AO20" s="2011"/>
      <c r="AP20" s="2012"/>
      <c r="AQ20" s="2015"/>
      <c r="AR20" s="2011"/>
      <c r="AS20" s="2011"/>
      <c r="AT20" s="2032"/>
      <c r="AU20" s="2001"/>
      <c r="AV20" s="2002"/>
      <c r="AW20" s="2002"/>
      <c r="AX20" s="2002"/>
      <c r="AY20" s="2002"/>
      <c r="AZ20" s="2002"/>
      <c r="BA20" s="2002"/>
      <c r="BB20" s="2002"/>
      <c r="BC20" s="2002"/>
      <c r="BD20" s="2006"/>
      <c r="BE20" s="2059"/>
      <c r="BF20" s="2060"/>
      <c r="BG20" s="2060"/>
      <c r="BH20" s="2060"/>
      <c r="BI20" s="2060"/>
      <c r="BJ20" s="2061"/>
      <c r="BK20" s="2069"/>
      <c r="BL20" s="2063"/>
      <c r="BM20" s="2063"/>
      <c r="BN20" s="2063"/>
      <c r="BO20" s="2063"/>
      <c r="BP20" s="2063"/>
      <c r="BQ20" s="2070"/>
      <c r="BR20" s="2059"/>
      <c r="BS20" s="2060"/>
      <c r="BT20" s="2060"/>
      <c r="BU20" s="2060"/>
      <c r="BV20" s="2060"/>
      <c r="BW20" s="2060"/>
      <c r="BX20" s="2072"/>
      <c r="BY20" s="2000"/>
      <c r="BZ20" s="2000"/>
      <c r="CA20" s="2000"/>
      <c r="CB20" s="2000"/>
      <c r="CC20" s="2000"/>
      <c r="CD20" s="2000"/>
      <c r="CE20" s="2000"/>
      <c r="CF20" s="2000"/>
      <c r="CG20" s="2034"/>
      <c r="CH20" s="2101"/>
      <c r="CI20" s="2101"/>
      <c r="CJ20" s="2101"/>
      <c r="CK20" s="2101"/>
      <c r="CL20" s="2102"/>
      <c r="CM20" s="2106"/>
      <c r="CN20" s="2000"/>
      <c r="CO20" s="2000"/>
      <c r="CP20" s="2000"/>
      <c r="CQ20" s="2000"/>
      <c r="CR20" s="2000"/>
      <c r="CS20" s="2000"/>
      <c r="CT20" s="2000"/>
      <c r="CU20" s="2000"/>
      <c r="CV20" s="2000"/>
      <c r="CW20" s="2000"/>
      <c r="CX20" s="2000"/>
      <c r="CY20" s="2000"/>
      <c r="CZ20" s="2000"/>
      <c r="DA20" s="2000"/>
      <c r="DB20" s="2000"/>
      <c r="DC20" s="2034"/>
      <c r="DD20" s="2110"/>
      <c r="DE20" s="2101"/>
      <c r="DF20" s="2101"/>
      <c r="DG20" s="2101"/>
      <c r="DH20" s="2101"/>
      <c r="DI20" s="2111"/>
      <c r="DJ20" s="2117"/>
      <c r="DK20" s="2118"/>
      <c r="DL20" s="2118"/>
      <c r="DM20" s="2118"/>
      <c r="DN20" s="2118"/>
      <c r="DO20" s="2118"/>
      <c r="DP20" s="2118"/>
      <c r="DQ20" s="2118"/>
      <c r="DR20" s="2118"/>
      <c r="DS20" s="2118"/>
      <c r="DT20" s="2118"/>
      <c r="DU20" s="2118"/>
      <c r="DV20" s="2118"/>
      <c r="DW20" s="2118"/>
      <c r="DX20" s="2118"/>
      <c r="DY20" s="2118"/>
      <c r="DZ20" s="2119"/>
      <c r="EA20" s="2080"/>
      <c r="EB20" s="2080"/>
      <c r="EC20" s="2080"/>
      <c r="ED20" s="2080"/>
      <c r="EE20" s="2080"/>
      <c r="EF20" s="2080"/>
      <c r="EG20" s="2080"/>
      <c r="EH20" s="2080"/>
      <c r="EI20" s="2080"/>
      <c r="EJ20" s="2080"/>
      <c r="EK20" s="2080"/>
      <c r="EL20" s="2080"/>
      <c r="EM20" s="2080"/>
      <c r="EN20" s="2080"/>
      <c r="EO20" s="2080"/>
      <c r="EP20" s="2080"/>
      <c r="EQ20" s="2080"/>
      <c r="ER20" s="2098"/>
      <c r="ES20" s="2098"/>
      <c r="ET20" s="2098"/>
      <c r="EU20" s="2098"/>
      <c r="EV20" s="2098"/>
      <c r="EW20" s="2098"/>
      <c r="EX20" s="2098"/>
      <c r="EY20" s="2098"/>
      <c r="EZ20" s="2087"/>
      <c r="FA20" s="2087"/>
      <c r="FB20" s="2087"/>
      <c r="FC20" s="2087"/>
      <c r="FD20" s="2087"/>
      <c r="FE20" s="2087"/>
      <c r="FF20" s="2087"/>
      <c r="FG20" s="2088"/>
    </row>
    <row r="21" spans="2:163" ht="8.65" customHeight="1">
      <c r="B21" s="1999"/>
      <c r="C21" s="2000"/>
      <c r="D21" s="2000"/>
      <c r="E21" s="2000"/>
      <c r="F21" s="2000"/>
      <c r="G21" s="2000"/>
      <c r="H21" s="2000"/>
      <c r="I21" s="2000"/>
      <c r="J21" s="2000"/>
      <c r="K21" s="2000"/>
      <c r="L21" s="2000"/>
      <c r="M21" s="2003" t="s">
        <v>1045</v>
      </c>
      <c r="N21" s="1998"/>
      <c r="O21" s="1998"/>
      <c r="P21" s="1998"/>
      <c r="Q21" s="1998"/>
      <c r="R21" s="1998"/>
      <c r="S21" s="1998"/>
      <c r="T21" s="1998"/>
      <c r="U21" s="1998"/>
      <c r="V21" s="1998"/>
      <c r="W21" s="1998"/>
      <c r="X21" s="1998"/>
      <c r="Y21" s="1998"/>
      <c r="Z21" s="1998"/>
      <c r="AA21" s="1998"/>
      <c r="AB21" s="2004"/>
      <c r="AC21" s="2007">
        <v>19.399999999999999</v>
      </c>
      <c r="AD21" s="2008"/>
      <c r="AE21" s="2008"/>
      <c r="AF21" s="2008"/>
      <c r="AG21" s="2009"/>
      <c r="AH21" s="2013">
        <f t="shared" ref="AH21" si="4">AC21</f>
        <v>19.399999999999999</v>
      </c>
      <c r="AI21" s="2008"/>
      <c r="AJ21" s="2008"/>
      <c r="AK21" s="2014"/>
      <c r="AL21" s="2007">
        <v>6.1</v>
      </c>
      <c r="AM21" s="2008"/>
      <c r="AN21" s="2008"/>
      <c r="AO21" s="2008"/>
      <c r="AP21" s="2009"/>
      <c r="AQ21" s="2013">
        <f t="shared" ref="AQ21" si="5">AL21</f>
        <v>6.1</v>
      </c>
      <c r="AR21" s="2008"/>
      <c r="AS21" s="2008"/>
      <c r="AT21" s="2031"/>
      <c r="AU21" s="2089" t="s">
        <v>1046</v>
      </c>
      <c r="AV21" s="2090"/>
      <c r="AW21" s="2090"/>
      <c r="AX21" s="2090"/>
      <c r="AY21" s="2090"/>
      <c r="AZ21" s="2090"/>
      <c r="BA21" s="2090"/>
      <c r="BB21" s="2090"/>
      <c r="BC21" s="2090"/>
      <c r="BD21" s="2091"/>
      <c r="BE21" s="2059"/>
      <c r="BF21" s="2060"/>
      <c r="BG21" s="2060"/>
      <c r="BH21" s="2060"/>
      <c r="BI21" s="2060"/>
      <c r="BJ21" s="2061"/>
      <c r="BK21" s="2065">
        <v>6.5</v>
      </c>
      <c r="BL21" s="2057"/>
      <c r="BM21" s="2057"/>
      <c r="BN21" s="2057"/>
      <c r="BO21" s="2057"/>
      <c r="BP21" s="2057"/>
      <c r="BQ21" s="2066"/>
      <c r="BR21" s="2059"/>
      <c r="BS21" s="2060"/>
      <c r="BT21" s="2060"/>
      <c r="BU21" s="2060"/>
      <c r="BV21" s="2060"/>
      <c r="BW21" s="2060"/>
      <c r="BX21" s="2072"/>
      <c r="BY21" s="2000"/>
      <c r="BZ21" s="2000"/>
      <c r="CA21" s="2000"/>
      <c r="CB21" s="2000"/>
      <c r="CC21" s="2000"/>
      <c r="CD21" s="2000"/>
      <c r="CE21" s="2000"/>
      <c r="CF21" s="2000"/>
      <c r="CG21" s="2034"/>
      <c r="CH21" s="2101"/>
      <c r="CI21" s="2101"/>
      <c r="CJ21" s="2101"/>
      <c r="CK21" s="2101"/>
      <c r="CL21" s="2102"/>
      <c r="CM21" s="2106"/>
      <c r="CN21" s="2000"/>
      <c r="CO21" s="2000"/>
      <c r="CP21" s="2000"/>
      <c r="CQ21" s="2000"/>
      <c r="CR21" s="2000"/>
      <c r="CS21" s="2000"/>
      <c r="CT21" s="2000"/>
      <c r="CU21" s="2000"/>
      <c r="CV21" s="2000"/>
      <c r="CW21" s="2000"/>
      <c r="CX21" s="2000"/>
      <c r="CY21" s="2000"/>
      <c r="CZ21" s="2000"/>
      <c r="DA21" s="2000"/>
      <c r="DB21" s="2000"/>
      <c r="DC21" s="2034"/>
      <c r="DD21" s="2110"/>
      <c r="DE21" s="2101"/>
      <c r="DF21" s="2101"/>
      <c r="DG21" s="2101"/>
      <c r="DH21" s="2101"/>
      <c r="DI21" s="2111"/>
      <c r="DJ21" s="2117"/>
      <c r="DK21" s="2118"/>
      <c r="DL21" s="2118"/>
      <c r="DM21" s="2118"/>
      <c r="DN21" s="2118"/>
      <c r="DO21" s="2118"/>
      <c r="DP21" s="2118"/>
      <c r="DQ21" s="2118"/>
      <c r="DR21" s="2118"/>
      <c r="DS21" s="2118"/>
      <c r="DT21" s="2118"/>
      <c r="DU21" s="2118"/>
      <c r="DV21" s="2118"/>
      <c r="DW21" s="2118"/>
      <c r="DX21" s="2118"/>
      <c r="DY21" s="2118"/>
      <c r="DZ21" s="2119"/>
      <c r="EA21" s="2080" t="s">
        <v>1047</v>
      </c>
      <c r="EB21" s="2080"/>
      <c r="EC21" s="2080"/>
      <c r="ED21" s="2080"/>
      <c r="EE21" s="2080"/>
      <c r="EF21" s="2080"/>
      <c r="EG21" s="2080"/>
      <c r="EH21" s="2080"/>
      <c r="EI21" s="2080"/>
      <c r="EJ21" s="2080"/>
      <c r="EK21" s="2080"/>
      <c r="EL21" s="2080"/>
      <c r="EM21" s="2080"/>
      <c r="EN21" s="2080"/>
      <c r="EO21" s="2080"/>
      <c r="EP21" s="2080"/>
      <c r="EQ21" s="2080"/>
      <c r="ER21" s="2098">
        <v>3.15</v>
      </c>
      <c r="ES21" s="2098"/>
      <c r="ET21" s="2098"/>
      <c r="EU21" s="2098"/>
      <c r="EV21" s="2098"/>
      <c r="EW21" s="2098"/>
      <c r="EX21" s="2098"/>
      <c r="EY21" s="2098"/>
      <c r="EZ21" s="2087"/>
      <c r="FA21" s="2087"/>
      <c r="FB21" s="2087"/>
      <c r="FC21" s="2087"/>
      <c r="FD21" s="2087"/>
      <c r="FE21" s="2087"/>
      <c r="FF21" s="2087"/>
      <c r="FG21" s="2088"/>
    </row>
    <row r="22" spans="2:163" ht="8.65" customHeight="1">
      <c r="B22" s="2001"/>
      <c r="C22" s="2002"/>
      <c r="D22" s="2002"/>
      <c r="E22" s="2002"/>
      <c r="F22" s="2002"/>
      <c r="G22" s="2002"/>
      <c r="H22" s="2002"/>
      <c r="I22" s="2002"/>
      <c r="J22" s="2002"/>
      <c r="K22" s="2002"/>
      <c r="L22" s="2002"/>
      <c r="M22" s="2005"/>
      <c r="N22" s="2002"/>
      <c r="O22" s="2002"/>
      <c r="P22" s="2002"/>
      <c r="Q22" s="2002"/>
      <c r="R22" s="2002"/>
      <c r="S22" s="2002"/>
      <c r="T22" s="2002"/>
      <c r="U22" s="2002"/>
      <c r="V22" s="2002"/>
      <c r="W22" s="2002"/>
      <c r="X22" s="2002"/>
      <c r="Y22" s="2002"/>
      <c r="Z22" s="2002"/>
      <c r="AA22" s="2002"/>
      <c r="AB22" s="2006"/>
      <c r="AC22" s="2010"/>
      <c r="AD22" s="2011"/>
      <c r="AE22" s="2011"/>
      <c r="AF22" s="2011"/>
      <c r="AG22" s="2012"/>
      <c r="AH22" s="2015"/>
      <c r="AI22" s="2011"/>
      <c r="AJ22" s="2011"/>
      <c r="AK22" s="2016"/>
      <c r="AL22" s="2010"/>
      <c r="AM22" s="2011"/>
      <c r="AN22" s="2011"/>
      <c r="AO22" s="2011"/>
      <c r="AP22" s="2012"/>
      <c r="AQ22" s="2015"/>
      <c r="AR22" s="2011"/>
      <c r="AS22" s="2011"/>
      <c r="AT22" s="2032"/>
      <c r="AU22" s="2092"/>
      <c r="AV22" s="2093"/>
      <c r="AW22" s="2093"/>
      <c r="AX22" s="2093"/>
      <c r="AY22" s="2093"/>
      <c r="AZ22" s="2093"/>
      <c r="BA22" s="2093"/>
      <c r="BB22" s="2093"/>
      <c r="BC22" s="2093"/>
      <c r="BD22" s="2094"/>
      <c r="BE22" s="2059"/>
      <c r="BF22" s="2060"/>
      <c r="BG22" s="2060"/>
      <c r="BH22" s="2060"/>
      <c r="BI22" s="2060"/>
      <c r="BJ22" s="2061"/>
      <c r="BK22" s="2067"/>
      <c r="BL22" s="2060"/>
      <c r="BM22" s="2060"/>
      <c r="BN22" s="2060"/>
      <c r="BO22" s="2060"/>
      <c r="BP22" s="2060"/>
      <c r="BQ22" s="2068"/>
      <c r="BR22" s="2059"/>
      <c r="BS22" s="2060"/>
      <c r="BT22" s="2060"/>
      <c r="BU22" s="2060"/>
      <c r="BV22" s="2060"/>
      <c r="BW22" s="2060"/>
      <c r="BX22" s="2072"/>
      <c r="BY22" s="2000"/>
      <c r="BZ22" s="2000"/>
      <c r="CA22" s="2000"/>
      <c r="CB22" s="2000"/>
      <c r="CC22" s="2000"/>
      <c r="CD22" s="2000"/>
      <c r="CE22" s="2000"/>
      <c r="CF22" s="2000"/>
      <c r="CG22" s="2034"/>
      <c r="CH22" s="2101"/>
      <c r="CI22" s="2101"/>
      <c r="CJ22" s="2101"/>
      <c r="CK22" s="2101"/>
      <c r="CL22" s="2102"/>
      <c r="CM22" s="2106"/>
      <c r="CN22" s="2000"/>
      <c r="CO22" s="2000"/>
      <c r="CP22" s="2000"/>
      <c r="CQ22" s="2000"/>
      <c r="CR22" s="2000"/>
      <c r="CS22" s="2000"/>
      <c r="CT22" s="2000"/>
      <c r="CU22" s="2000"/>
      <c r="CV22" s="2000"/>
      <c r="CW22" s="2000"/>
      <c r="CX22" s="2000"/>
      <c r="CY22" s="2000"/>
      <c r="CZ22" s="2000"/>
      <c r="DA22" s="2000"/>
      <c r="DB22" s="2000"/>
      <c r="DC22" s="2034"/>
      <c r="DD22" s="2110"/>
      <c r="DE22" s="2101"/>
      <c r="DF22" s="2101"/>
      <c r="DG22" s="2101"/>
      <c r="DH22" s="2101"/>
      <c r="DI22" s="2111"/>
      <c r="DJ22" s="2117"/>
      <c r="DK22" s="2118"/>
      <c r="DL22" s="2118"/>
      <c r="DM22" s="2118"/>
      <c r="DN22" s="2118"/>
      <c r="DO22" s="2118"/>
      <c r="DP22" s="2118"/>
      <c r="DQ22" s="2118"/>
      <c r="DR22" s="2118"/>
      <c r="DS22" s="2118"/>
      <c r="DT22" s="2118"/>
      <c r="DU22" s="2118"/>
      <c r="DV22" s="2118"/>
      <c r="DW22" s="2118"/>
      <c r="DX22" s="2118"/>
      <c r="DY22" s="2118"/>
      <c r="DZ22" s="2119"/>
      <c r="EA22" s="2080"/>
      <c r="EB22" s="2080"/>
      <c r="EC22" s="2080"/>
      <c r="ED22" s="2080"/>
      <c r="EE22" s="2080"/>
      <c r="EF22" s="2080"/>
      <c r="EG22" s="2080"/>
      <c r="EH22" s="2080"/>
      <c r="EI22" s="2080"/>
      <c r="EJ22" s="2080"/>
      <c r="EK22" s="2080"/>
      <c r="EL22" s="2080"/>
      <c r="EM22" s="2080"/>
      <c r="EN22" s="2080"/>
      <c r="EO22" s="2080"/>
      <c r="EP22" s="2080"/>
      <c r="EQ22" s="2080"/>
      <c r="ER22" s="2098"/>
      <c r="ES22" s="2098"/>
      <c r="ET22" s="2098"/>
      <c r="EU22" s="2098"/>
      <c r="EV22" s="2098"/>
      <c r="EW22" s="2098"/>
      <c r="EX22" s="2098"/>
      <c r="EY22" s="2098"/>
      <c r="EZ22" s="2087"/>
      <c r="FA22" s="2087"/>
      <c r="FB22" s="2087"/>
      <c r="FC22" s="2087"/>
      <c r="FD22" s="2087"/>
      <c r="FE22" s="2087"/>
      <c r="FF22" s="2087"/>
      <c r="FG22" s="2088"/>
    </row>
    <row r="23" spans="2:163" ht="8.65" customHeight="1">
      <c r="B23" s="2089" t="s">
        <v>1048</v>
      </c>
      <c r="C23" s="2090"/>
      <c r="D23" s="2090"/>
      <c r="E23" s="2090"/>
      <c r="F23" s="2090"/>
      <c r="G23" s="2090"/>
      <c r="H23" s="2090"/>
      <c r="I23" s="2090"/>
      <c r="J23" s="2090"/>
      <c r="K23" s="2090"/>
      <c r="L23" s="2090"/>
      <c r="M23" s="2003" t="s">
        <v>1035</v>
      </c>
      <c r="N23" s="1998"/>
      <c r="O23" s="1998"/>
      <c r="P23" s="1998"/>
      <c r="Q23" s="1998"/>
      <c r="R23" s="1998"/>
      <c r="S23" s="1998"/>
      <c r="T23" s="1998"/>
      <c r="U23" s="1998"/>
      <c r="V23" s="1998"/>
      <c r="W23" s="1998"/>
      <c r="X23" s="1998"/>
      <c r="Y23" s="1998"/>
      <c r="Z23" s="1998"/>
      <c r="AA23" s="1998"/>
      <c r="AB23" s="2004"/>
      <c r="AC23" s="2007">
        <v>17.399999999999999</v>
      </c>
      <c r="AD23" s="2008"/>
      <c r="AE23" s="2008"/>
      <c r="AF23" s="2008"/>
      <c r="AG23" s="2009"/>
      <c r="AH23" s="2013">
        <f t="shared" ref="AH23" si="6">AC23</f>
        <v>17.399999999999999</v>
      </c>
      <c r="AI23" s="2008"/>
      <c r="AJ23" s="2008"/>
      <c r="AK23" s="2014"/>
      <c r="AL23" s="2007">
        <v>5.2</v>
      </c>
      <c r="AM23" s="2008"/>
      <c r="AN23" s="2008"/>
      <c r="AO23" s="2008"/>
      <c r="AP23" s="2009"/>
      <c r="AQ23" s="2013">
        <f t="shared" ref="AQ23" si="7">AL23</f>
        <v>5.2</v>
      </c>
      <c r="AR23" s="2008"/>
      <c r="AS23" s="2008"/>
      <c r="AT23" s="2031"/>
      <c r="AU23" s="2092"/>
      <c r="AV23" s="2093"/>
      <c r="AW23" s="2093"/>
      <c r="AX23" s="2093"/>
      <c r="AY23" s="2093"/>
      <c r="AZ23" s="2093"/>
      <c r="BA23" s="2093"/>
      <c r="BB23" s="2093"/>
      <c r="BC23" s="2093"/>
      <c r="BD23" s="2094"/>
      <c r="BE23" s="2059"/>
      <c r="BF23" s="2060"/>
      <c r="BG23" s="2060"/>
      <c r="BH23" s="2060"/>
      <c r="BI23" s="2060"/>
      <c r="BJ23" s="2061"/>
      <c r="BK23" s="2067"/>
      <c r="BL23" s="2060"/>
      <c r="BM23" s="2060"/>
      <c r="BN23" s="2060"/>
      <c r="BO23" s="2060"/>
      <c r="BP23" s="2060"/>
      <c r="BQ23" s="2068"/>
      <c r="BR23" s="2059"/>
      <c r="BS23" s="2060"/>
      <c r="BT23" s="2060"/>
      <c r="BU23" s="2060"/>
      <c r="BV23" s="2060"/>
      <c r="BW23" s="2060"/>
      <c r="BX23" s="2072"/>
      <c r="BY23" s="2000"/>
      <c r="BZ23" s="2000"/>
      <c r="CA23" s="2000"/>
      <c r="CB23" s="2000"/>
      <c r="CC23" s="2000"/>
      <c r="CD23" s="2000"/>
      <c r="CE23" s="2000"/>
      <c r="CF23" s="2000"/>
      <c r="CG23" s="2034"/>
      <c r="CH23" s="2101"/>
      <c r="CI23" s="2101"/>
      <c r="CJ23" s="2101"/>
      <c r="CK23" s="2101"/>
      <c r="CL23" s="2102"/>
      <c r="CM23" s="2106"/>
      <c r="CN23" s="2000"/>
      <c r="CO23" s="2000"/>
      <c r="CP23" s="2000"/>
      <c r="CQ23" s="2000"/>
      <c r="CR23" s="2000"/>
      <c r="CS23" s="2000"/>
      <c r="CT23" s="2000"/>
      <c r="CU23" s="2000"/>
      <c r="CV23" s="2000"/>
      <c r="CW23" s="2000"/>
      <c r="CX23" s="2000"/>
      <c r="CY23" s="2000"/>
      <c r="CZ23" s="2000"/>
      <c r="DA23" s="2000"/>
      <c r="DB23" s="2000"/>
      <c r="DC23" s="2034"/>
      <c r="DD23" s="2110"/>
      <c r="DE23" s="2101"/>
      <c r="DF23" s="2101"/>
      <c r="DG23" s="2101"/>
      <c r="DH23" s="2101"/>
      <c r="DI23" s="2111"/>
      <c r="DJ23" s="2117"/>
      <c r="DK23" s="2118"/>
      <c r="DL23" s="2118"/>
      <c r="DM23" s="2118"/>
      <c r="DN23" s="2118"/>
      <c r="DO23" s="2118"/>
      <c r="DP23" s="2118"/>
      <c r="DQ23" s="2118"/>
      <c r="DR23" s="2118"/>
      <c r="DS23" s="2118"/>
      <c r="DT23" s="2118"/>
      <c r="DU23" s="2118"/>
      <c r="DV23" s="2118"/>
      <c r="DW23" s="2118"/>
      <c r="DX23" s="2118"/>
      <c r="DY23" s="2118"/>
      <c r="DZ23" s="2119"/>
      <c r="EA23" s="2080" t="s">
        <v>1049</v>
      </c>
      <c r="EB23" s="2080"/>
      <c r="EC23" s="2080"/>
      <c r="ED23" s="2080"/>
      <c r="EE23" s="2080"/>
      <c r="EF23" s="2080"/>
      <c r="EG23" s="2080"/>
      <c r="EH23" s="2080"/>
      <c r="EI23" s="2080"/>
      <c r="EJ23" s="2080"/>
      <c r="EK23" s="2080"/>
      <c r="EL23" s="2080"/>
      <c r="EM23" s="2080"/>
      <c r="EN23" s="2080"/>
      <c r="EO23" s="2080"/>
      <c r="EP23" s="2080"/>
      <c r="EQ23" s="2080"/>
      <c r="ER23" s="2098">
        <v>3.64</v>
      </c>
      <c r="ES23" s="2098"/>
      <c r="ET23" s="2098"/>
      <c r="EU23" s="2098"/>
      <c r="EV23" s="2098"/>
      <c r="EW23" s="2098"/>
      <c r="EX23" s="2098"/>
      <c r="EY23" s="2098"/>
      <c r="EZ23" s="2087"/>
      <c r="FA23" s="2087"/>
      <c r="FB23" s="2087"/>
      <c r="FC23" s="2087"/>
      <c r="FD23" s="2087"/>
      <c r="FE23" s="2087"/>
      <c r="FF23" s="2087"/>
      <c r="FG23" s="2088"/>
    </row>
    <row r="24" spans="2:163" ht="8.65" customHeight="1">
      <c r="B24" s="2092"/>
      <c r="C24" s="2093"/>
      <c r="D24" s="2093"/>
      <c r="E24" s="2093"/>
      <c r="F24" s="2093"/>
      <c r="G24" s="2093"/>
      <c r="H24" s="2093"/>
      <c r="I24" s="2093"/>
      <c r="J24" s="2093"/>
      <c r="K24" s="2093"/>
      <c r="L24" s="2093"/>
      <c r="M24" s="2005"/>
      <c r="N24" s="2002"/>
      <c r="O24" s="2002"/>
      <c r="P24" s="2002"/>
      <c r="Q24" s="2002"/>
      <c r="R24" s="2002"/>
      <c r="S24" s="2002"/>
      <c r="T24" s="2002"/>
      <c r="U24" s="2002"/>
      <c r="V24" s="2002"/>
      <c r="W24" s="2002"/>
      <c r="X24" s="2002"/>
      <c r="Y24" s="2002"/>
      <c r="Z24" s="2002"/>
      <c r="AA24" s="2002"/>
      <c r="AB24" s="2006"/>
      <c r="AC24" s="2010"/>
      <c r="AD24" s="2011"/>
      <c r="AE24" s="2011"/>
      <c r="AF24" s="2011"/>
      <c r="AG24" s="2012"/>
      <c r="AH24" s="2015"/>
      <c r="AI24" s="2011"/>
      <c r="AJ24" s="2011"/>
      <c r="AK24" s="2016"/>
      <c r="AL24" s="2010"/>
      <c r="AM24" s="2011"/>
      <c r="AN24" s="2011"/>
      <c r="AO24" s="2011"/>
      <c r="AP24" s="2012"/>
      <c r="AQ24" s="2015"/>
      <c r="AR24" s="2011"/>
      <c r="AS24" s="2011"/>
      <c r="AT24" s="2032"/>
      <c r="AU24" s="2092"/>
      <c r="AV24" s="2093"/>
      <c r="AW24" s="2093"/>
      <c r="AX24" s="2093"/>
      <c r="AY24" s="2093"/>
      <c r="AZ24" s="2093"/>
      <c r="BA24" s="2093"/>
      <c r="BB24" s="2093"/>
      <c r="BC24" s="2093"/>
      <c r="BD24" s="2094"/>
      <c r="BE24" s="2059"/>
      <c r="BF24" s="2060"/>
      <c r="BG24" s="2060"/>
      <c r="BH24" s="2060"/>
      <c r="BI24" s="2060"/>
      <c r="BJ24" s="2061"/>
      <c r="BK24" s="2067"/>
      <c r="BL24" s="2060"/>
      <c r="BM24" s="2060"/>
      <c r="BN24" s="2060"/>
      <c r="BO24" s="2060"/>
      <c r="BP24" s="2060"/>
      <c r="BQ24" s="2068"/>
      <c r="BR24" s="2059"/>
      <c r="BS24" s="2060"/>
      <c r="BT24" s="2060"/>
      <c r="BU24" s="2060"/>
      <c r="BV24" s="2060"/>
      <c r="BW24" s="2060"/>
      <c r="BX24" s="2072"/>
      <c r="BY24" s="2002"/>
      <c r="BZ24" s="2002"/>
      <c r="CA24" s="2002"/>
      <c r="CB24" s="2002"/>
      <c r="CC24" s="2002"/>
      <c r="CD24" s="2002"/>
      <c r="CE24" s="2002"/>
      <c r="CF24" s="2002"/>
      <c r="CG24" s="2035"/>
      <c r="CH24" s="2103"/>
      <c r="CI24" s="2103"/>
      <c r="CJ24" s="2103"/>
      <c r="CK24" s="2103"/>
      <c r="CL24" s="2104"/>
      <c r="CM24" s="2107"/>
      <c r="CN24" s="2002"/>
      <c r="CO24" s="2002"/>
      <c r="CP24" s="2002"/>
      <c r="CQ24" s="2002"/>
      <c r="CR24" s="2002"/>
      <c r="CS24" s="2002"/>
      <c r="CT24" s="2002"/>
      <c r="CU24" s="2002"/>
      <c r="CV24" s="2002"/>
      <c r="CW24" s="2002"/>
      <c r="CX24" s="2002"/>
      <c r="CY24" s="2002"/>
      <c r="CZ24" s="2002"/>
      <c r="DA24" s="2002"/>
      <c r="DB24" s="2002"/>
      <c r="DC24" s="2035"/>
      <c r="DD24" s="2112"/>
      <c r="DE24" s="2103"/>
      <c r="DF24" s="2103"/>
      <c r="DG24" s="2103"/>
      <c r="DH24" s="2103"/>
      <c r="DI24" s="2113"/>
      <c r="DJ24" s="2117"/>
      <c r="DK24" s="2118"/>
      <c r="DL24" s="2118"/>
      <c r="DM24" s="2118"/>
      <c r="DN24" s="2118"/>
      <c r="DO24" s="2118"/>
      <c r="DP24" s="2118"/>
      <c r="DQ24" s="2118"/>
      <c r="DR24" s="2118"/>
      <c r="DS24" s="2118"/>
      <c r="DT24" s="2118"/>
      <c r="DU24" s="2118"/>
      <c r="DV24" s="2118"/>
      <c r="DW24" s="2118"/>
      <c r="DX24" s="2118"/>
      <c r="DY24" s="2118"/>
      <c r="DZ24" s="2119"/>
      <c r="EA24" s="2080"/>
      <c r="EB24" s="2080"/>
      <c r="EC24" s="2080"/>
      <c r="ED24" s="2080"/>
      <c r="EE24" s="2080"/>
      <c r="EF24" s="2080"/>
      <c r="EG24" s="2080"/>
      <c r="EH24" s="2080"/>
      <c r="EI24" s="2080"/>
      <c r="EJ24" s="2080"/>
      <c r="EK24" s="2080"/>
      <c r="EL24" s="2080"/>
      <c r="EM24" s="2080"/>
      <c r="EN24" s="2080"/>
      <c r="EO24" s="2080"/>
      <c r="EP24" s="2080"/>
      <c r="EQ24" s="2080"/>
      <c r="ER24" s="2098"/>
      <c r="ES24" s="2098"/>
      <c r="ET24" s="2098"/>
      <c r="EU24" s="2098"/>
      <c r="EV24" s="2098"/>
      <c r="EW24" s="2098"/>
      <c r="EX24" s="2098"/>
      <c r="EY24" s="2098"/>
      <c r="EZ24" s="2087"/>
      <c r="FA24" s="2087"/>
      <c r="FB24" s="2087"/>
      <c r="FC24" s="2087"/>
      <c r="FD24" s="2087"/>
      <c r="FE24" s="2087"/>
      <c r="FF24" s="2087"/>
      <c r="FG24" s="2088"/>
    </row>
    <row r="25" spans="2:163" ht="8.65" customHeight="1">
      <c r="B25" s="2092"/>
      <c r="C25" s="2093"/>
      <c r="D25" s="2093"/>
      <c r="E25" s="2093"/>
      <c r="F25" s="2093"/>
      <c r="G25" s="2093"/>
      <c r="H25" s="2093"/>
      <c r="I25" s="2093"/>
      <c r="J25" s="2093"/>
      <c r="K25" s="2093"/>
      <c r="L25" s="2093"/>
      <c r="M25" s="2003" t="s">
        <v>1040</v>
      </c>
      <c r="N25" s="1998"/>
      <c r="O25" s="1998"/>
      <c r="P25" s="1998"/>
      <c r="Q25" s="1998"/>
      <c r="R25" s="1998"/>
      <c r="S25" s="1998"/>
      <c r="T25" s="1998"/>
      <c r="U25" s="1998"/>
      <c r="V25" s="1998"/>
      <c r="W25" s="1998"/>
      <c r="X25" s="1998"/>
      <c r="Y25" s="1998"/>
      <c r="Z25" s="1998"/>
      <c r="AA25" s="1998"/>
      <c r="AB25" s="2004"/>
      <c r="AC25" s="2007">
        <v>17.8</v>
      </c>
      <c r="AD25" s="2008"/>
      <c r="AE25" s="2008"/>
      <c r="AF25" s="2008"/>
      <c r="AG25" s="2009"/>
      <c r="AH25" s="2013">
        <f t="shared" ref="AH25" si="8">AC25</f>
        <v>17.8</v>
      </c>
      <c r="AI25" s="2008"/>
      <c r="AJ25" s="2008"/>
      <c r="AK25" s="2014"/>
      <c r="AL25" s="2007">
        <v>5.4</v>
      </c>
      <c r="AM25" s="2008"/>
      <c r="AN25" s="2008"/>
      <c r="AO25" s="2008"/>
      <c r="AP25" s="2009"/>
      <c r="AQ25" s="2013">
        <f t="shared" ref="AQ25" si="9">AL25</f>
        <v>5.4</v>
      </c>
      <c r="AR25" s="2008"/>
      <c r="AS25" s="2008"/>
      <c r="AT25" s="2031"/>
      <c r="AU25" s="2092"/>
      <c r="AV25" s="2093"/>
      <c r="AW25" s="2093"/>
      <c r="AX25" s="2093"/>
      <c r="AY25" s="2093"/>
      <c r="AZ25" s="2093"/>
      <c r="BA25" s="2093"/>
      <c r="BB25" s="2093"/>
      <c r="BC25" s="2093"/>
      <c r="BD25" s="2094"/>
      <c r="BE25" s="2059"/>
      <c r="BF25" s="2060"/>
      <c r="BG25" s="2060"/>
      <c r="BH25" s="2060"/>
      <c r="BI25" s="2060"/>
      <c r="BJ25" s="2061"/>
      <c r="BK25" s="2067"/>
      <c r="BL25" s="2060"/>
      <c r="BM25" s="2060"/>
      <c r="BN25" s="2060"/>
      <c r="BO25" s="2060"/>
      <c r="BP25" s="2060"/>
      <c r="BQ25" s="2068"/>
      <c r="BR25" s="2059"/>
      <c r="BS25" s="2060"/>
      <c r="BT25" s="2060"/>
      <c r="BU25" s="2060"/>
      <c r="BV25" s="2060"/>
      <c r="BW25" s="2060"/>
      <c r="BX25" s="2072"/>
      <c r="BY25" s="2074" t="s">
        <v>1050</v>
      </c>
      <c r="BZ25" s="2074"/>
      <c r="CA25" s="2074"/>
      <c r="CB25" s="2074"/>
      <c r="CC25" s="2074"/>
      <c r="CD25" s="2074"/>
      <c r="CE25" s="2074"/>
      <c r="CF25" s="2074"/>
      <c r="CG25" s="2075"/>
      <c r="CH25" s="2099">
        <v>0.16</v>
      </c>
      <c r="CI25" s="2099"/>
      <c r="CJ25" s="2099"/>
      <c r="CK25" s="2099"/>
      <c r="CL25" s="2100"/>
      <c r="CM25" s="2123" t="s">
        <v>1051</v>
      </c>
      <c r="CN25" s="1998"/>
      <c r="CO25" s="1998"/>
      <c r="CP25" s="1998"/>
      <c r="CQ25" s="1998"/>
      <c r="CR25" s="1998"/>
      <c r="CS25" s="1998"/>
      <c r="CT25" s="1998"/>
      <c r="CU25" s="1998"/>
      <c r="CV25" s="1998"/>
      <c r="CW25" s="1998"/>
      <c r="CX25" s="1998"/>
      <c r="CY25" s="1998"/>
      <c r="CZ25" s="1998"/>
      <c r="DA25" s="1998"/>
      <c r="DB25" s="1998"/>
      <c r="DC25" s="2033"/>
      <c r="DD25" s="2108">
        <v>0.32</v>
      </c>
      <c r="DE25" s="2099"/>
      <c r="DF25" s="2099"/>
      <c r="DG25" s="2099"/>
      <c r="DH25" s="2099"/>
      <c r="DI25" s="2109"/>
      <c r="DJ25" s="2117"/>
      <c r="DK25" s="2118"/>
      <c r="DL25" s="2118"/>
      <c r="DM25" s="2118"/>
      <c r="DN25" s="2118"/>
      <c r="DO25" s="2118"/>
      <c r="DP25" s="2118"/>
      <c r="DQ25" s="2118"/>
      <c r="DR25" s="2118"/>
      <c r="DS25" s="2118"/>
      <c r="DT25" s="2118"/>
      <c r="DU25" s="2118"/>
      <c r="DV25" s="2118"/>
      <c r="DW25" s="2118"/>
      <c r="DX25" s="2118"/>
      <c r="DY25" s="2118"/>
      <c r="DZ25" s="2119"/>
      <c r="EA25" s="2080" t="s">
        <v>1052</v>
      </c>
      <c r="EB25" s="2080"/>
      <c r="EC25" s="2080"/>
      <c r="ED25" s="2080"/>
      <c r="EE25" s="2080"/>
      <c r="EF25" s="2080"/>
      <c r="EG25" s="2080"/>
      <c r="EH25" s="2080"/>
      <c r="EI25" s="2080"/>
      <c r="EJ25" s="2080"/>
      <c r="EK25" s="2080"/>
      <c r="EL25" s="2080"/>
      <c r="EM25" s="2080"/>
      <c r="EN25" s="2080"/>
      <c r="EO25" s="2080"/>
      <c r="EP25" s="2080"/>
      <c r="EQ25" s="2080"/>
      <c r="ER25" s="2098">
        <v>2.0699999999999998</v>
      </c>
      <c r="ES25" s="2098"/>
      <c r="ET25" s="2098"/>
      <c r="EU25" s="2098"/>
      <c r="EV25" s="2098"/>
      <c r="EW25" s="2098"/>
      <c r="EX25" s="2098"/>
      <c r="EY25" s="2098"/>
      <c r="EZ25" s="2087"/>
      <c r="FA25" s="2087"/>
      <c r="FB25" s="2087"/>
      <c r="FC25" s="2087"/>
      <c r="FD25" s="2087"/>
      <c r="FE25" s="2087"/>
      <c r="FF25" s="2087"/>
      <c r="FG25" s="2088"/>
    </row>
    <row r="26" spans="2:163" ht="8.65" customHeight="1">
      <c r="B26" s="2092"/>
      <c r="C26" s="2093"/>
      <c r="D26" s="2093"/>
      <c r="E26" s="2093"/>
      <c r="F26" s="2093"/>
      <c r="G26" s="2093"/>
      <c r="H26" s="2093"/>
      <c r="I26" s="2093"/>
      <c r="J26" s="2093"/>
      <c r="K26" s="2093"/>
      <c r="L26" s="2093"/>
      <c r="M26" s="2005"/>
      <c r="N26" s="2002"/>
      <c r="O26" s="2002"/>
      <c r="P26" s="2002"/>
      <c r="Q26" s="2002"/>
      <c r="R26" s="2002"/>
      <c r="S26" s="2002"/>
      <c r="T26" s="2002"/>
      <c r="U26" s="2002"/>
      <c r="V26" s="2002"/>
      <c r="W26" s="2002"/>
      <c r="X26" s="2002"/>
      <c r="Y26" s="2002"/>
      <c r="Z26" s="2002"/>
      <c r="AA26" s="2002"/>
      <c r="AB26" s="2006"/>
      <c r="AC26" s="2010"/>
      <c r="AD26" s="2011"/>
      <c r="AE26" s="2011"/>
      <c r="AF26" s="2011"/>
      <c r="AG26" s="2012"/>
      <c r="AH26" s="2015"/>
      <c r="AI26" s="2011"/>
      <c r="AJ26" s="2011"/>
      <c r="AK26" s="2016"/>
      <c r="AL26" s="2010"/>
      <c r="AM26" s="2011"/>
      <c r="AN26" s="2011"/>
      <c r="AO26" s="2011"/>
      <c r="AP26" s="2012"/>
      <c r="AQ26" s="2015"/>
      <c r="AR26" s="2011"/>
      <c r="AS26" s="2011"/>
      <c r="AT26" s="2032"/>
      <c r="AU26" s="2095"/>
      <c r="AV26" s="2096"/>
      <c r="AW26" s="2096"/>
      <c r="AX26" s="2096"/>
      <c r="AY26" s="2096"/>
      <c r="AZ26" s="2096"/>
      <c r="BA26" s="2096"/>
      <c r="BB26" s="2096"/>
      <c r="BC26" s="2096"/>
      <c r="BD26" s="2097"/>
      <c r="BE26" s="2059"/>
      <c r="BF26" s="2060"/>
      <c r="BG26" s="2060"/>
      <c r="BH26" s="2060"/>
      <c r="BI26" s="2060"/>
      <c r="BJ26" s="2061"/>
      <c r="BK26" s="2069"/>
      <c r="BL26" s="2063"/>
      <c r="BM26" s="2063"/>
      <c r="BN26" s="2063"/>
      <c r="BO26" s="2063"/>
      <c r="BP26" s="2063"/>
      <c r="BQ26" s="2070"/>
      <c r="BR26" s="2059"/>
      <c r="BS26" s="2060"/>
      <c r="BT26" s="2060"/>
      <c r="BU26" s="2060"/>
      <c r="BV26" s="2060"/>
      <c r="BW26" s="2060"/>
      <c r="BX26" s="2072"/>
      <c r="BY26" s="2076"/>
      <c r="BZ26" s="2076"/>
      <c r="CA26" s="2076"/>
      <c r="CB26" s="2076"/>
      <c r="CC26" s="2076"/>
      <c r="CD26" s="2076"/>
      <c r="CE26" s="2076"/>
      <c r="CF26" s="2076"/>
      <c r="CG26" s="2077"/>
      <c r="CH26" s="2101"/>
      <c r="CI26" s="2101"/>
      <c r="CJ26" s="2101"/>
      <c r="CK26" s="2101"/>
      <c r="CL26" s="2102"/>
      <c r="CM26" s="2106"/>
      <c r="CN26" s="2000"/>
      <c r="CO26" s="2000"/>
      <c r="CP26" s="2000"/>
      <c r="CQ26" s="2000"/>
      <c r="CR26" s="2000"/>
      <c r="CS26" s="2000"/>
      <c r="CT26" s="2000"/>
      <c r="CU26" s="2000"/>
      <c r="CV26" s="2000"/>
      <c r="CW26" s="2000"/>
      <c r="CX26" s="2000"/>
      <c r="CY26" s="2000"/>
      <c r="CZ26" s="2000"/>
      <c r="DA26" s="2000"/>
      <c r="DB26" s="2000"/>
      <c r="DC26" s="2034"/>
      <c r="DD26" s="2110"/>
      <c r="DE26" s="2101"/>
      <c r="DF26" s="2101"/>
      <c r="DG26" s="2101"/>
      <c r="DH26" s="2101"/>
      <c r="DI26" s="2111"/>
      <c r="DJ26" s="2120"/>
      <c r="DK26" s="2121"/>
      <c r="DL26" s="2121"/>
      <c r="DM26" s="2121"/>
      <c r="DN26" s="2121"/>
      <c r="DO26" s="2121"/>
      <c r="DP26" s="2121"/>
      <c r="DQ26" s="2121"/>
      <c r="DR26" s="2121"/>
      <c r="DS26" s="2121"/>
      <c r="DT26" s="2121"/>
      <c r="DU26" s="2121"/>
      <c r="DV26" s="2121"/>
      <c r="DW26" s="2121"/>
      <c r="DX26" s="2121"/>
      <c r="DY26" s="2121"/>
      <c r="DZ26" s="2122"/>
      <c r="EA26" s="2080"/>
      <c r="EB26" s="2080"/>
      <c r="EC26" s="2080"/>
      <c r="ED26" s="2080"/>
      <c r="EE26" s="2080"/>
      <c r="EF26" s="2080"/>
      <c r="EG26" s="2080"/>
      <c r="EH26" s="2080"/>
      <c r="EI26" s="2080"/>
      <c r="EJ26" s="2080"/>
      <c r="EK26" s="2080"/>
      <c r="EL26" s="2080"/>
      <c r="EM26" s="2080"/>
      <c r="EN26" s="2080"/>
      <c r="EO26" s="2080"/>
      <c r="EP26" s="2080"/>
      <c r="EQ26" s="2080"/>
      <c r="ER26" s="2098"/>
      <c r="ES26" s="2098"/>
      <c r="ET26" s="2098"/>
      <c r="EU26" s="2098"/>
      <c r="EV26" s="2098"/>
      <c r="EW26" s="2098"/>
      <c r="EX26" s="2098"/>
      <c r="EY26" s="2098"/>
      <c r="EZ26" s="2087"/>
      <c r="FA26" s="2087"/>
      <c r="FB26" s="2087"/>
      <c r="FC26" s="2087"/>
      <c r="FD26" s="2087"/>
      <c r="FE26" s="2087"/>
      <c r="FF26" s="2087"/>
      <c r="FG26" s="2088"/>
    </row>
    <row r="27" spans="2:163" ht="8.65" customHeight="1">
      <c r="B27" s="2092"/>
      <c r="C27" s="2093"/>
      <c r="D27" s="2093"/>
      <c r="E27" s="2093"/>
      <c r="F27" s="2093"/>
      <c r="G27" s="2093"/>
      <c r="H27" s="2093"/>
      <c r="I27" s="2093"/>
      <c r="J27" s="2093"/>
      <c r="K27" s="2093"/>
      <c r="L27" s="2093"/>
      <c r="M27" s="2003" t="s">
        <v>1041</v>
      </c>
      <c r="N27" s="1998"/>
      <c r="O27" s="1998"/>
      <c r="P27" s="1998"/>
      <c r="Q27" s="1998"/>
      <c r="R27" s="1998"/>
      <c r="S27" s="1998"/>
      <c r="T27" s="1998"/>
      <c r="U27" s="1998"/>
      <c r="V27" s="1998"/>
      <c r="W27" s="1998"/>
      <c r="X27" s="1998"/>
      <c r="Y27" s="1998"/>
      <c r="Z27" s="1998"/>
      <c r="AA27" s="1998"/>
      <c r="AB27" s="2004"/>
      <c r="AC27" s="2007">
        <v>18.100000000000001</v>
      </c>
      <c r="AD27" s="2008"/>
      <c r="AE27" s="2008"/>
      <c r="AF27" s="2008"/>
      <c r="AG27" s="2009"/>
      <c r="AH27" s="2013">
        <f t="shared" ref="AH27" si="10">AC27</f>
        <v>18.100000000000001</v>
      </c>
      <c r="AI27" s="2008"/>
      <c r="AJ27" s="2008"/>
      <c r="AK27" s="2014"/>
      <c r="AL27" s="2007">
        <v>5.7</v>
      </c>
      <c r="AM27" s="2008"/>
      <c r="AN27" s="2008"/>
      <c r="AO27" s="2008"/>
      <c r="AP27" s="2009"/>
      <c r="AQ27" s="2013">
        <f t="shared" ref="AQ27" si="11">AL27</f>
        <v>5.7</v>
      </c>
      <c r="AR27" s="2008"/>
      <c r="AS27" s="2008"/>
      <c r="AT27" s="2031"/>
      <c r="AU27" s="2089" t="s">
        <v>1053</v>
      </c>
      <c r="AV27" s="2090"/>
      <c r="AW27" s="2090"/>
      <c r="AX27" s="2090"/>
      <c r="AY27" s="2090"/>
      <c r="AZ27" s="2090"/>
      <c r="BA27" s="2090"/>
      <c r="BB27" s="2090"/>
      <c r="BC27" s="2090"/>
      <c r="BD27" s="2091"/>
      <c r="BE27" s="2059"/>
      <c r="BF27" s="2060"/>
      <c r="BG27" s="2060"/>
      <c r="BH27" s="2060"/>
      <c r="BI27" s="2060"/>
      <c r="BJ27" s="2061"/>
      <c r="BK27" s="2065">
        <v>5</v>
      </c>
      <c r="BL27" s="2057"/>
      <c r="BM27" s="2057"/>
      <c r="BN27" s="2057"/>
      <c r="BO27" s="2057"/>
      <c r="BP27" s="2057"/>
      <c r="BQ27" s="2066"/>
      <c r="BR27" s="2059"/>
      <c r="BS27" s="2060"/>
      <c r="BT27" s="2060"/>
      <c r="BU27" s="2060"/>
      <c r="BV27" s="2060"/>
      <c r="BW27" s="2060"/>
      <c r="BX27" s="2072"/>
      <c r="BY27" s="2076"/>
      <c r="BZ27" s="2076"/>
      <c r="CA27" s="2076"/>
      <c r="CB27" s="2076"/>
      <c r="CC27" s="2076"/>
      <c r="CD27" s="2076"/>
      <c r="CE27" s="2076"/>
      <c r="CF27" s="2076"/>
      <c r="CG27" s="2077"/>
      <c r="CH27" s="2101"/>
      <c r="CI27" s="2101"/>
      <c r="CJ27" s="2101"/>
      <c r="CK27" s="2101"/>
      <c r="CL27" s="2102"/>
      <c r="CM27" s="2106"/>
      <c r="CN27" s="2000"/>
      <c r="CO27" s="2000"/>
      <c r="CP27" s="2000"/>
      <c r="CQ27" s="2000"/>
      <c r="CR27" s="2000"/>
      <c r="CS27" s="2000"/>
      <c r="CT27" s="2000"/>
      <c r="CU27" s="2000"/>
      <c r="CV27" s="2000"/>
      <c r="CW27" s="2000"/>
      <c r="CX27" s="2000"/>
      <c r="CY27" s="2000"/>
      <c r="CZ27" s="2000"/>
      <c r="DA27" s="2000"/>
      <c r="DB27" s="2000"/>
      <c r="DC27" s="2034"/>
      <c r="DD27" s="2110"/>
      <c r="DE27" s="2101"/>
      <c r="DF27" s="2101"/>
      <c r="DG27" s="2101"/>
      <c r="DH27" s="2101"/>
      <c r="DI27" s="2111"/>
      <c r="DJ27" s="2124" t="s">
        <v>1054</v>
      </c>
      <c r="DK27" s="2125"/>
      <c r="DL27" s="2125"/>
      <c r="DM27" s="2125"/>
      <c r="DN27" s="2125"/>
      <c r="DO27" s="2125"/>
      <c r="DP27" s="2125"/>
      <c r="DQ27" s="2125"/>
      <c r="DR27" s="2125"/>
      <c r="DS27" s="2125"/>
      <c r="DT27" s="2125"/>
      <c r="DU27" s="2125"/>
      <c r="DV27" s="2125"/>
      <c r="DW27" s="2125"/>
      <c r="DX27" s="2125"/>
      <c r="DY27" s="2125"/>
      <c r="DZ27" s="2126"/>
      <c r="EA27" s="2080" t="s">
        <v>1042</v>
      </c>
      <c r="EB27" s="2080"/>
      <c r="EC27" s="2080"/>
      <c r="ED27" s="2080"/>
      <c r="EE27" s="2080"/>
      <c r="EF27" s="2080"/>
      <c r="EG27" s="2080"/>
      <c r="EH27" s="2080"/>
      <c r="EI27" s="2080"/>
      <c r="EJ27" s="2080"/>
      <c r="EK27" s="2080"/>
      <c r="EL27" s="2080"/>
      <c r="EM27" s="2080"/>
      <c r="EN27" s="2080"/>
      <c r="EO27" s="2080"/>
      <c r="EP27" s="2080"/>
      <c r="EQ27" s="2080"/>
      <c r="ER27" s="2081">
        <v>2.2799999999999998</v>
      </c>
      <c r="ES27" s="2082"/>
      <c r="ET27" s="2082"/>
      <c r="EU27" s="2082"/>
      <c r="EV27" s="2082"/>
      <c r="EW27" s="2082"/>
      <c r="EX27" s="2082"/>
      <c r="EY27" s="2083"/>
      <c r="EZ27" s="2133">
        <v>4325</v>
      </c>
      <c r="FA27" s="2134"/>
      <c r="FB27" s="2134"/>
      <c r="FC27" s="2134"/>
      <c r="FD27" s="2134"/>
      <c r="FE27" s="2134"/>
      <c r="FF27" s="2134"/>
      <c r="FG27" s="2135"/>
    </row>
    <row r="28" spans="2:163" ht="8.65" customHeight="1">
      <c r="B28" s="2092"/>
      <c r="C28" s="2093"/>
      <c r="D28" s="2093"/>
      <c r="E28" s="2093"/>
      <c r="F28" s="2093"/>
      <c r="G28" s="2093"/>
      <c r="H28" s="2093"/>
      <c r="I28" s="2093"/>
      <c r="J28" s="2093"/>
      <c r="K28" s="2093"/>
      <c r="L28" s="2093"/>
      <c r="M28" s="2005"/>
      <c r="N28" s="2002"/>
      <c r="O28" s="2002"/>
      <c r="P28" s="2002"/>
      <c r="Q28" s="2002"/>
      <c r="R28" s="2002"/>
      <c r="S28" s="2002"/>
      <c r="T28" s="2002"/>
      <c r="U28" s="2002"/>
      <c r="V28" s="2002"/>
      <c r="W28" s="2002"/>
      <c r="X28" s="2002"/>
      <c r="Y28" s="2002"/>
      <c r="Z28" s="2002"/>
      <c r="AA28" s="2002"/>
      <c r="AB28" s="2006"/>
      <c r="AC28" s="2010"/>
      <c r="AD28" s="2011"/>
      <c r="AE28" s="2011"/>
      <c r="AF28" s="2011"/>
      <c r="AG28" s="2012"/>
      <c r="AH28" s="2015"/>
      <c r="AI28" s="2011"/>
      <c r="AJ28" s="2011"/>
      <c r="AK28" s="2016"/>
      <c r="AL28" s="2010"/>
      <c r="AM28" s="2011"/>
      <c r="AN28" s="2011"/>
      <c r="AO28" s="2011"/>
      <c r="AP28" s="2012"/>
      <c r="AQ28" s="2015"/>
      <c r="AR28" s="2011"/>
      <c r="AS28" s="2011"/>
      <c r="AT28" s="2032"/>
      <c r="AU28" s="2092"/>
      <c r="AV28" s="2093"/>
      <c r="AW28" s="2093"/>
      <c r="AX28" s="2093"/>
      <c r="AY28" s="2093"/>
      <c r="AZ28" s="2093"/>
      <c r="BA28" s="2093"/>
      <c r="BB28" s="2093"/>
      <c r="BC28" s="2093"/>
      <c r="BD28" s="2094"/>
      <c r="BE28" s="2059"/>
      <c r="BF28" s="2060"/>
      <c r="BG28" s="2060"/>
      <c r="BH28" s="2060"/>
      <c r="BI28" s="2060"/>
      <c r="BJ28" s="2061"/>
      <c r="BK28" s="2067"/>
      <c r="BL28" s="2060"/>
      <c r="BM28" s="2060"/>
      <c r="BN28" s="2060"/>
      <c r="BO28" s="2060"/>
      <c r="BP28" s="2060"/>
      <c r="BQ28" s="2068"/>
      <c r="BR28" s="2059"/>
      <c r="BS28" s="2060"/>
      <c r="BT28" s="2060"/>
      <c r="BU28" s="2060"/>
      <c r="BV28" s="2060"/>
      <c r="BW28" s="2060"/>
      <c r="BX28" s="2072"/>
      <c r="BY28" s="2076"/>
      <c r="BZ28" s="2076"/>
      <c r="CA28" s="2076"/>
      <c r="CB28" s="2076"/>
      <c r="CC28" s="2076"/>
      <c r="CD28" s="2076"/>
      <c r="CE28" s="2076"/>
      <c r="CF28" s="2076"/>
      <c r="CG28" s="2077"/>
      <c r="CH28" s="2101"/>
      <c r="CI28" s="2101"/>
      <c r="CJ28" s="2101"/>
      <c r="CK28" s="2101"/>
      <c r="CL28" s="2102"/>
      <c r="CM28" s="2106"/>
      <c r="CN28" s="2000"/>
      <c r="CO28" s="2000"/>
      <c r="CP28" s="2000"/>
      <c r="CQ28" s="2000"/>
      <c r="CR28" s="2000"/>
      <c r="CS28" s="2000"/>
      <c r="CT28" s="2000"/>
      <c r="CU28" s="2000"/>
      <c r="CV28" s="2000"/>
      <c r="CW28" s="2000"/>
      <c r="CX28" s="2000"/>
      <c r="CY28" s="2000"/>
      <c r="CZ28" s="2000"/>
      <c r="DA28" s="2000"/>
      <c r="DB28" s="2000"/>
      <c r="DC28" s="2034"/>
      <c r="DD28" s="2110"/>
      <c r="DE28" s="2101"/>
      <c r="DF28" s="2101"/>
      <c r="DG28" s="2101"/>
      <c r="DH28" s="2101"/>
      <c r="DI28" s="2111"/>
      <c r="DJ28" s="2127"/>
      <c r="DK28" s="2128"/>
      <c r="DL28" s="2128"/>
      <c r="DM28" s="2128"/>
      <c r="DN28" s="2128"/>
      <c r="DO28" s="2128"/>
      <c r="DP28" s="2128"/>
      <c r="DQ28" s="2128"/>
      <c r="DR28" s="2128"/>
      <c r="DS28" s="2128"/>
      <c r="DT28" s="2128"/>
      <c r="DU28" s="2128"/>
      <c r="DV28" s="2128"/>
      <c r="DW28" s="2128"/>
      <c r="DX28" s="2128"/>
      <c r="DY28" s="2128"/>
      <c r="DZ28" s="2129"/>
      <c r="EA28" s="2080"/>
      <c r="EB28" s="2080"/>
      <c r="EC28" s="2080"/>
      <c r="ED28" s="2080"/>
      <c r="EE28" s="2080"/>
      <c r="EF28" s="2080"/>
      <c r="EG28" s="2080"/>
      <c r="EH28" s="2080"/>
      <c r="EI28" s="2080"/>
      <c r="EJ28" s="2080"/>
      <c r="EK28" s="2080"/>
      <c r="EL28" s="2080"/>
      <c r="EM28" s="2080"/>
      <c r="EN28" s="2080"/>
      <c r="EO28" s="2080"/>
      <c r="EP28" s="2080"/>
      <c r="EQ28" s="2080"/>
      <c r="ER28" s="2084"/>
      <c r="ES28" s="2085"/>
      <c r="ET28" s="2085"/>
      <c r="EU28" s="2085"/>
      <c r="EV28" s="2085"/>
      <c r="EW28" s="2085"/>
      <c r="EX28" s="2085"/>
      <c r="EY28" s="2086"/>
      <c r="EZ28" s="2136"/>
      <c r="FA28" s="2137"/>
      <c r="FB28" s="2137"/>
      <c r="FC28" s="2137"/>
      <c r="FD28" s="2137"/>
      <c r="FE28" s="2137"/>
      <c r="FF28" s="2137"/>
      <c r="FG28" s="2138"/>
    </row>
    <row r="29" spans="2:163" ht="8.65" customHeight="1">
      <c r="B29" s="2092"/>
      <c r="C29" s="2093"/>
      <c r="D29" s="2093"/>
      <c r="E29" s="2093"/>
      <c r="F29" s="2093"/>
      <c r="G29" s="2093"/>
      <c r="H29" s="2093"/>
      <c r="I29" s="2093"/>
      <c r="J29" s="2093"/>
      <c r="K29" s="2093"/>
      <c r="L29" s="2093"/>
      <c r="M29" s="2003" t="s">
        <v>1045</v>
      </c>
      <c r="N29" s="1998"/>
      <c r="O29" s="1998"/>
      <c r="P29" s="1998"/>
      <c r="Q29" s="1998"/>
      <c r="R29" s="1998"/>
      <c r="S29" s="1998"/>
      <c r="T29" s="1998"/>
      <c r="U29" s="1998"/>
      <c r="V29" s="1998"/>
      <c r="W29" s="1998"/>
      <c r="X29" s="1998"/>
      <c r="Y29" s="1998"/>
      <c r="Z29" s="1998"/>
      <c r="AA29" s="1998"/>
      <c r="AB29" s="2004"/>
      <c r="AC29" s="2007">
        <v>19.2</v>
      </c>
      <c r="AD29" s="2008"/>
      <c r="AE29" s="2008"/>
      <c r="AF29" s="2008"/>
      <c r="AG29" s="2009"/>
      <c r="AH29" s="2013">
        <f t="shared" ref="AH29" si="12">AC29</f>
        <v>19.2</v>
      </c>
      <c r="AI29" s="2008"/>
      <c r="AJ29" s="2008"/>
      <c r="AK29" s="2014"/>
      <c r="AL29" s="2007">
        <v>6.4</v>
      </c>
      <c r="AM29" s="2008"/>
      <c r="AN29" s="2008"/>
      <c r="AO29" s="2008"/>
      <c r="AP29" s="2009"/>
      <c r="AQ29" s="2013">
        <f t="shared" ref="AQ29" si="13">AL29</f>
        <v>6.4</v>
      </c>
      <c r="AR29" s="2008"/>
      <c r="AS29" s="2008"/>
      <c r="AT29" s="2031"/>
      <c r="AU29" s="2092"/>
      <c r="AV29" s="2093"/>
      <c r="AW29" s="2093"/>
      <c r="AX29" s="2093"/>
      <c r="AY29" s="2093"/>
      <c r="AZ29" s="2093"/>
      <c r="BA29" s="2093"/>
      <c r="BB29" s="2093"/>
      <c r="BC29" s="2093"/>
      <c r="BD29" s="2094"/>
      <c r="BE29" s="2059"/>
      <c r="BF29" s="2060"/>
      <c r="BG29" s="2060"/>
      <c r="BH29" s="2060"/>
      <c r="BI29" s="2060"/>
      <c r="BJ29" s="2061"/>
      <c r="BK29" s="2067"/>
      <c r="BL29" s="2060"/>
      <c r="BM29" s="2060"/>
      <c r="BN29" s="2060"/>
      <c r="BO29" s="2060"/>
      <c r="BP29" s="2060"/>
      <c r="BQ29" s="2068"/>
      <c r="BR29" s="2059"/>
      <c r="BS29" s="2060"/>
      <c r="BT29" s="2060"/>
      <c r="BU29" s="2060"/>
      <c r="BV29" s="2060"/>
      <c r="BW29" s="2060"/>
      <c r="BX29" s="2072"/>
      <c r="BY29" s="2076"/>
      <c r="BZ29" s="2076"/>
      <c r="CA29" s="2076"/>
      <c r="CB29" s="2076"/>
      <c r="CC29" s="2076"/>
      <c r="CD29" s="2076"/>
      <c r="CE29" s="2076"/>
      <c r="CF29" s="2076"/>
      <c r="CG29" s="2077"/>
      <c r="CH29" s="2101"/>
      <c r="CI29" s="2101"/>
      <c r="CJ29" s="2101"/>
      <c r="CK29" s="2101"/>
      <c r="CL29" s="2102"/>
      <c r="CM29" s="2106"/>
      <c r="CN29" s="2000"/>
      <c r="CO29" s="2000"/>
      <c r="CP29" s="2000"/>
      <c r="CQ29" s="2000"/>
      <c r="CR29" s="2000"/>
      <c r="CS29" s="2000"/>
      <c r="CT29" s="2000"/>
      <c r="CU29" s="2000"/>
      <c r="CV29" s="2000"/>
      <c r="CW29" s="2000"/>
      <c r="CX29" s="2000"/>
      <c r="CY29" s="2000"/>
      <c r="CZ29" s="2000"/>
      <c r="DA29" s="2000"/>
      <c r="DB29" s="2000"/>
      <c r="DC29" s="2034"/>
      <c r="DD29" s="2110"/>
      <c r="DE29" s="2101"/>
      <c r="DF29" s="2101"/>
      <c r="DG29" s="2101"/>
      <c r="DH29" s="2101"/>
      <c r="DI29" s="2111"/>
      <c r="DJ29" s="2127"/>
      <c r="DK29" s="2128"/>
      <c r="DL29" s="2128"/>
      <c r="DM29" s="2128"/>
      <c r="DN29" s="2128"/>
      <c r="DO29" s="2128"/>
      <c r="DP29" s="2128"/>
      <c r="DQ29" s="2128"/>
      <c r="DR29" s="2128"/>
      <c r="DS29" s="2128"/>
      <c r="DT29" s="2128"/>
      <c r="DU29" s="2128"/>
      <c r="DV29" s="2128"/>
      <c r="DW29" s="2128"/>
      <c r="DX29" s="2128"/>
      <c r="DY29" s="2128"/>
      <c r="DZ29" s="2129"/>
      <c r="EA29" s="2080" t="s">
        <v>1047</v>
      </c>
      <c r="EB29" s="2080"/>
      <c r="EC29" s="2080"/>
      <c r="ED29" s="2080"/>
      <c r="EE29" s="2080"/>
      <c r="EF29" s="2080"/>
      <c r="EG29" s="2080"/>
      <c r="EH29" s="2080"/>
      <c r="EI29" s="2080"/>
      <c r="EJ29" s="2080"/>
      <c r="EK29" s="2080"/>
      <c r="EL29" s="2080"/>
      <c r="EM29" s="2080"/>
      <c r="EN29" s="2080"/>
      <c r="EO29" s="2080"/>
      <c r="EP29" s="2080"/>
      <c r="EQ29" s="2080"/>
      <c r="ER29" s="2081">
        <v>2.5299999999999998</v>
      </c>
      <c r="ES29" s="2082"/>
      <c r="ET29" s="2082"/>
      <c r="EU29" s="2082"/>
      <c r="EV29" s="2082"/>
      <c r="EW29" s="2082"/>
      <c r="EX29" s="2082"/>
      <c r="EY29" s="2083"/>
      <c r="EZ29" s="2133">
        <v>3300</v>
      </c>
      <c r="FA29" s="2134"/>
      <c r="FB29" s="2134"/>
      <c r="FC29" s="2134"/>
      <c r="FD29" s="2134"/>
      <c r="FE29" s="2134"/>
      <c r="FF29" s="2134"/>
      <c r="FG29" s="2135"/>
    </row>
    <row r="30" spans="2:163" ht="8.65" customHeight="1">
      <c r="B30" s="2095"/>
      <c r="C30" s="2096"/>
      <c r="D30" s="2096"/>
      <c r="E30" s="2096"/>
      <c r="F30" s="2096"/>
      <c r="G30" s="2096"/>
      <c r="H30" s="2096"/>
      <c r="I30" s="2096"/>
      <c r="J30" s="2096"/>
      <c r="K30" s="2096"/>
      <c r="L30" s="2096"/>
      <c r="M30" s="2005"/>
      <c r="N30" s="2002"/>
      <c r="O30" s="2002"/>
      <c r="P30" s="2002"/>
      <c r="Q30" s="2002"/>
      <c r="R30" s="2002"/>
      <c r="S30" s="2002"/>
      <c r="T30" s="2002"/>
      <c r="U30" s="2002"/>
      <c r="V30" s="2002"/>
      <c r="W30" s="2002"/>
      <c r="X30" s="2002"/>
      <c r="Y30" s="2002"/>
      <c r="Z30" s="2002"/>
      <c r="AA30" s="2002"/>
      <c r="AB30" s="2006"/>
      <c r="AC30" s="2010"/>
      <c r="AD30" s="2011"/>
      <c r="AE30" s="2011"/>
      <c r="AF30" s="2011"/>
      <c r="AG30" s="2012"/>
      <c r="AH30" s="2015"/>
      <c r="AI30" s="2011"/>
      <c r="AJ30" s="2011"/>
      <c r="AK30" s="2016"/>
      <c r="AL30" s="2010"/>
      <c r="AM30" s="2011"/>
      <c r="AN30" s="2011"/>
      <c r="AO30" s="2011"/>
      <c r="AP30" s="2012"/>
      <c r="AQ30" s="2015"/>
      <c r="AR30" s="2011"/>
      <c r="AS30" s="2011"/>
      <c r="AT30" s="2032"/>
      <c r="AU30" s="2095"/>
      <c r="AV30" s="2096"/>
      <c r="AW30" s="2096"/>
      <c r="AX30" s="2096"/>
      <c r="AY30" s="2096"/>
      <c r="AZ30" s="2096"/>
      <c r="BA30" s="2096"/>
      <c r="BB30" s="2096"/>
      <c r="BC30" s="2096"/>
      <c r="BD30" s="2097"/>
      <c r="BE30" s="2062"/>
      <c r="BF30" s="2063"/>
      <c r="BG30" s="2063"/>
      <c r="BH30" s="2063"/>
      <c r="BI30" s="2063"/>
      <c r="BJ30" s="2064"/>
      <c r="BK30" s="2067"/>
      <c r="BL30" s="2060"/>
      <c r="BM30" s="2060"/>
      <c r="BN30" s="2060"/>
      <c r="BO30" s="2060"/>
      <c r="BP30" s="2060"/>
      <c r="BQ30" s="2068"/>
      <c r="BR30" s="2062"/>
      <c r="BS30" s="2063"/>
      <c r="BT30" s="2063"/>
      <c r="BU30" s="2063"/>
      <c r="BV30" s="2063"/>
      <c r="BW30" s="2063"/>
      <c r="BX30" s="2073"/>
      <c r="BY30" s="2078"/>
      <c r="BZ30" s="2078"/>
      <c r="CA30" s="2078"/>
      <c r="CB30" s="2078"/>
      <c r="CC30" s="2078"/>
      <c r="CD30" s="2078"/>
      <c r="CE30" s="2078"/>
      <c r="CF30" s="2078"/>
      <c r="CG30" s="2079"/>
      <c r="CH30" s="2103"/>
      <c r="CI30" s="2103"/>
      <c r="CJ30" s="2103"/>
      <c r="CK30" s="2103"/>
      <c r="CL30" s="2104"/>
      <c r="CM30" s="2107"/>
      <c r="CN30" s="2002"/>
      <c r="CO30" s="2002"/>
      <c r="CP30" s="2002"/>
      <c r="CQ30" s="2002"/>
      <c r="CR30" s="2002"/>
      <c r="CS30" s="2002"/>
      <c r="CT30" s="2002"/>
      <c r="CU30" s="2002"/>
      <c r="CV30" s="2002"/>
      <c r="CW30" s="2002"/>
      <c r="CX30" s="2002"/>
      <c r="CY30" s="2002"/>
      <c r="CZ30" s="2002"/>
      <c r="DA30" s="2002"/>
      <c r="DB30" s="2002"/>
      <c r="DC30" s="2035"/>
      <c r="DD30" s="2112"/>
      <c r="DE30" s="2103"/>
      <c r="DF30" s="2103"/>
      <c r="DG30" s="2103"/>
      <c r="DH30" s="2103"/>
      <c r="DI30" s="2113"/>
      <c r="DJ30" s="2127"/>
      <c r="DK30" s="2128"/>
      <c r="DL30" s="2128"/>
      <c r="DM30" s="2128"/>
      <c r="DN30" s="2128"/>
      <c r="DO30" s="2128"/>
      <c r="DP30" s="2128"/>
      <c r="DQ30" s="2128"/>
      <c r="DR30" s="2128"/>
      <c r="DS30" s="2128"/>
      <c r="DT30" s="2128"/>
      <c r="DU30" s="2128"/>
      <c r="DV30" s="2128"/>
      <c r="DW30" s="2128"/>
      <c r="DX30" s="2128"/>
      <c r="DY30" s="2128"/>
      <c r="DZ30" s="2129"/>
      <c r="EA30" s="2080"/>
      <c r="EB30" s="2080"/>
      <c r="EC30" s="2080"/>
      <c r="ED30" s="2080"/>
      <c r="EE30" s="2080"/>
      <c r="EF30" s="2080"/>
      <c r="EG30" s="2080"/>
      <c r="EH30" s="2080"/>
      <c r="EI30" s="2080"/>
      <c r="EJ30" s="2080"/>
      <c r="EK30" s="2080"/>
      <c r="EL30" s="2080"/>
      <c r="EM30" s="2080"/>
      <c r="EN30" s="2080"/>
      <c r="EO30" s="2080"/>
      <c r="EP30" s="2080"/>
      <c r="EQ30" s="2080"/>
      <c r="ER30" s="2084"/>
      <c r="ES30" s="2085"/>
      <c r="ET30" s="2085"/>
      <c r="EU30" s="2085"/>
      <c r="EV30" s="2085"/>
      <c r="EW30" s="2085"/>
      <c r="EX30" s="2085"/>
      <c r="EY30" s="2086"/>
      <c r="EZ30" s="2136"/>
      <c r="FA30" s="2137"/>
      <c r="FB30" s="2137"/>
      <c r="FC30" s="2137"/>
      <c r="FD30" s="2137"/>
      <c r="FE30" s="2137"/>
      <c r="FF30" s="2137"/>
      <c r="FG30" s="2138"/>
    </row>
    <row r="31" spans="2:163" ht="8.65" customHeight="1">
      <c r="B31" s="2089" t="s">
        <v>1055</v>
      </c>
      <c r="C31" s="2090"/>
      <c r="D31" s="2090"/>
      <c r="E31" s="2090"/>
      <c r="F31" s="2090"/>
      <c r="G31" s="2090"/>
      <c r="H31" s="2090"/>
      <c r="I31" s="2090"/>
      <c r="J31" s="2090"/>
      <c r="K31" s="2090"/>
      <c r="L31" s="2090"/>
      <c r="M31" s="2003" t="s">
        <v>1035</v>
      </c>
      <c r="N31" s="1998"/>
      <c r="O31" s="1998"/>
      <c r="P31" s="1998"/>
      <c r="Q31" s="1998"/>
      <c r="R31" s="1998"/>
      <c r="S31" s="1998"/>
      <c r="T31" s="1998"/>
      <c r="U31" s="1998"/>
      <c r="V31" s="1998"/>
      <c r="W31" s="1998"/>
      <c r="X31" s="1998"/>
      <c r="Y31" s="1998"/>
      <c r="Z31" s="1998"/>
      <c r="AA31" s="1998"/>
      <c r="AB31" s="2004"/>
      <c r="AC31" s="2007">
        <v>17.5</v>
      </c>
      <c r="AD31" s="2008"/>
      <c r="AE31" s="2008"/>
      <c r="AF31" s="2008"/>
      <c r="AG31" s="2009"/>
      <c r="AH31" s="2013">
        <f t="shared" ref="AH31" si="14">AC31</f>
        <v>17.5</v>
      </c>
      <c r="AI31" s="2008"/>
      <c r="AJ31" s="2008"/>
      <c r="AK31" s="2014"/>
      <c r="AL31" s="2007">
        <v>5.9</v>
      </c>
      <c r="AM31" s="2008"/>
      <c r="AN31" s="2008"/>
      <c r="AO31" s="2008"/>
      <c r="AP31" s="2009"/>
      <c r="AQ31" s="2013">
        <f t="shared" ref="AQ31" si="15">AL31</f>
        <v>5.9</v>
      </c>
      <c r="AR31" s="2008"/>
      <c r="AS31" s="2008"/>
      <c r="AT31" s="2031"/>
      <c r="AU31" s="2089" t="s">
        <v>1056</v>
      </c>
      <c r="AV31" s="2090"/>
      <c r="AW31" s="2090"/>
      <c r="AX31" s="2090"/>
      <c r="AY31" s="2090"/>
      <c r="AZ31" s="2090"/>
      <c r="BA31" s="2090"/>
      <c r="BB31" s="2090"/>
      <c r="BC31" s="2090"/>
      <c r="BD31" s="2091"/>
      <c r="BE31" s="2056">
        <v>6.5</v>
      </c>
      <c r="BF31" s="2057"/>
      <c r="BG31" s="2057"/>
      <c r="BH31" s="2057"/>
      <c r="BI31" s="2057"/>
      <c r="BJ31" s="2058"/>
      <c r="BK31" s="2067"/>
      <c r="BL31" s="2060"/>
      <c r="BM31" s="2060"/>
      <c r="BN31" s="2060"/>
      <c r="BO31" s="2060"/>
      <c r="BP31" s="2060"/>
      <c r="BQ31" s="2068"/>
      <c r="BR31" s="2056">
        <v>12</v>
      </c>
      <c r="BS31" s="2057"/>
      <c r="BT31" s="2057"/>
      <c r="BU31" s="2057"/>
      <c r="BV31" s="2057"/>
      <c r="BW31" s="2057"/>
      <c r="BX31" s="2071"/>
      <c r="BY31" s="777"/>
      <c r="BZ31" s="777"/>
      <c r="CA31" s="777"/>
      <c r="CB31" s="777"/>
      <c r="CC31" s="777"/>
      <c r="CD31" s="777"/>
      <c r="CE31" s="777"/>
      <c r="CF31" s="777"/>
      <c r="CG31" s="777"/>
      <c r="CH31" s="777"/>
      <c r="CI31" s="777"/>
      <c r="CJ31" s="777"/>
      <c r="CK31" s="777"/>
      <c r="CL31" s="777"/>
      <c r="CM31" s="2105" t="s">
        <v>1057</v>
      </c>
      <c r="CN31" s="1998"/>
      <c r="CO31" s="1998"/>
      <c r="CP31" s="1998"/>
      <c r="CQ31" s="1998"/>
      <c r="CR31" s="1998"/>
      <c r="CS31" s="1998"/>
      <c r="CT31" s="1998"/>
      <c r="CU31" s="1998"/>
      <c r="CV31" s="1998"/>
      <c r="CW31" s="1998"/>
      <c r="CX31" s="1998"/>
      <c r="CY31" s="1998"/>
      <c r="CZ31" s="1998"/>
      <c r="DA31" s="1998"/>
      <c r="DB31" s="1998"/>
      <c r="DC31" s="2033"/>
      <c r="DD31" s="2108">
        <v>0.16</v>
      </c>
      <c r="DE31" s="2099"/>
      <c r="DF31" s="2099"/>
      <c r="DG31" s="2099"/>
      <c r="DH31" s="2099"/>
      <c r="DI31" s="2109"/>
      <c r="DJ31" s="2127"/>
      <c r="DK31" s="2128"/>
      <c r="DL31" s="2128"/>
      <c r="DM31" s="2128"/>
      <c r="DN31" s="2128"/>
      <c r="DO31" s="2128"/>
      <c r="DP31" s="2128"/>
      <c r="DQ31" s="2128"/>
      <c r="DR31" s="2128"/>
      <c r="DS31" s="2128"/>
      <c r="DT31" s="2128"/>
      <c r="DU31" s="2128"/>
      <c r="DV31" s="2128"/>
      <c r="DW31" s="2128"/>
      <c r="DX31" s="2128"/>
      <c r="DY31" s="2128"/>
      <c r="DZ31" s="2129"/>
      <c r="EA31" s="2080" t="s">
        <v>1049</v>
      </c>
      <c r="EB31" s="2080"/>
      <c r="EC31" s="2080"/>
      <c r="ED31" s="2080"/>
      <c r="EE31" s="2080"/>
      <c r="EF31" s="2080"/>
      <c r="EG31" s="2080"/>
      <c r="EH31" s="2080"/>
      <c r="EI31" s="2080"/>
      <c r="EJ31" s="2080"/>
      <c r="EK31" s="2080"/>
      <c r="EL31" s="2080"/>
      <c r="EM31" s="2080"/>
      <c r="EN31" s="2080"/>
      <c r="EO31" s="2080"/>
      <c r="EP31" s="2080"/>
      <c r="EQ31" s="2080"/>
      <c r="ER31" s="2098">
        <v>3.05</v>
      </c>
      <c r="ES31" s="2098"/>
      <c r="ET31" s="2098"/>
      <c r="EU31" s="2098"/>
      <c r="EV31" s="2098"/>
      <c r="EW31" s="2098"/>
      <c r="EX31" s="2098"/>
      <c r="EY31" s="2098"/>
      <c r="EZ31" s="2142">
        <v>2975</v>
      </c>
      <c r="FA31" s="2142"/>
      <c r="FB31" s="2142"/>
      <c r="FC31" s="2142"/>
      <c r="FD31" s="2142"/>
      <c r="FE31" s="2142"/>
      <c r="FF31" s="2142"/>
      <c r="FG31" s="2143"/>
    </row>
    <row r="32" spans="2:163" ht="8.65" customHeight="1">
      <c r="B32" s="2092"/>
      <c r="C32" s="2093"/>
      <c r="D32" s="2093"/>
      <c r="E32" s="2093"/>
      <c r="F32" s="2093"/>
      <c r="G32" s="2093"/>
      <c r="H32" s="2093"/>
      <c r="I32" s="2093"/>
      <c r="J32" s="2093"/>
      <c r="K32" s="2093"/>
      <c r="L32" s="2093"/>
      <c r="M32" s="2005"/>
      <c r="N32" s="2002"/>
      <c r="O32" s="2002"/>
      <c r="P32" s="2002"/>
      <c r="Q32" s="2002"/>
      <c r="R32" s="2002"/>
      <c r="S32" s="2002"/>
      <c r="T32" s="2002"/>
      <c r="U32" s="2002"/>
      <c r="V32" s="2002"/>
      <c r="W32" s="2002"/>
      <c r="X32" s="2002"/>
      <c r="Y32" s="2002"/>
      <c r="Z32" s="2002"/>
      <c r="AA32" s="2002"/>
      <c r="AB32" s="2006"/>
      <c r="AC32" s="2010"/>
      <c r="AD32" s="2011"/>
      <c r="AE32" s="2011"/>
      <c r="AF32" s="2011"/>
      <c r="AG32" s="2012"/>
      <c r="AH32" s="2015"/>
      <c r="AI32" s="2011"/>
      <c r="AJ32" s="2011"/>
      <c r="AK32" s="2016"/>
      <c r="AL32" s="2010"/>
      <c r="AM32" s="2011"/>
      <c r="AN32" s="2011"/>
      <c r="AO32" s="2011"/>
      <c r="AP32" s="2012"/>
      <c r="AQ32" s="2015"/>
      <c r="AR32" s="2011"/>
      <c r="AS32" s="2011"/>
      <c r="AT32" s="2032"/>
      <c r="AU32" s="2092"/>
      <c r="AV32" s="2093"/>
      <c r="AW32" s="2093"/>
      <c r="AX32" s="2093"/>
      <c r="AY32" s="2093"/>
      <c r="AZ32" s="2093"/>
      <c r="BA32" s="2093"/>
      <c r="BB32" s="2093"/>
      <c r="BC32" s="2093"/>
      <c r="BD32" s="2094"/>
      <c r="BE32" s="2059"/>
      <c r="BF32" s="2060"/>
      <c r="BG32" s="2060"/>
      <c r="BH32" s="2060"/>
      <c r="BI32" s="2060"/>
      <c r="BJ32" s="2061"/>
      <c r="BK32" s="2067"/>
      <c r="BL32" s="2060"/>
      <c r="BM32" s="2060"/>
      <c r="BN32" s="2060"/>
      <c r="BO32" s="2060"/>
      <c r="BP32" s="2060"/>
      <c r="BQ32" s="2068"/>
      <c r="BR32" s="2059"/>
      <c r="BS32" s="2060"/>
      <c r="BT32" s="2060"/>
      <c r="BU32" s="2060"/>
      <c r="BV32" s="2060"/>
      <c r="BW32" s="2060"/>
      <c r="BX32" s="2072"/>
      <c r="BY32" s="777"/>
      <c r="BZ32" s="777"/>
      <c r="CA32" s="777"/>
      <c r="CB32" s="777"/>
      <c r="CC32" s="777"/>
      <c r="CD32" s="777"/>
      <c r="CE32" s="777"/>
      <c r="CF32" s="777"/>
      <c r="CG32" s="777"/>
      <c r="CH32" s="777"/>
      <c r="CI32" s="777"/>
      <c r="CJ32" s="777"/>
      <c r="CK32" s="777"/>
      <c r="CL32" s="777"/>
      <c r="CM32" s="2106"/>
      <c r="CN32" s="2000"/>
      <c r="CO32" s="2000"/>
      <c r="CP32" s="2000"/>
      <c r="CQ32" s="2000"/>
      <c r="CR32" s="2000"/>
      <c r="CS32" s="2000"/>
      <c r="CT32" s="2000"/>
      <c r="CU32" s="2000"/>
      <c r="CV32" s="2000"/>
      <c r="CW32" s="2000"/>
      <c r="CX32" s="2000"/>
      <c r="CY32" s="2000"/>
      <c r="CZ32" s="2000"/>
      <c r="DA32" s="2000"/>
      <c r="DB32" s="2000"/>
      <c r="DC32" s="2034"/>
      <c r="DD32" s="2110"/>
      <c r="DE32" s="2101"/>
      <c r="DF32" s="2101"/>
      <c r="DG32" s="2101"/>
      <c r="DH32" s="2101"/>
      <c r="DI32" s="2111"/>
      <c r="DJ32" s="2127"/>
      <c r="DK32" s="2128"/>
      <c r="DL32" s="2128"/>
      <c r="DM32" s="2128"/>
      <c r="DN32" s="2128"/>
      <c r="DO32" s="2128"/>
      <c r="DP32" s="2128"/>
      <c r="DQ32" s="2128"/>
      <c r="DR32" s="2128"/>
      <c r="DS32" s="2128"/>
      <c r="DT32" s="2128"/>
      <c r="DU32" s="2128"/>
      <c r="DV32" s="2128"/>
      <c r="DW32" s="2128"/>
      <c r="DX32" s="2128"/>
      <c r="DY32" s="2128"/>
      <c r="DZ32" s="2129"/>
      <c r="EA32" s="2080"/>
      <c r="EB32" s="2080"/>
      <c r="EC32" s="2080"/>
      <c r="ED32" s="2080"/>
      <c r="EE32" s="2080"/>
      <c r="EF32" s="2080"/>
      <c r="EG32" s="2080"/>
      <c r="EH32" s="2080"/>
      <c r="EI32" s="2080"/>
      <c r="EJ32" s="2080"/>
      <c r="EK32" s="2080"/>
      <c r="EL32" s="2080"/>
      <c r="EM32" s="2080"/>
      <c r="EN32" s="2080"/>
      <c r="EO32" s="2080"/>
      <c r="EP32" s="2080"/>
      <c r="EQ32" s="2080"/>
      <c r="ER32" s="2098"/>
      <c r="ES32" s="2098"/>
      <c r="ET32" s="2098"/>
      <c r="EU32" s="2098"/>
      <c r="EV32" s="2098"/>
      <c r="EW32" s="2098"/>
      <c r="EX32" s="2098"/>
      <c r="EY32" s="2098"/>
      <c r="EZ32" s="2142"/>
      <c r="FA32" s="2142"/>
      <c r="FB32" s="2142"/>
      <c r="FC32" s="2142"/>
      <c r="FD32" s="2142"/>
      <c r="FE32" s="2142"/>
      <c r="FF32" s="2142"/>
      <c r="FG32" s="2143"/>
    </row>
    <row r="33" spans="2:163" ht="8.65" customHeight="1">
      <c r="B33" s="2092"/>
      <c r="C33" s="2093"/>
      <c r="D33" s="2093"/>
      <c r="E33" s="2093"/>
      <c r="F33" s="2093"/>
      <c r="G33" s="2093"/>
      <c r="H33" s="2093"/>
      <c r="I33" s="2093"/>
      <c r="J33" s="2093"/>
      <c r="K33" s="2093"/>
      <c r="L33" s="2093"/>
      <c r="M33" s="2003" t="s">
        <v>1040</v>
      </c>
      <c r="N33" s="1998"/>
      <c r="O33" s="1998"/>
      <c r="P33" s="1998"/>
      <c r="Q33" s="1998"/>
      <c r="R33" s="1998"/>
      <c r="S33" s="1998"/>
      <c r="T33" s="1998"/>
      <c r="U33" s="1998"/>
      <c r="V33" s="1998"/>
      <c r="W33" s="1998"/>
      <c r="X33" s="1998"/>
      <c r="Y33" s="1998"/>
      <c r="Z33" s="1998"/>
      <c r="AA33" s="1998"/>
      <c r="AB33" s="2004"/>
      <c r="AC33" s="2007">
        <v>17.899999999999999</v>
      </c>
      <c r="AD33" s="2008"/>
      <c r="AE33" s="2008"/>
      <c r="AF33" s="2008"/>
      <c r="AG33" s="2009"/>
      <c r="AH33" s="2013">
        <f t="shared" ref="AH33" si="16">AC33</f>
        <v>17.899999999999999</v>
      </c>
      <c r="AI33" s="2008"/>
      <c r="AJ33" s="2008"/>
      <c r="AK33" s="2014"/>
      <c r="AL33" s="2007">
        <v>6</v>
      </c>
      <c r="AM33" s="2008"/>
      <c r="AN33" s="2008"/>
      <c r="AO33" s="2008"/>
      <c r="AP33" s="2009"/>
      <c r="AQ33" s="2013">
        <f t="shared" ref="AQ33" si="17">AL33</f>
        <v>6</v>
      </c>
      <c r="AR33" s="2008"/>
      <c r="AS33" s="2008"/>
      <c r="AT33" s="2031"/>
      <c r="AU33" s="2092"/>
      <c r="AV33" s="2093"/>
      <c r="AW33" s="2093"/>
      <c r="AX33" s="2093"/>
      <c r="AY33" s="2093"/>
      <c r="AZ33" s="2093"/>
      <c r="BA33" s="2093"/>
      <c r="BB33" s="2093"/>
      <c r="BC33" s="2093"/>
      <c r="BD33" s="2094"/>
      <c r="BE33" s="2059"/>
      <c r="BF33" s="2060"/>
      <c r="BG33" s="2060"/>
      <c r="BH33" s="2060"/>
      <c r="BI33" s="2060"/>
      <c r="BJ33" s="2061"/>
      <c r="BK33" s="2067"/>
      <c r="BL33" s="2060"/>
      <c r="BM33" s="2060"/>
      <c r="BN33" s="2060"/>
      <c r="BO33" s="2060"/>
      <c r="BP33" s="2060"/>
      <c r="BQ33" s="2068"/>
      <c r="BR33" s="2059"/>
      <c r="BS33" s="2060"/>
      <c r="BT33" s="2060"/>
      <c r="BU33" s="2060"/>
      <c r="BV33" s="2060"/>
      <c r="BW33" s="2060"/>
      <c r="BX33" s="2072"/>
      <c r="BY33" s="777"/>
      <c r="BZ33" s="777"/>
      <c r="CA33" s="777"/>
      <c r="CB33" s="777"/>
      <c r="CC33" s="777"/>
      <c r="CD33" s="777"/>
      <c r="CE33" s="777"/>
      <c r="CF33" s="777"/>
      <c r="CG33" s="777"/>
      <c r="CH33" s="777"/>
      <c r="CI33" s="777"/>
      <c r="CJ33" s="777"/>
      <c r="CK33" s="777"/>
      <c r="CL33" s="777"/>
      <c r="CM33" s="2106"/>
      <c r="CN33" s="2000"/>
      <c r="CO33" s="2000"/>
      <c r="CP33" s="2000"/>
      <c r="CQ33" s="2000"/>
      <c r="CR33" s="2000"/>
      <c r="CS33" s="2000"/>
      <c r="CT33" s="2000"/>
      <c r="CU33" s="2000"/>
      <c r="CV33" s="2000"/>
      <c r="CW33" s="2000"/>
      <c r="CX33" s="2000"/>
      <c r="CY33" s="2000"/>
      <c r="CZ33" s="2000"/>
      <c r="DA33" s="2000"/>
      <c r="DB33" s="2000"/>
      <c r="DC33" s="2034"/>
      <c r="DD33" s="2110"/>
      <c r="DE33" s="2101"/>
      <c r="DF33" s="2101"/>
      <c r="DG33" s="2101"/>
      <c r="DH33" s="2101"/>
      <c r="DI33" s="2111"/>
      <c r="DJ33" s="2127"/>
      <c r="DK33" s="2128"/>
      <c r="DL33" s="2128"/>
      <c r="DM33" s="2128"/>
      <c r="DN33" s="2128"/>
      <c r="DO33" s="2128"/>
      <c r="DP33" s="2128"/>
      <c r="DQ33" s="2128"/>
      <c r="DR33" s="2128"/>
      <c r="DS33" s="2128"/>
      <c r="DT33" s="2128"/>
      <c r="DU33" s="2128"/>
      <c r="DV33" s="2128"/>
      <c r="DW33" s="2128"/>
      <c r="DX33" s="2128"/>
      <c r="DY33" s="2128"/>
      <c r="DZ33" s="2129"/>
      <c r="EA33" s="2080" t="s">
        <v>1052</v>
      </c>
      <c r="EB33" s="2080"/>
      <c r="EC33" s="2080"/>
      <c r="ED33" s="2080"/>
      <c r="EE33" s="2080"/>
      <c r="EF33" s="2080"/>
      <c r="EG33" s="2080"/>
      <c r="EH33" s="2080"/>
      <c r="EI33" s="2080"/>
      <c r="EJ33" s="2080"/>
      <c r="EK33" s="2080"/>
      <c r="EL33" s="2080"/>
      <c r="EM33" s="2080"/>
      <c r="EN33" s="2080"/>
      <c r="EO33" s="2080"/>
      <c r="EP33" s="2080"/>
      <c r="EQ33" s="2080"/>
      <c r="ER33" s="2098">
        <v>1.59</v>
      </c>
      <c r="ES33" s="2098"/>
      <c r="ET33" s="2098"/>
      <c r="EU33" s="2098"/>
      <c r="EV33" s="2098"/>
      <c r="EW33" s="2098"/>
      <c r="EX33" s="2098"/>
      <c r="EY33" s="2098"/>
      <c r="EZ33" s="2142">
        <v>2450</v>
      </c>
      <c r="FA33" s="2142"/>
      <c r="FB33" s="2142"/>
      <c r="FC33" s="2142"/>
      <c r="FD33" s="2142"/>
      <c r="FE33" s="2142"/>
      <c r="FF33" s="2142"/>
      <c r="FG33" s="2143"/>
    </row>
    <row r="34" spans="2:163" ht="8.65" customHeight="1">
      <c r="B34" s="2092"/>
      <c r="C34" s="2093"/>
      <c r="D34" s="2093"/>
      <c r="E34" s="2093"/>
      <c r="F34" s="2093"/>
      <c r="G34" s="2093"/>
      <c r="H34" s="2093"/>
      <c r="I34" s="2093"/>
      <c r="J34" s="2093"/>
      <c r="K34" s="2093"/>
      <c r="L34" s="2093"/>
      <c r="M34" s="2005"/>
      <c r="N34" s="2002"/>
      <c r="O34" s="2002"/>
      <c r="P34" s="2002"/>
      <c r="Q34" s="2002"/>
      <c r="R34" s="2002"/>
      <c r="S34" s="2002"/>
      <c r="T34" s="2002"/>
      <c r="U34" s="2002"/>
      <c r="V34" s="2002"/>
      <c r="W34" s="2002"/>
      <c r="X34" s="2002"/>
      <c r="Y34" s="2002"/>
      <c r="Z34" s="2002"/>
      <c r="AA34" s="2002"/>
      <c r="AB34" s="2006"/>
      <c r="AC34" s="2010"/>
      <c r="AD34" s="2011"/>
      <c r="AE34" s="2011"/>
      <c r="AF34" s="2011"/>
      <c r="AG34" s="2012"/>
      <c r="AH34" s="2015"/>
      <c r="AI34" s="2011"/>
      <c r="AJ34" s="2011"/>
      <c r="AK34" s="2016"/>
      <c r="AL34" s="2010"/>
      <c r="AM34" s="2011"/>
      <c r="AN34" s="2011"/>
      <c r="AO34" s="2011"/>
      <c r="AP34" s="2012"/>
      <c r="AQ34" s="2015"/>
      <c r="AR34" s="2011"/>
      <c r="AS34" s="2011"/>
      <c r="AT34" s="2032"/>
      <c r="AU34" s="2095"/>
      <c r="AV34" s="2096"/>
      <c r="AW34" s="2096"/>
      <c r="AX34" s="2096"/>
      <c r="AY34" s="2096"/>
      <c r="AZ34" s="2096"/>
      <c r="BA34" s="2096"/>
      <c r="BB34" s="2096"/>
      <c r="BC34" s="2096"/>
      <c r="BD34" s="2097"/>
      <c r="BE34" s="2059"/>
      <c r="BF34" s="2060"/>
      <c r="BG34" s="2060"/>
      <c r="BH34" s="2060"/>
      <c r="BI34" s="2060"/>
      <c r="BJ34" s="2061"/>
      <c r="BK34" s="2069"/>
      <c r="BL34" s="2063"/>
      <c r="BM34" s="2063"/>
      <c r="BN34" s="2063"/>
      <c r="BO34" s="2063"/>
      <c r="BP34" s="2063"/>
      <c r="BQ34" s="2070"/>
      <c r="BR34" s="2059"/>
      <c r="BS34" s="2060"/>
      <c r="BT34" s="2060"/>
      <c r="BU34" s="2060"/>
      <c r="BV34" s="2060"/>
      <c r="BW34" s="2060"/>
      <c r="BX34" s="2072"/>
      <c r="BY34" s="777"/>
      <c r="BZ34" s="777"/>
      <c r="CA34" s="777"/>
      <c r="CB34" s="777"/>
      <c r="CC34" s="777"/>
      <c r="CD34" s="777"/>
      <c r="CE34" s="777"/>
      <c r="CF34" s="777"/>
      <c r="CG34" s="777"/>
      <c r="CH34" s="777"/>
      <c r="CI34" s="777"/>
      <c r="CJ34" s="777"/>
      <c r="CK34" s="777"/>
      <c r="CL34" s="777"/>
      <c r="CM34" s="2106"/>
      <c r="CN34" s="2000"/>
      <c r="CO34" s="2000"/>
      <c r="CP34" s="2000"/>
      <c r="CQ34" s="2000"/>
      <c r="CR34" s="2000"/>
      <c r="CS34" s="2000"/>
      <c r="CT34" s="2000"/>
      <c r="CU34" s="2000"/>
      <c r="CV34" s="2000"/>
      <c r="CW34" s="2000"/>
      <c r="CX34" s="2000"/>
      <c r="CY34" s="2000"/>
      <c r="CZ34" s="2000"/>
      <c r="DA34" s="2000"/>
      <c r="DB34" s="2000"/>
      <c r="DC34" s="2034"/>
      <c r="DD34" s="2110"/>
      <c r="DE34" s="2101"/>
      <c r="DF34" s="2101"/>
      <c r="DG34" s="2101"/>
      <c r="DH34" s="2101"/>
      <c r="DI34" s="2111"/>
      <c r="DJ34" s="2130"/>
      <c r="DK34" s="2131"/>
      <c r="DL34" s="2131"/>
      <c r="DM34" s="2131"/>
      <c r="DN34" s="2131"/>
      <c r="DO34" s="2131"/>
      <c r="DP34" s="2131"/>
      <c r="DQ34" s="2131"/>
      <c r="DR34" s="2131"/>
      <c r="DS34" s="2131"/>
      <c r="DT34" s="2131"/>
      <c r="DU34" s="2131"/>
      <c r="DV34" s="2131"/>
      <c r="DW34" s="2131"/>
      <c r="DX34" s="2131"/>
      <c r="DY34" s="2131"/>
      <c r="DZ34" s="2132"/>
      <c r="EA34" s="2080"/>
      <c r="EB34" s="2080"/>
      <c r="EC34" s="2080"/>
      <c r="ED34" s="2080"/>
      <c r="EE34" s="2080"/>
      <c r="EF34" s="2080"/>
      <c r="EG34" s="2080"/>
      <c r="EH34" s="2080"/>
      <c r="EI34" s="2080"/>
      <c r="EJ34" s="2080"/>
      <c r="EK34" s="2080"/>
      <c r="EL34" s="2080"/>
      <c r="EM34" s="2080"/>
      <c r="EN34" s="2080"/>
      <c r="EO34" s="2080"/>
      <c r="EP34" s="2080"/>
      <c r="EQ34" s="2080"/>
      <c r="ER34" s="2098"/>
      <c r="ES34" s="2098"/>
      <c r="ET34" s="2098"/>
      <c r="EU34" s="2098"/>
      <c r="EV34" s="2098"/>
      <c r="EW34" s="2098"/>
      <c r="EX34" s="2098"/>
      <c r="EY34" s="2098"/>
      <c r="EZ34" s="2142"/>
      <c r="FA34" s="2142"/>
      <c r="FB34" s="2142"/>
      <c r="FC34" s="2142"/>
      <c r="FD34" s="2142"/>
      <c r="FE34" s="2142"/>
      <c r="FF34" s="2142"/>
      <c r="FG34" s="2143"/>
    </row>
    <row r="35" spans="2:163" ht="8.65" customHeight="1">
      <c r="B35" s="2092"/>
      <c r="C35" s="2093"/>
      <c r="D35" s="2093"/>
      <c r="E35" s="2093"/>
      <c r="F35" s="2093"/>
      <c r="G35" s="2093"/>
      <c r="H35" s="2093"/>
      <c r="I35" s="2093"/>
      <c r="J35" s="2093"/>
      <c r="K35" s="2093"/>
      <c r="L35" s="2093"/>
      <c r="M35" s="2003" t="s">
        <v>1041</v>
      </c>
      <c r="N35" s="1998"/>
      <c r="O35" s="1998"/>
      <c r="P35" s="1998"/>
      <c r="Q35" s="1998"/>
      <c r="R35" s="1998"/>
      <c r="S35" s="1998"/>
      <c r="T35" s="1998"/>
      <c r="U35" s="1998"/>
      <c r="V35" s="1998"/>
      <c r="W35" s="1998"/>
      <c r="X35" s="1998"/>
      <c r="Y35" s="1998"/>
      <c r="Z35" s="1998"/>
      <c r="AA35" s="1998"/>
      <c r="AB35" s="2004"/>
      <c r="AC35" s="2007">
        <v>18.2</v>
      </c>
      <c r="AD35" s="2008"/>
      <c r="AE35" s="2008"/>
      <c r="AF35" s="2008"/>
      <c r="AG35" s="2009"/>
      <c r="AH35" s="2013">
        <f t="shared" ref="AH35" si="18">AC35</f>
        <v>18.2</v>
      </c>
      <c r="AI35" s="2008"/>
      <c r="AJ35" s="2008"/>
      <c r="AK35" s="2014"/>
      <c r="AL35" s="2007">
        <v>6.4</v>
      </c>
      <c r="AM35" s="2008"/>
      <c r="AN35" s="2008"/>
      <c r="AO35" s="2008"/>
      <c r="AP35" s="2009"/>
      <c r="AQ35" s="2013">
        <f t="shared" ref="AQ35" si="19">AL35</f>
        <v>6.4</v>
      </c>
      <c r="AR35" s="2008"/>
      <c r="AS35" s="2008"/>
      <c r="AT35" s="2031"/>
      <c r="AU35" s="2089" t="s">
        <v>1058</v>
      </c>
      <c r="AV35" s="2090"/>
      <c r="AW35" s="2090"/>
      <c r="AX35" s="2090"/>
      <c r="AY35" s="2090"/>
      <c r="AZ35" s="2090"/>
      <c r="BA35" s="2090"/>
      <c r="BB35" s="2090"/>
      <c r="BC35" s="2090"/>
      <c r="BD35" s="2091"/>
      <c r="BE35" s="2059"/>
      <c r="BF35" s="2060"/>
      <c r="BG35" s="2060"/>
      <c r="BH35" s="2060"/>
      <c r="BI35" s="2060"/>
      <c r="BJ35" s="2061"/>
      <c r="BK35" s="2065">
        <v>4.5</v>
      </c>
      <c r="BL35" s="2057"/>
      <c r="BM35" s="2057"/>
      <c r="BN35" s="2057"/>
      <c r="BO35" s="2057"/>
      <c r="BP35" s="2057"/>
      <c r="BQ35" s="2066"/>
      <c r="BR35" s="2059"/>
      <c r="BS35" s="2060"/>
      <c r="BT35" s="2060"/>
      <c r="BU35" s="2060"/>
      <c r="BV35" s="2060"/>
      <c r="BW35" s="2060"/>
      <c r="BX35" s="2072"/>
      <c r="BY35" s="777"/>
      <c r="BZ35" s="777"/>
      <c r="CA35" s="777"/>
      <c r="CB35" s="777"/>
      <c r="CC35" s="777"/>
      <c r="CD35" s="777"/>
      <c r="CE35" s="777"/>
      <c r="CF35" s="777"/>
      <c r="CG35" s="777"/>
      <c r="CH35" s="777"/>
      <c r="CI35" s="777"/>
      <c r="CJ35" s="777"/>
      <c r="CK35" s="777"/>
      <c r="CL35" s="777"/>
      <c r="CM35" s="2107"/>
      <c r="CN35" s="2002"/>
      <c r="CO35" s="2002"/>
      <c r="CP35" s="2002"/>
      <c r="CQ35" s="2002"/>
      <c r="CR35" s="2002"/>
      <c r="CS35" s="2002"/>
      <c r="CT35" s="2002"/>
      <c r="CU35" s="2002"/>
      <c r="CV35" s="2002"/>
      <c r="CW35" s="2002"/>
      <c r="CX35" s="2002"/>
      <c r="CY35" s="2002"/>
      <c r="CZ35" s="2002"/>
      <c r="DA35" s="2002"/>
      <c r="DB35" s="2002"/>
      <c r="DC35" s="2035"/>
      <c r="DD35" s="2112"/>
      <c r="DE35" s="2103"/>
      <c r="DF35" s="2103"/>
      <c r="DG35" s="2103"/>
      <c r="DH35" s="2103"/>
      <c r="DI35" s="2113"/>
      <c r="DJ35" s="2114" t="s">
        <v>1059</v>
      </c>
      <c r="DK35" s="2115"/>
      <c r="DL35" s="2115"/>
      <c r="DM35" s="2115"/>
      <c r="DN35" s="2115"/>
      <c r="DO35" s="2115"/>
      <c r="DP35" s="2116"/>
      <c r="DQ35" s="2144" t="s">
        <v>1060</v>
      </c>
      <c r="DR35" s="2125"/>
      <c r="DS35" s="2125"/>
      <c r="DT35" s="2125"/>
      <c r="DU35" s="2125"/>
      <c r="DV35" s="2125"/>
      <c r="DW35" s="2125"/>
      <c r="DX35" s="2125"/>
      <c r="DY35" s="2125"/>
      <c r="DZ35" s="2126"/>
      <c r="EA35" s="2080" t="s">
        <v>1042</v>
      </c>
      <c r="EB35" s="2080"/>
      <c r="EC35" s="2080"/>
      <c r="ED35" s="2080"/>
      <c r="EE35" s="2080"/>
      <c r="EF35" s="2080"/>
      <c r="EG35" s="2080"/>
      <c r="EH35" s="2080"/>
      <c r="EI35" s="2080"/>
      <c r="EJ35" s="2080"/>
      <c r="EK35" s="2080"/>
      <c r="EL35" s="2080"/>
      <c r="EM35" s="2080"/>
      <c r="EN35" s="2080"/>
      <c r="EO35" s="2080"/>
      <c r="EP35" s="2080"/>
      <c r="EQ35" s="2080"/>
      <c r="ER35" s="2098">
        <v>2.37</v>
      </c>
      <c r="ES35" s="2098"/>
      <c r="ET35" s="2098"/>
      <c r="EU35" s="2098"/>
      <c r="EV35" s="2098"/>
      <c r="EW35" s="2098"/>
      <c r="EX35" s="2098"/>
      <c r="EY35" s="2098"/>
      <c r="EZ35" s="2142"/>
      <c r="FA35" s="2142"/>
      <c r="FB35" s="2142"/>
      <c r="FC35" s="2142"/>
      <c r="FD35" s="2142"/>
      <c r="FE35" s="2142"/>
      <c r="FF35" s="2142"/>
      <c r="FG35" s="2143"/>
    </row>
    <row r="36" spans="2:163" ht="8.65" customHeight="1">
      <c r="B36" s="2092"/>
      <c r="C36" s="2093"/>
      <c r="D36" s="2093"/>
      <c r="E36" s="2093"/>
      <c r="F36" s="2093"/>
      <c r="G36" s="2093"/>
      <c r="H36" s="2093"/>
      <c r="I36" s="2093"/>
      <c r="J36" s="2093"/>
      <c r="K36" s="2093"/>
      <c r="L36" s="2093"/>
      <c r="M36" s="2005"/>
      <c r="N36" s="2002"/>
      <c r="O36" s="2002"/>
      <c r="P36" s="2002"/>
      <c r="Q36" s="2002"/>
      <c r="R36" s="2002"/>
      <c r="S36" s="2002"/>
      <c r="T36" s="2002"/>
      <c r="U36" s="2002"/>
      <c r="V36" s="2002"/>
      <c r="W36" s="2002"/>
      <c r="X36" s="2002"/>
      <c r="Y36" s="2002"/>
      <c r="Z36" s="2002"/>
      <c r="AA36" s="2002"/>
      <c r="AB36" s="2006"/>
      <c r="AC36" s="2010"/>
      <c r="AD36" s="2011"/>
      <c r="AE36" s="2011"/>
      <c r="AF36" s="2011"/>
      <c r="AG36" s="2012"/>
      <c r="AH36" s="2015"/>
      <c r="AI36" s="2011"/>
      <c r="AJ36" s="2011"/>
      <c r="AK36" s="2016"/>
      <c r="AL36" s="2010"/>
      <c r="AM36" s="2011"/>
      <c r="AN36" s="2011"/>
      <c r="AO36" s="2011"/>
      <c r="AP36" s="2012"/>
      <c r="AQ36" s="2015"/>
      <c r="AR36" s="2011"/>
      <c r="AS36" s="2011"/>
      <c r="AT36" s="2032"/>
      <c r="AU36" s="2092"/>
      <c r="AV36" s="2093"/>
      <c r="AW36" s="2093"/>
      <c r="AX36" s="2093"/>
      <c r="AY36" s="2093"/>
      <c r="AZ36" s="2093"/>
      <c r="BA36" s="2093"/>
      <c r="BB36" s="2093"/>
      <c r="BC36" s="2093"/>
      <c r="BD36" s="2094"/>
      <c r="BE36" s="2059"/>
      <c r="BF36" s="2060"/>
      <c r="BG36" s="2060"/>
      <c r="BH36" s="2060"/>
      <c r="BI36" s="2060"/>
      <c r="BJ36" s="2061"/>
      <c r="BK36" s="2067"/>
      <c r="BL36" s="2060"/>
      <c r="BM36" s="2060"/>
      <c r="BN36" s="2060"/>
      <c r="BO36" s="2060"/>
      <c r="BP36" s="2060"/>
      <c r="BQ36" s="2068"/>
      <c r="BR36" s="2059"/>
      <c r="BS36" s="2060"/>
      <c r="BT36" s="2060"/>
      <c r="BU36" s="2060"/>
      <c r="BV36" s="2060"/>
      <c r="BW36" s="2060"/>
      <c r="BX36" s="2072"/>
      <c r="BY36" s="777"/>
      <c r="BZ36" s="777"/>
      <c r="CA36" s="777"/>
      <c r="CB36" s="777"/>
      <c r="CC36" s="777"/>
      <c r="CD36" s="777"/>
      <c r="CE36" s="777"/>
      <c r="CF36" s="777"/>
      <c r="CG36" s="777"/>
      <c r="CH36" s="777"/>
      <c r="CI36" s="777"/>
      <c r="CJ36" s="777"/>
      <c r="CK36" s="777"/>
      <c r="CL36" s="777"/>
      <c r="CM36" s="2106" t="s">
        <v>1061</v>
      </c>
      <c r="CN36" s="2000"/>
      <c r="CO36" s="2000"/>
      <c r="CP36" s="2000"/>
      <c r="CQ36" s="2000"/>
      <c r="CR36" s="2000"/>
      <c r="CS36" s="2000"/>
      <c r="CT36" s="2000"/>
      <c r="CU36" s="2000"/>
      <c r="CV36" s="2000"/>
      <c r="CW36" s="2000"/>
      <c r="CX36" s="2000"/>
      <c r="CY36" s="2000"/>
      <c r="CZ36" s="2000"/>
      <c r="DA36" s="2000"/>
      <c r="DB36" s="2000"/>
      <c r="DC36" s="2034"/>
      <c r="DD36" s="2110">
        <v>0.1</v>
      </c>
      <c r="DE36" s="2101"/>
      <c r="DF36" s="2101"/>
      <c r="DG36" s="2101"/>
      <c r="DH36" s="2101"/>
      <c r="DI36" s="2111"/>
      <c r="DJ36" s="2117"/>
      <c r="DK36" s="2118"/>
      <c r="DL36" s="2118"/>
      <c r="DM36" s="2118"/>
      <c r="DN36" s="2118"/>
      <c r="DO36" s="2118"/>
      <c r="DP36" s="2119"/>
      <c r="DQ36" s="2145"/>
      <c r="DR36" s="2128"/>
      <c r="DS36" s="2128"/>
      <c r="DT36" s="2128"/>
      <c r="DU36" s="2128"/>
      <c r="DV36" s="2128"/>
      <c r="DW36" s="2128"/>
      <c r="DX36" s="2128"/>
      <c r="DY36" s="2128"/>
      <c r="DZ36" s="2129"/>
      <c r="EA36" s="2080"/>
      <c r="EB36" s="2080"/>
      <c r="EC36" s="2080"/>
      <c r="ED36" s="2080"/>
      <c r="EE36" s="2080"/>
      <c r="EF36" s="2080"/>
      <c r="EG36" s="2080"/>
      <c r="EH36" s="2080"/>
      <c r="EI36" s="2080"/>
      <c r="EJ36" s="2080"/>
      <c r="EK36" s="2080"/>
      <c r="EL36" s="2080"/>
      <c r="EM36" s="2080"/>
      <c r="EN36" s="2080"/>
      <c r="EO36" s="2080"/>
      <c r="EP36" s="2080"/>
      <c r="EQ36" s="2080"/>
      <c r="ER36" s="2098"/>
      <c r="ES36" s="2098"/>
      <c r="ET36" s="2098"/>
      <c r="EU36" s="2098"/>
      <c r="EV36" s="2098"/>
      <c r="EW36" s="2098"/>
      <c r="EX36" s="2098"/>
      <c r="EY36" s="2098"/>
      <c r="EZ36" s="2142"/>
      <c r="FA36" s="2142"/>
      <c r="FB36" s="2142"/>
      <c r="FC36" s="2142"/>
      <c r="FD36" s="2142"/>
      <c r="FE36" s="2142"/>
      <c r="FF36" s="2142"/>
      <c r="FG36" s="2143"/>
    </row>
    <row r="37" spans="2:163" ht="8.65" customHeight="1">
      <c r="B37" s="2092"/>
      <c r="C37" s="2093"/>
      <c r="D37" s="2093"/>
      <c r="E37" s="2093"/>
      <c r="F37" s="2093"/>
      <c r="G37" s="2093"/>
      <c r="H37" s="2093"/>
      <c r="I37" s="2093"/>
      <c r="J37" s="2093"/>
      <c r="K37" s="2093"/>
      <c r="L37" s="2093"/>
      <c r="M37" s="2003" t="s">
        <v>1045</v>
      </c>
      <c r="N37" s="1998"/>
      <c r="O37" s="1998"/>
      <c r="P37" s="1998"/>
      <c r="Q37" s="1998"/>
      <c r="R37" s="1998"/>
      <c r="S37" s="1998"/>
      <c r="T37" s="1998"/>
      <c r="U37" s="1998"/>
      <c r="V37" s="1998"/>
      <c r="W37" s="1998"/>
      <c r="X37" s="1998"/>
      <c r="Y37" s="1998"/>
      <c r="Z37" s="1998"/>
      <c r="AA37" s="1998"/>
      <c r="AB37" s="2004"/>
      <c r="AC37" s="2007">
        <v>19.399999999999999</v>
      </c>
      <c r="AD37" s="2008"/>
      <c r="AE37" s="2008"/>
      <c r="AF37" s="2008"/>
      <c r="AG37" s="2009"/>
      <c r="AH37" s="2013">
        <f t="shared" ref="AH37" si="20">AC37</f>
        <v>19.399999999999999</v>
      </c>
      <c r="AI37" s="2008"/>
      <c r="AJ37" s="2008"/>
      <c r="AK37" s="2014"/>
      <c r="AL37" s="2007">
        <v>7</v>
      </c>
      <c r="AM37" s="2008"/>
      <c r="AN37" s="2008"/>
      <c r="AO37" s="2008"/>
      <c r="AP37" s="2009"/>
      <c r="AQ37" s="2013">
        <f t="shared" ref="AQ37" si="21">AL37</f>
        <v>7</v>
      </c>
      <c r="AR37" s="2008"/>
      <c r="AS37" s="2008"/>
      <c r="AT37" s="2031"/>
      <c r="AU37" s="2092"/>
      <c r="AV37" s="2093"/>
      <c r="AW37" s="2093"/>
      <c r="AX37" s="2093"/>
      <c r="AY37" s="2093"/>
      <c r="AZ37" s="2093"/>
      <c r="BA37" s="2093"/>
      <c r="BB37" s="2093"/>
      <c r="BC37" s="2093"/>
      <c r="BD37" s="2094"/>
      <c r="BE37" s="2059"/>
      <c r="BF37" s="2060"/>
      <c r="BG37" s="2060"/>
      <c r="BH37" s="2060"/>
      <c r="BI37" s="2060"/>
      <c r="BJ37" s="2061"/>
      <c r="BK37" s="2067"/>
      <c r="BL37" s="2060"/>
      <c r="BM37" s="2060"/>
      <c r="BN37" s="2060"/>
      <c r="BO37" s="2060"/>
      <c r="BP37" s="2060"/>
      <c r="BQ37" s="2068"/>
      <c r="BR37" s="2059"/>
      <c r="BS37" s="2060"/>
      <c r="BT37" s="2060"/>
      <c r="BU37" s="2060"/>
      <c r="BV37" s="2060"/>
      <c r="BW37" s="2060"/>
      <c r="BX37" s="2072"/>
      <c r="BY37" s="777"/>
      <c r="BZ37" s="777"/>
      <c r="CA37" s="777"/>
      <c r="CB37" s="777"/>
      <c r="CC37" s="777"/>
      <c r="CD37" s="777"/>
      <c r="CE37" s="777"/>
      <c r="CF37" s="777"/>
      <c r="CG37" s="777"/>
      <c r="CH37" s="777"/>
      <c r="CI37" s="777"/>
      <c r="CJ37" s="777"/>
      <c r="CK37" s="777"/>
      <c r="CL37" s="777"/>
      <c r="CM37" s="2106"/>
      <c r="CN37" s="2000"/>
      <c r="CO37" s="2000"/>
      <c r="CP37" s="2000"/>
      <c r="CQ37" s="2000"/>
      <c r="CR37" s="2000"/>
      <c r="CS37" s="2000"/>
      <c r="CT37" s="2000"/>
      <c r="CU37" s="2000"/>
      <c r="CV37" s="2000"/>
      <c r="CW37" s="2000"/>
      <c r="CX37" s="2000"/>
      <c r="CY37" s="2000"/>
      <c r="CZ37" s="2000"/>
      <c r="DA37" s="2000"/>
      <c r="DB37" s="2000"/>
      <c r="DC37" s="2034"/>
      <c r="DD37" s="2110"/>
      <c r="DE37" s="2101"/>
      <c r="DF37" s="2101"/>
      <c r="DG37" s="2101"/>
      <c r="DH37" s="2101"/>
      <c r="DI37" s="2111"/>
      <c r="DJ37" s="2117"/>
      <c r="DK37" s="2118"/>
      <c r="DL37" s="2118"/>
      <c r="DM37" s="2118"/>
      <c r="DN37" s="2118"/>
      <c r="DO37" s="2118"/>
      <c r="DP37" s="2119"/>
      <c r="DQ37" s="2145"/>
      <c r="DR37" s="2128"/>
      <c r="DS37" s="2128"/>
      <c r="DT37" s="2128"/>
      <c r="DU37" s="2128"/>
      <c r="DV37" s="2128"/>
      <c r="DW37" s="2128"/>
      <c r="DX37" s="2128"/>
      <c r="DY37" s="2128"/>
      <c r="DZ37" s="2129"/>
      <c r="EA37" s="2080" t="s">
        <v>1047</v>
      </c>
      <c r="EB37" s="2080"/>
      <c r="EC37" s="2080"/>
      <c r="ED37" s="2080"/>
      <c r="EE37" s="2080"/>
      <c r="EF37" s="2080"/>
      <c r="EG37" s="2080"/>
      <c r="EH37" s="2080"/>
      <c r="EI37" s="2080"/>
      <c r="EJ37" s="2080"/>
      <c r="EK37" s="2080"/>
      <c r="EL37" s="2080"/>
      <c r="EM37" s="2080"/>
      <c r="EN37" s="2080"/>
      <c r="EO37" s="2080"/>
      <c r="EP37" s="2080"/>
      <c r="EQ37" s="2080"/>
      <c r="ER37" s="2098">
        <v>2.6</v>
      </c>
      <c r="ES37" s="2098"/>
      <c r="ET37" s="2098"/>
      <c r="EU37" s="2098"/>
      <c r="EV37" s="2098"/>
      <c r="EW37" s="2098"/>
      <c r="EX37" s="2098"/>
      <c r="EY37" s="2098"/>
      <c r="EZ37" s="2142"/>
      <c r="FA37" s="2142"/>
      <c r="FB37" s="2142"/>
      <c r="FC37" s="2142"/>
      <c r="FD37" s="2142"/>
      <c r="FE37" s="2142"/>
      <c r="FF37" s="2142"/>
      <c r="FG37" s="2143"/>
    </row>
    <row r="38" spans="2:163" ht="8.65" customHeight="1">
      <c r="B38" s="2095"/>
      <c r="C38" s="2096"/>
      <c r="D38" s="2096"/>
      <c r="E38" s="2096"/>
      <c r="F38" s="2096"/>
      <c r="G38" s="2096"/>
      <c r="H38" s="2096"/>
      <c r="I38" s="2096"/>
      <c r="J38" s="2096"/>
      <c r="K38" s="2096"/>
      <c r="L38" s="2096"/>
      <c r="M38" s="2005"/>
      <c r="N38" s="2002"/>
      <c r="O38" s="2002"/>
      <c r="P38" s="2002"/>
      <c r="Q38" s="2002"/>
      <c r="R38" s="2002"/>
      <c r="S38" s="2002"/>
      <c r="T38" s="2002"/>
      <c r="U38" s="2002"/>
      <c r="V38" s="2002"/>
      <c r="W38" s="2002"/>
      <c r="X38" s="2002"/>
      <c r="Y38" s="2002"/>
      <c r="Z38" s="2002"/>
      <c r="AA38" s="2002"/>
      <c r="AB38" s="2006"/>
      <c r="AC38" s="2010"/>
      <c r="AD38" s="2011"/>
      <c r="AE38" s="2011"/>
      <c r="AF38" s="2011"/>
      <c r="AG38" s="2012"/>
      <c r="AH38" s="2015"/>
      <c r="AI38" s="2011"/>
      <c r="AJ38" s="2011"/>
      <c r="AK38" s="2016"/>
      <c r="AL38" s="2010"/>
      <c r="AM38" s="2011"/>
      <c r="AN38" s="2011"/>
      <c r="AO38" s="2011"/>
      <c r="AP38" s="2012"/>
      <c r="AQ38" s="2015"/>
      <c r="AR38" s="2011"/>
      <c r="AS38" s="2011"/>
      <c r="AT38" s="2032"/>
      <c r="AU38" s="2095"/>
      <c r="AV38" s="2096"/>
      <c r="AW38" s="2096"/>
      <c r="AX38" s="2096"/>
      <c r="AY38" s="2096"/>
      <c r="AZ38" s="2096"/>
      <c r="BA38" s="2096"/>
      <c r="BB38" s="2096"/>
      <c r="BC38" s="2096"/>
      <c r="BD38" s="2097"/>
      <c r="BE38" s="2062"/>
      <c r="BF38" s="2063"/>
      <c r="BG38" s="2063"/>
      <c r="BH38" s="2063"/>
      <c r="BI38" s="2063"/>
      <c r="BJ38" s="2064"/>
      <c r="BK38" s="2067"/>
      <c r="BL38" s="2060"/>
      <c r="BM38" s="2060"/>
      <c r="BN38" s="2060"/>
      <c r="BO38" s="2060"/>
      <c r="BP38" s="2060"/>
      <c r="BQ38" s="2068"/>
      <c r="BR38" s="2062"/>
      <c r="BS38" s="2063"/>
      <c r="BT38" s="2063"/>
      <c r="BU38" s="2063"/>
      <c r="BV38" s="2063"/>
      <c r="BW38" s="2063"/>
      <c r="BX38" s="2073"/>
      <c r="BY38" s="777"/>
      <c r="BZ38" s="777"/>
      <c r="CA38" s="777"/>
      <c r="CB38" s="777"/>
      <c r="CC38" s="777"/>
      <c r="CD38" s="777"/>
      <c r="CE38" s="777"/>
      <c r="CF38" s="777"/>
      <c r="CG38" s="777"/>
      <c r="CH38" s="777"/>
      <c r="CI38" s="777"/>
      <c r="CJ38" s="777"/>
      <c r="CK38" s="777"/>
      <c r="CL38" s="777"/>
      <c r="CM38" s="2106"/>
      <c r="CN38" s="2000"/>
      <c r="CO38" s="2000"/>
      <c r="CP38" s="2000"/>
      <c r="CQ38" s="2000"/>
      <c r="CR38" s="2000"/>
      <c r="CS38" s="2000"/>
      <c r="CT38" s="2000"/>
      <c r="CU38" s="2000"/>
      <c r="CV38" s="2000"/>
      <c r="CW38" s="2000"/>
      <c r="CX38" s="2000"/>
      <c r="CY38" s="2000"/>
      <c r="CZ38" s="2000"/>
      <c r="DA38" s="2000"/>
      <c r="DB38" s="2000"/>
      <c r="DC38" s="2034"/>
      <c r="DD38" s="2110"/>
      <c r="DE38" s="2101"/>
      <c r="DF38" s="2101"/>
      <c r="DG38" s="2101"/>
      <c r="DH38" s="2101"/>
      <c r="DI38" s="2111"/>
      <c r="DJ38" s="2117"/>
      <c r="DK38" s="2118"/>
      <c r="DL38" s="2118"/>
      <c r="DM38" s="2118"/>
      <c r="DN38" s="2118"/>
      <c r="DO38" s="2118"/>
      <c r="DP38" s="2119"/>
      <c r="DQ38" s="2145"/>
      <c r="DR38" s="2128"/>
      <c r="DS38" s="2128"/>
      <c r="DT38" s="2128"/>
      <c r="DU38" s="2128"/>
      <c r="DV38" s="2128"/>
      <c r="DW38" s="2128"/>
      <c r="DX38" s="2128"/>
      <c r="DY38" s="2128"/>
      <c r="DZ38" s="2129"/>
      <c r="EA38" s="2080"/>
      <c r="EB38" s="2080"/>
      <c r="EC38" s="2080"/>
      <c r="ED38" s="2080"/>
      <c r="EE38" s="2080"/>
      <c r="EF38" s="2080"/>
      <c r="EG38" s="2080"/>
      <c r="EH38" s="2080"/>
      <c r="EI38" s="2080"/>
      <c r="EJ38" s="2080"/>
      <c r="EK38" s="2080"/>
      <c r="EL38" s="2080"/>
      <c r="EM38" s="2080"/>
      <c r="EN38" s="2080"/>
      <c r="EO38" s="2080"/>
      <c r="EP38" s="2080"/>
      <c r="EQ38" s="2080"/>
      <c r="ER38" s="2098"/>
      <c r="ES38" s="2098"/>
      <c r="ET38" s="2098"/>
      <c r="EU38" s="2098"/>
      <c r="EV38" s="2098"/>
      <c r="EW38" s="2098"/>
      <c r="EX38" s="2098"/>
      <c r="EY38" s="2098"/>
      <c r="EZ38" s="2142"/>
      <c r="FA38" s="2142"/>
      <c r="FB38" s="2142"/>
      <c r="FC38" s="2142"/>
      <c r="FD38" s="2142"/>
      <c r="FE38" s="2142"/>
      <c r="FF38" s="2142"/>
      <c r="FG38" s="2143"/>
    </row>
    <row r="39" spans="2:163" ht="8.65" customHeight="1">
      <c r="B39" s="2089" t="s">
        <v>1062</v>
      </c>
      <c r="C39" s="2090"/>
      <c r="D39" s="2090"/>
      <c r="E39" s="2090"/>
      <c r="F39" s="2090"/>
      <c r="G39" s="2090"/>
      <c r="H39" s="2090"/>
      <c r="I39" s="2090"/>
      <c r="J39" s="2090"/>
      <c r="K39" s="2090"/>
      <c r="L39" s="2090"/>
      <c r="M39" s="2003" t="s">
        <v>1035</v>
      </c>
      <c r="N39" s="1998"/>
      <c r="O39" s="1998"/>
      <c r="P39" s="1998"/>
      <c r="Q39" s="1998"/>
      <c r="R39" s="1998"/>
      <c r="S39" s="1998"/>
      <c r="T39" s="1998"/>
      <c r="U39" s="1998"/>
      <c r="V39" s="1998"/>
      <c r="W39" s="1998"/>
      <c r="X39" s="1998"/>
      <c r="Y39" s="1998"/>
      <c r="Z39" s="1998"/>
      <c r="AA39" s="1998"/>
      <c r="AB39" s="2004"/>
      <c r="AC39" s="2007">
        <v>17.5</v>
      </c>
      <c r="AD39" s="2008"/>
      <c r="AE39" s="2008"/>
      <c r="AF39" s="2008"/>
      <c r="AG39" s="2009"/>
      <c r="AH39" s="2013">
        <f t="shared" ref="AH39" si="22">AC39</f>
        <v>17.5</v>
      </c>
      <c r="AI39" s="2008"/>
      <c r="AJ39" s="2008"/>
      <c r="AK39" s="2014"/>
      <c r="AL39" s="2007">
        <v>6.1</v>
      </c>
      <c r="AM39" s="2008"/>
      <c r="AN39" s="2008"/>
      <c r="AO39" s="2008"/>
      <c r="AP39" s="2009"/>
      <c r="AQ39" s="2013">
        <f t="shared" ref="AQ39" si="23">AL39</f>
        <v>6.1</v>
      </c>
      <c r="AR39" s="2008"/>
      <c r="AS39" s="2008"/>
      <c r="AT39" s="2031"/>
      <c r="AU39" s="2089" t="s">
        <v>1062</v>
      </c>
      <c r="AV39" s="2090"/>
      <c r="AW39" s="2090"/>
      <c r="AX39" s="2090"/>
      <c r="AY39" s="2090"/>
      <c r="AZ39" s="2090"/>
      <c r="BA39" s="2090"/>
      <c r="BB39" s="2090"/>
      <c r="BC39" s="2090"/>
      <c r="BD39" s="2091"/>
      <c r="BE39" s="2056">
        <v>5</v>
      </c>
      <c r="BF39" s="2057"/>
      <c r="BG39" s="2057"/>
      <c r="BH39" s="2057"/>
      <c r="BI39" s="2057"/>
      <c r="BJ39" s="2058"/>
      <c r="BK39" s="2067"/>
      <c r="BL39" s="2060"/>
      <c r="BM39" s="2060"/>
      <c r="BN39" s="2060"/>
      <c r="BO39" s="2060"/>
      <c r="BP39" s="2060"/>
      <c r="BQ39" s="2068"/>
      <c r="BR39" s="2056">
        <v>10</v>
      </c>
      <c r="BS39" s="2057"/>
      <c r="BT39" s="2057"/>
      <c r="BU39" s="2057"/>
      <c r="BV39" s="2057"/>
      <c r="BW39" s="2057"/>
      <c r="BX39" s="2071"/>
      <c r="BY39" s="777"/>
      <c r="BZ39" s="777"/>
      <c r="CA39" s="777"/>
      <c r="CB39" s="777"/>
      <c r="CC39" s="777"/>
      <c r="CD39" s="777"/>
      <c r="CE39" s="777"/>
      <c r="CF39" s="777"/>
      <c r="CG39" s="777"/>
      <c r="CH39" s="777"/>
      <c r="CI39" s="777"/>
      <c r="CJ39" s="777"/>
      <c r="CK39" s="777"/>
      <c r="CL39" s="777"/>
      <c r="CM39" s="2106"/>
      <c r="CN39" s="2000"/>
      <c r="CO39" s="2000"/>
      <c r="CP39" s="2000"/>
      <c r="CQ39" s="2000"/>
      <c r="CR39" s="2000"/>
      <c r="CS39" s="2000"/>
      <c r="CT39" s="2000"/>
      <c r="CU39" s="2000"/>
      <c r="CV39" s="2000"/>
      <c r="CW39" s="2000"/>
      <c r="CX39" s="2000"/>
      <c r="CY39" s="2000"/>
      <c r="CZ39" s="2000"/>
      <c r="DA39" s="2000"/>
      <c r="DB39" s="2000"/>
      <c r="DC39" s="2034"/>
      <c r="DD39" s="2110"/>
      <c r="DE39" s="2101"/>
      <c r="DF39" s="2101"/>
      <c r="DG39" s="2101"/>
      <c r="DH39" s="2101"/>
      <c r="DI39" s="2111"/>
      <c r="DJ39" s="2117"/>
      <c r="DK39" s="2118"/>
      <c r="DL39" s="2118"/>
      <c r="DM39" s="2118"/>
      <c r="DN39" s="2118"/>
      <c r="DO39" s="2118"/>
      <c r="DP39" s="2119"/>
      <c r="DQ39" s="2145"/>
      <c r="DR39" s="2128"/>
      <c r="DS39" s="2128"/>
      <c r="DT39" s="2128"/>
      <c r="DU39" s="2128"/>
      <c r="DV39" s="2128"/>
      <c r="DW39" s="2128"/>
      <c r="DX39" s="2128"/>
      <c r="DY39" s="2128"/>
      <c r="DZ39" s="2129"/>
      <c r="EA39" s="2080" t="s">
        <v>1049</v>
      </c>
      <c r="EB39" s="2080"/>
      <c r="EC39" s="2080"/>
      <c r="ED39" s="2080"/>
      <c r="EE39" s="2080"/>
      <c r="EF39" s="2080"/>
      <c r="EG39" s="2080"/>
      <c r="EH39" s="2080"/>
      <c r="EI39" s="2080"/>
      <c r="EJ39" s="2080"/>
      <c r="EK39" s="2080"/>
      <c r="EL39" s="2080"/>
      <c r="EM39" s="2080"/>
      <c r="EN39" s="2080"/>
      <c r="EO39" s="2080"/>
      <c r="EP39" s="2080"/>
      <c r="EQ39" s="2080"/>
      <c r="ER39" s="2098">
        <v>3.11</v>
      </c>
      <c r="ES39" s="2098"/>
      <c r="ET39" s="2098"/>
      <c r="EU39" s="2098"/>
      <c r="EV39" s="2098"/>
      <c r="EW39" s="2098"/>
      <c r="EX39" s="2098"/>
      <c r="EY39" s="2098"/>
      <c r="EZ39" s="2087"/>
      <c r="FA39" s="2087"/>
      <c r="FB39" s="2087"/>
      <c r="FC39" s="2087"/>
      <c r="FD39" s="2087"/>
      <c r="FE39" s="2087"/>
      <c r="FF39" s="2087"/>
      <c r="FG39" s="2088"/>
    </row>
    <row r="40" spans="2:163" ht="8.65" customHeight="1">
      <c r="B40" s="2092"/>
      <c r="C40" s="2093"/>
      <c r="D40" s="2093"/>
      <c r="E40" s="2093"/>
      <c r="F40" s="2093"/>
      <c r="G40" s="2093"/>
      <c r="H40" s="2093"/>
      <c r="I40" s="2093"/>
      <c r="J40" s="2093"/>
      <c r="K40" s="2093"/>
      <c r="L40" s="2093"/>
      <c r="M40" s="2005"/>
      <c r="N40" s="2002"/>
      <c r="O40" s="2002"/>
      <c r="P40" s="2002"/>
      <c r="Q40" s="2002"/>
      <c r="R40" s="2002"/>
      <c r="S40" s="2002"/>
      <c r="T40" s="2002"/>
      <c r="U40" s="2002"/>
      <c r="V40" s="2002"/>
      <c r="W40" s="2002"/>
      <c r="X40" s="2002"/>
      <c r="Y40" s="2002"/>
      <c r="Z40" s="2002"/>
      <c r="AA40" s="2002"/>
      <c r="AB40" s="2006"/>
      <c r="AC40" s="2010"/>
      <c r="AD40" s="2011"/>
      <c r="AE40" s="2011"/>
      <c r="AF40" s="2011"/>
      <c r="AG40" s="2012"/>
      <c r="AH40" s="2015"/>
      <c r="AI40" s="2011"/>
      <c r="AJ40" s="2011"/>
      <c r="AK40" s="2016"/>
      <c r="AL40" s="2010"/>
      <c r="AM40" s="2011"/>
      <c r="AN40" s="2011"/>
      <c r="AO40" s="2011"/>
      <c r="AP40" s="2012"/>
      <c r="AQ40" s="2015"/>
      <c r="AR40" s="2011"/>
      <c r="AS40" s="2011"/>
      <c r="AT40" s="2032"/>
      <c r="AU40" s="2092"/>
      <c r="AV40" s="2093"/>
      <c r="AW40" s="2093"/>
      <c r="AX40" s="2093"/>
      <c r="AY40" s="2093"/>
      <c r="AZ40" s="2093"/>
      <c r="BA40" s="2093"/>
      <c r="BB40" s="2093"/>
      <c r="BC40" s="2093"/>
      <c r="BD40" s="2094"/>
      <c r="BE40" s="2059"/>
      <c r="BF40" s="2060"/>
      <c r="BG40" s="2060"/>
      <c r="BH40" s="2060"/>
      <c r="BI40" s="2060"/>
      <c r="BJ40" s="2061"/>
      <c r="BK40" s="2067"/>
      <c r="BL40" s="2060"/>
      <c r="BM40" s="2060"/>
      <c r="BN40" s="2060"/>
      <c r="BO40" s="2060"/>
      <c r="BP40" s="2060"/>
      <c r="BQ40" s="2068"/>
      <c r="BR40" s="2059"/>
      <c r="BS40" s="2060"/>
      <c r="BT40" s="2060"/>
      <c r="BU40" s="2060"/>
      <c r="BV40" s="2060"/>
      <c r="BW40" s="2060"/>
      <c r="BX40" s="2072"/>
      <c r="BY40" s="778"/>
      <c r="BZ40" s="778"/>
      <c r="CA40" s="778"/>
      <c r="CB40" s="778"/>
      <c r="CC40" s="778"/>
      <c r="CD40" s="778"/>
      <c r="CE40" s="778"/>
      <c r="CF40" s="778"/>
      <c r="CG40" s="778"/>
      <c r="CH40" s="778"/>
      <c r="CI40" s="778"/>
      <c r="CJ40" s="778"/>
      <c r="CK40" s="778"/>
      <c r="CL40" s="778"/>
      <c r="CM40" s="2107"/>
      <c r="CN40" s="2002"/>
      <c r="CO40" s="2002"/>
      <c r="CP40" s="2002"/>
      <c r="CQ40" s="2002"/>
      <c r="CR40" s="2002"/>
      <c r="CS40" s="2002"/>
      <c r="CT40" s="2002"/>
      <c r="CU40" s="2002"/>
      <c r="CV40" s="2002"/>
      <c r="CW40" s="2002"/>
      <c r="CX40" s="2002"/>
      <c r="CY40" s="2002"/>
      <c r="CZ40" s="2002"/>
      <c r="DA40" s="2002"/>
      <c r="DB40" s="2002"/>
      <c r="DC40" s="2035"/>
      <c r="DD40" s="2112"/>
      <c r="DE40" s="2103"/>
      <c r="DF40" s="2103"/>
      <c r="DG40" s="2103"/>
      <c r="DH40" s="2103"/>
      <c r="DI40" s="2113"/>
      <c r="DJ40" s="2117"/>
      <c r="DK40" s="2118"/>
      <c r="DL40" s="2118"/>
      <c r="DM40" s="2118"/>
      <c r="DN40" s="2118"/>
      <c r="DO40" s="2118"/>
      <c r="DP40" s="2119"/>
      <c r="DQ40" s="2145"/>
      <c r="DR40" s="2128"/>
      <c r="DS40" s="2128"/>
      <c r="DT40" s="2128"/>
      <c r="DU40" s="2128"/>
      <c r="DV40" s="2128"/>
      <c r="DW40" s="2128"/>
      <c r="DX40" s="2128"/>
      <c r="DY40" s="2128"/>
      <c r="DZ40" s="2129"/>
      <c r="EA40" s="2080"/>
      <c r="EB40" s="2080"/>
      <c r="EC40" s="2080"/>
      <c r="ED40" s="2080"/>
      <c r="EE40" s="2080"/>
      <c r="EF40" s="2080"/>
      <c r="EG40" s="2080"/>
      <c r="EH40" s="2080"/>
      <c r="EI40" s="2080"/>
      <c r="EJ40" s="2080"/>
      <c r="EK40" s="2080"/>
      <c r="EL40" s="2080"/>
      <c r="EM40" s="2080"/>
      <c r="EN40" s="2080"/>
      <c r="EO40" s="2080"/>
      <c r="EP40" s="2080"/>
      <c r="EQ40" s="2080"/>
      <c r="ER40" s="2098"/>
      <c r="ES40" s="2098"/>
      <c r="ET40" s="2098"/>
      <c r="EU40" s="2098"/>
      <c r="EV40" s="2098"/>
      <c r="EW40" s="2098"/>
      <c r="EX40" s="2098"/>
      <c r="EY40" s="2098"/>
      <c r="EZ40" s="2087"/>
      <c r="FA40" s="2087"/>
      <c r="FB40" s="2087"/>
      <c r="FC40" s="2087"/>
      <c r="FD40" s="2087"/>
      <c r="FE40" s="2087"/>
      <c r="FF40" s="2087"/>
      <c r="FG40" s="2088"/>
    </row>
    <row r="41" spans="2:163" ht="8.65" customHeight="1">
      <c r="B41" s="2092"/>
      <c r="C41" s="2093"/>
      <c r="D41" s="2093"/>
      <c r="E41" s="2093"/>
      <c r="F41" s="2093"/>
      <c r="G41" s="2093"/>
      <c r="H41" s="2093"/>
      <c r="I41" s="2093"/>
      <c r="J41" s="2093"/>
      <c r="K41" s="2093"/>
      <c r="L41" s="2093"/>
      <c r="M41" s="2003" t="s">
        <v>1040</v>
      </c>
      <c r="N41" s="1998"/>
      <c r="O41" s="1998"/>
      <c r="P41" s="1998"/>
      <c r="Q41" s="1998"/>
      <c r="R41" s="1998"/>
      <c r="S41" s="1998"/>
      <c r="T41" s="1998"/>
      <c r="U41" s="1998"/>
      <c r="V41" s="1998"/>
      <c r="W41" s="1998"/>
      <c r="X41" s="1998"/>
      <c r="Y41" s="1998"/>
      <c r="Z41" s="1998"/>
      <c r="AA41" s="1998"/>
      <c r="AB41" s="2004"/>
      <c r="AC41" s="2007">
        <v>17.899999999999999</v>
      </c>
      <c r="AD41" s="2008"/>
      <c r="AE41" s="2008"/>
      <c r="AF41" s="2008"/>
      <c r="AG41" s="2009"/>
      <c r="AH41" s="2013">
        <f t="shared" ref="AH41" si="24">AC41</f>
        <v>17.899999999999999</v>
      </c>
      <c r="AI41" s="2008"/>
      <c r="AJ41" s="2008"/>
      <c r="AK41" s="2014"/>
      <c r="AL41" s="2007">
        <v>6.3</v>
      </c>
      <c r="AM41" s="2008"/>
      <c r="AN41" s="2008"/>
      <c r="AO41" s="2008"/>
      <c r="AP41" s="2009"/>
      <c r="AQ41" s="2013">
        <f t="shared" ref="AQ41" si="25">AL41</f>
        <v>6.3</v>
      </c>
      <c r="AR41" s="2008"/>
      <c r="AS41" s="2008"/>
      <c r="AT41" s="2031"/>
      <c r="AU41" s="2092"/>
      <c r="AV41" s="2093"/>
      <c r="AW41" s="2093"/>
      <c r="AX41" s="2093"/>
      <c r="AY41" s="2093"/>
      <c r="AZ41" s="2093"/>
      <c r="BA41" s="2093"/>
      <c r="BB41" s="2093"/>
      <c r="BC41" s="2093"/>
      <c r="BD41" s="2094"/>
      <c r="BE41" s="2059"/>
      <c r="BF41" s="2060"/>
      <c r="BG41" s="2060"/>
      <c r="BH41" s="2060"/>
      <c r="BI41" s="2060"/>
      <c r="BJ41" s="2061"/>
      <c r="BK41" s="2067"/>
      <c r="BL41" s="2060"/>
      <c r="BM41" s="2060"/>
      <c r="BN41" s="2060"/>
      <c r="BO41" s="2060"/>
      <c r="BP41" s="2060"/>
      <c r="BQ41" s="2068"/>
      <c r="BR41" s="2059"/>
      <c r="BS41" s="2060"/>
      <c r="BT41" s="2060"/>
      <c r="BU41" s="2060"/>
      <c r="BV41" s="2060"/>
      <c r="BW41" s="2060"/>
      <c r="BX41" s="2072"/>
      <c r="BY41" s="2146" t="s">
        <v>1063</v>
      </c>
      <c r="BZ41" s="2147"/>
      <c r="CA41" s="2147"/>
      <c r="CB41" s="2147"/>
      <c r="CC41" s="2147"/>
      <c r="CD41" s="2147"/>
      <c r="CE41" s="2147"/>
      <c r="CF41" s="2147"/>
      <c r="CG41" s="2147"/>
      <c r="CH41" s="2147"/>
      <c r="CI41" s="2147"/>
      <c r="CJ41" s="2147"/>
      <c r="CK41" s="2147"/>
      <c r="CL41" s="2147"/>
      <c r="CM41" s="2147"/>
      <c r="CN41" s="2147"/>
      <c r="CO41" s="2147"/>
      <c r="CP41" s="2147"/>
      <c r="CQ41" s="2147"/>
      <c r="CR41" s="2147"/>
      <c r="CS41" s="2147"/>
      <c r="CT41" s="2147"/>
      <c r="CU41" s="2147"/>
      <c r="CV41" s="2147"/>
      <c r="CW41" s="2147"/>
      <c r="CX41" s="2147"/>
      <c r="CY41" s="2147"/>
      <c r="CZ41" s="2147"/>
      <c r="DA41" s="2147"/>
      <c r="DB41" s="2147"/>
      <c r="DC41" s="2147"/>
      <c r="DD41" s="2147"/>
      <c r="DE41" s="2147"/>
      <c r="DF41" s="2147"/>
      <c r="DG41" s="2147"/>
      <c r="DH41" s="2147"/>
      <c r="DI41" s="2148"/>
      <c r="DJ41" s="2117"/>
      <c r="DK41" s="2118"/>
      <c r="DL41" s="2118"/>
      <c r="DM41" s="2118"/>
      <c r="DN41" s="2118"/>
      <c r="DO41" s="2118"/>
      <c r="DP41" s="2119"/>
      <c r="DQ41" s="2145"/>
      <c r="DR41" s="2128"/>
      <c r="DS41" s="2128"/>
      <c r="DT41" s="2128"/>
      <c r="DU41" s="2128"/>
      <c r="DV41" s="2128"/>
      <c r="DW41" s="2128"/>
      <c r="DX41" s="2128"/>
      <c r="DY41" s="2128"/>
      <c r="DZ41" s="2129"/>
      <c r="EA41" s="2080" t="s">
        <v>1052</v>
      </c>
      <c r="EB41" s="2080"/>
      <c r="EC41" s="2080"/>
      <c r="ED41" s="2080"/>
      <c r="EE41" s="2080"/>
      <c r="EF41" s="2080"/>
      <c r="EG41" s="2080"/>
      <c r="EH41" s="2080"/>
      <c r="EI41" s="2080"/>
      <c r="EJ41" s="2080"/>
      <c r="EK41" s="2080"/>
      <c r="EL41" s="2080"/>
      <c r="EM41" s="2080"/>
      <c r="EN41" s="2080"/>
      <c r="EO41" s="2080"/>
      <c r="EP41" s="2080"/>
      <c r="EQ41" s="2080"/>
      <c r="ER41" s="2098">
        <v>1.64</v>
      </c>
      <c r="ES41" s="2098"/>
      <c r="ET41" s="2098"/>
      <c r="EU41" s="2098"/>
      <c r="EV41" s="2098"/>
      <c r="EW41" s="2098"/>
      <c r="EX41" s="2098"/>
      <c r="EY41" s="2098"/>
      <c r="EZ41" s="2087"/>
      <c r="FA41" s="2087"/>
      <c r="FB41" s="2087"/>
      <c r="FC41" s="2087"/>
      <c r="FD41" s="2087"/>
      <c r="FE41" s="2087"/>
      <c r="FF41" s="2087"/>
      <c r="FG41" s="2088"/>
    </row>
    <row r="42" spans="2:163" ht="8.65" customHeight="1">
      <c r="B42" s="2092"/>
      <c r="C42" s="2093"/>
      <c r="D42" s="2093"/>
      <c r="E42" s="2093"/>
      <c r="F42" s="2093"/>
      <c r="G42" s="2093"/>
      <c r="H42" s="2093"/>
      <c r="I42" s="2093"/>
      <c r="J42" s="2093"/>
      <c r="K42" s="2093"/>
      <c r="L42" s="2093"/>
      <c r="M42" s="2005"/>
      <c r="N42" s="2002"/>
      <c r="O42" s="2002"/>
      <c r="P42" s="2002"/>
      <c r="Q42" s="2002"/>
      <c r="R42" s="2002"/>
      <c r="S42" s="2002"/>
      <c r="T42" s="2002"/>
      <c r="U42" s="2002"/>
      <c r="V42" s="2002"/>
      <c r="W42" s="2002"/>
      <c r="X42" s="2002"/>
      <c r="Y42" s="2002"/>
      <c r="Z42" s="2002"/>
      <c r="AA42" s="2002"/>
      <c r="AB42" s="2006"/>
      <c r="AC42" s="2010"/>
      <c r="AD42" s="2011"/>
      <c r="AE42" s="2011"/>
      <c r="AF42" s="2011"/>
      <c r="AG42" s="2012"/>
      <c r="AH42" s="2015"/>
      <c r="AI42" s="2011"/>
      <c r="AJ42" s="2011"/>
      <c r="AK42" s="2016"/>
      <c r="AL42" s="2010"/>
      <c r="AM42" s="2011"/>
      <c r="AN42" s="2011"/>
      <c r="AO42" s="2011"/>
      <c r="AP42" s="2012"/>
      <c r="AQ42" s="2015"/>
      <c r="AR42" s="2011"/>
      <c r="AS42" s="2011"/>
      <c r="AT42" s="2032"/>
      <c r="AU42" s="2092"/>
      <c r="AV42" s="2093"/>
      <c r="AW42" s="2093"/>
      <c r="AX42" s="2093"/>
      <c r="AY42" s="2093"/>
      <c r="AZ42" s="2093"/>
      <c r="BA42" s="2093"/>
      <c r="BB42" s="2093"/>
      <c r="BC42" s="2093"/>
      <c r="BD42" s="2094"/>
      <c r="BE42" s="2059"/>
      <c r="BF42" s="2060"/>
      <c r="BG42" s="2060"/>
      <c r="BH42" s="2060"/>
      <c r="BI42" s="2060"/>
      <c r="BJ42" s="2061"/>
      <c r="BK42" s="2067"/>
      <c r="BL42" s="2060"/>
      <c r="BM42" s="2060"/>
      <c r="BN42" s="2060"/>
      <c r="BO42" s="2060"/>
      <c r="BP42" s="2060"/>
      <c r="BQ42" s="2068"/>
      <c r="BR42" s="2059"/>
      <c r="BS42" s="2060"/>
      <c r="BT42" s="2060"/>
      <c r="BU42" s="2060"/>
      <c r="BV42" s="2060"/>
      <c r="BW42" s="2060"/>
      <c r="BX42" s="2072"/>
      <c r="BY42" s="2149"/>
      <c r="BZ42" s="2150"/>
      <c r="CA42" s="2150"/>
      <c r="CB42" s="2150"/>
      <c r="CC42" s="2150"/>
      <c r="CD42" s="2150"/>
      <c r="CE42" s="2150"/>
      <c r="CF42" s="2150"/>
      <c r="CG42" s="2150"/>
      <c r="CH42" s="2150"/>
      <c r="CI42" s="2150"/>
      <c r="CJ42" s="2150"/>
      <c r="CK42" s="2150"/>
      <c r="CL42" s="2150"/>
      <c r="CM42" s="2150"/>
      <c r="CN42" s="2150"/>
      <c r="CO42" s="2150"/>
      <c r="CP42" s="2150"/>
      <c r="CQ42" s="2150"/>
      <c r="CR42" s="2150"/>
      <c r="CS42" s="2150"/>
      <c r="CT42" s="2150"/>
      <c r="CU42" s="2150"/>
      <c r="CV42" s="2150"/>
      <c r="CW42" s="2150"/>
      <c r="CX42" s="2150"/>
      <c r="CY42" s="2150"/>
      <c r="CZ42" s="2150"/>
      <c r="DA42" s="2150"/>
      <c r="DB42" s="2150"/>
      <c r="DC42" s="2150"/>
      <c r="DD42" s="2150"/>
      <c r="DE42" s="2150"/>
      <c r="DF42" s="2150"/>
      <c r="DG42" s="2150"/>
      <c r="DH42" s="2150"/>
      <c r="DI42" s="2151"/>
      <c r="DJ42" s="2117"/>
      <c r="DK42" s="2118"/>
      <c r="DL42" s="2118"/>
      <c r="DM42" s="2118"/>
      <c r="DN42" s="2118"/>
      <c r="DO42" s="2118"/>
      <c r="DP42" s="2119"/>
      <c r="DQ42" s="2145"/>
      <c r="DR42" s="2128"/>
      <c r="DS42" s="2128"/>
      <c r="DT42" s="2128"/>
      <c r="DU42" s="2128"/>
      <c r="DV42" s="2128"/>
      <c r="DW42" s="2128"/>
      <c r="DX42" s="2128"/>
      <c r="DY42" s="2128"/>
      <c r="DZ42" s="2129"/>
      <c r="EA42" s="2080"/>
      <c r="EB42" s="2080"/>
      <c r="EC42" s="2080"/>
      <c r="ED42" s="2080"/>
      <c r="EE42" s="2080"/>
      <c r="EF42" s="2080"/>
      <c r="EG42" s="2080"/>
      <c r="EH42" s="2080"/>
      <c r="EI42" s="2080"/>
      <c r="EJ42" s="2080"/>
      <c r="EK42" s="2080"/>
      <c r="EL42" s="2080"/>
      <c r="EM42" s="2080"/>
      <c r="EN42" s="2080"/>
      <c r="EO42" s="2080"/>
      <c r="EP42" s="2080"/>
      <c r="EQ42" s="2080"/>
      <c r="ER42" s="2098"/>
      <c r="ES42" s="2098"/>
      <c r="ET42" s="2098"/>
      <c r="EU42" s="2098"/>
      <c r="EV42" s="2098"/>
      <c r="EW42" s="2098"/>
      <c r="EX42" s="2098"/>
      <c r="EY42" s="2098"/>
      <c r="EZ42" s="2087"/>
      <c r="FA42" s="2087"/>
      <c r="FB42" s="2087"/>
      <c r="FC42" s="2087"/>
      <c r="FD42" s="2087"/>
      <c r="FE42" s="2087"/>
      <c r="FF42" s="2087"/>
      <c r="FG42" s="2088"/>
    </row>
    <row r="43" spans="2:163" ht="8.65" customHeight="1">
      <c r="B43" s="2092"/>
      <c r="C43" s="2093"/>
      <c r="D43" s="2093"/>
      <c r="E43" s="2093"/>
      <c r="F43" s="2093"/>
      <c r="G43" s="2093"/>
      <c r="H43" s="2093"/>
      <c r="I43" s="2093"/>
      <c r="J43" s="2093"/>
      <c r="K43" s="2093"/>
      <c r="L43" s="2093"/>
      <c r="M43" s="2003" t="s">
        <v>1041</v>
      </c>
      <c r="N43" s="1998"/>
      <c r="O43" s="1998"/>
      <c r="P43" s="1998"/>
      <c r="Q43" s="1998"/>
      <c r="R43" s="1998"/>
      <c r="S43" s="1998"/>
      <c r="T43" s="1998"/>
      <c r="U43" s="1998"/>
      <c r="V43" s="1998"/>
      <c r="W43" s="1998"/>
      <c r="X43" s="1998"/>
      <c r="Y43" s="1998"/>
      <c r="Z43" s="1998"/>
      <c r="AA43" s="1998"/>
      <c r="AB43" s="2004"/>
      <c r="AC43" s="2007">
        <v>18.2</v>
      </c>
      <c r="AD43" s="2008"/>
      <c r="AE43" s="2008"/>
      <c r="AF43" s="2008"/>
      <c r="AG43" s="2009"/>
      <c r="AH43" s="2013">
        <f t="shared" ref="AH43" si="26">AC43</f>
        <v>18.2</v>
      </c>
      <c r="AI43" s="2008"/>
      <c r="AJ43" s="2008"/>
      <c r="AK43" s="2014"/>
      <c r="AL43" s="2007">
        <v>6.6</v>
      </c>
      <c r="AM43" s="2008"/>
      <c r="AN43" s="2008"/>
      <c r="AO43" s="2008"/>
      <c r="AP43" s="2009"/>
      <c r="AQ43" s="2013">
        <f t="shared" ref="AQ43" si="27">AL43</f>
        <v>6.6</v>
      </c>
      <c r="AR43" s="2008"/>
      <c r="AS43" s="2008"/>
      <c r="AT43" s="2031"/>
      <c r="AU43" s="1997" t="s">
        <v>1064</v>
      </c>
      <c r="AV43" s="1998"/>
      <c r="AW43" s="1998"/>
      <c r="AX43" s="1998"/>
      <c r="AY43" s="1998"/>
      <c r="AZ43" s="1998"/>
      <c r="BA43" s="1998"/>
      <c r="BB43" s="1998"/>
      <c r="BC43" s="1998"/>
      <c r="BD43" s="2004"/>
      <c r="BE43" s="2056">
        <v>4.5</v>
      </c>
      <c r="BF43" s="2057"/>
      <c r="BG43" s="2057"/>
      <c r="BH43" s="2057"/>
      <c r="BI43" s="2057"/>
      <c r="BJ43" s="2058"/>
      <c r="BK43" s="2067"/>
      <c r="BL43" s="2060"/>
      <c r="BM43" s="2060"/>
      <c r="BN43" s="2060"/>
      <c r="BO43" s="2060"/>
      <c r="BP43" s="2060"/>
      <c r="BQ43" s="2068"/>
      <c r="BR43" s="2056">
        <v>9</v>
      </c>
      <c r="BS43" s="2057"/>
      <c r="BT43" s="2057"/>
      <c r="BU43" s="2057"/>
      <c r="BV43" s="2057"/>
      <c r="BW43" s="2057"/>
      <c r="BX43" s="2071"/>
      <c r="BY43" s="2164" t="s">
        <v>1065</v>
      </c>
      <c r="BZ43" s="2165"/>
      <c r="CA43" s="2165"/>
      <c r="CB43" s="2165"/>
      <c r="CC43" s="2165"/>
      <c r="CD43" s="2165"/>
      <c r="CE43" s="2165"/>
      <c r="CF43" s="2165"/>
      <c r="CG43" s="2165"/>
      <c r="CH43" s="2165"/>
      <c r="CI43" s="2165"/>
      <c r="CJ43" s="2165"/>
      <c r="CK43" s="2165"/>
      <c r="CL43" s="2165"/>
      <c r="CM43" s="2165"/>
      <c r="CN43" s="2165"/>
      <c r="CO43" s="2165"/>
      <c r="CP43" s="2165"/>
      <c r="CQ43" s="2165"/>
      <c r="CR43" s="2165"/>
      <c r="CS43" s="2165"/>
      <c r="CT43" s="2165"/>
      <c r="CU43" s="2165"/>
      <c r="CV43" s="2165"/>
      <c r="CW43" s="2165"/>
      <c r="CX43" s="2165"/>
      <c r="CY43" s="2165"/>
      <c r="CZ43" s="2165"/>
      <c r="DA43" s="2165"/>
      <c r="DB43" s="2165"/>
      <c r="DC43" s="2165"/>
      <c r="DD43" s="2165"/>
      <c r="DE43" s="2165"/>
      <c r="DF43" s="2165"/>
      <c r="DG43" s="2165"/>
      <c r="DH43" s="2165"/>
      <c r="DI43" s="2166"/>
      <c r="DJ43" s="2117"/>
      <c r="DK43" s="2118"/>
      <c r="DL43" s="2118"/>
      <c r="DM43" s="2118"/>
      <c r="DN43" s="2118"/>
      <c r="DO43" s="2118"/>
      <c r="DP43" s="2119"/>
      <c r="DQ43" s="2123" t="s">
        <v>1066</v>
      </c>
      <c r="DR43" s="2090"/>
      <c r="DS43" s="2090"/>
      <c r="DT43" s="2090"/>
      <c r="DU43" s="2090"/>
      <c r="DV43" s="2090"/>
      <c r="DW43" s="2090"/>
      <c r="DX43" s="2090"/>
      <c r="DY43" s="2090"/>
      <c r="DZ43" s="2167"/>
      <c r="EA43" s="2080" t="s">
        <v>1042</v>
      </c>
      <c r="EB43" s="2080"/>
      <c r="EC43" s="2080"/>
      <c r="ED43" s="2080"/>
      <c r="EE43" s="2080"/>
      <c r="EF43" s="2080"/>
      <c r="EG43" s="2080"/>
      <c r="EH43" s="2080"/>
      <c r="EI43" s="2080"/>
      <c r="EJ43" s="2080"/>
      <c r="EK43" s="2080"/>
      <c r="EL43" s="2080"/>
      <c r="EM43" s="2080"/>
      <c r="EN43" s="2080"/>
      <c r="EO43" s="2080"/>
      <c r="EP43" s="2080"/>
      <c r="EQ43" s="2080"/>
      <c r="ER43" s="2098">
        <v>2.64</v>
      </c>
      <c r="ES43" s="2098"/>
      <c r="ET43" s="2098"/>
      <c r="EU43" s="2098"/>
      <c r="EV43" s="2098"/>
      <c r="EW43" s="2098"/>
      <c r="EX43" s="2098"/>
      <c r="EY43" s="2098"/>
      <c r="EZ43" s="2087"/>
      <c r="FA43" s="2087"/>
      <c r="FB43" s="2087"/>
      <c r="FC43" s="2087"/>
      <c r="FD43" s="2087"/>
      <c r="FE43" s="2087"/>
      <c r="FF43" s="2087"/>
      <c r="FG43" s="2088"/>
    </row>
    <row r="44" spans="2:163" ht="8.65" customHeight="1">
      <c r="B44" s="2092"/>
      <c r="C44" s="2093"/>
      <c r="D44" s="2093"/>
      <c r="E44" s="2093"/>
      <c r="F44" s="2093"/>
      <c r="G44" s="2093"/>
      <c r="H44" s="2093"/>
      <c r="I44" s="2093"/>
      <c r="J44" s="2093"/>
      <c r="K44" s="2093"/>
      <c r="L44" s="2093"/>
      <c r="M44" s="2005"/>
      <c r="N44" s="2002"/>
      <c r="O44" s="2002"/>
      <c r="P44" s="2002"/>
      <c r="Q44" s="2002"/>
      <c r="R44" s="2002"/>
      <c r="S44" s="2002"/>
      <c r="T44" s="2002"/>
      <c r="U44" s="2002"/>
      <c r="V44" s="2002"/>
      <c r="W44" s="2002"/>
      <c r="X44" s="2002"/>
      <c r="Y44" s="2002"/>
      <c r="Z44" s="2002"/>
      <c r="AA44" s="2002"/>
      <c r="AB44" s="2006"/>
      <c r="AC44" s="2010"/>
      <c r="AD44" s="2011"/>
      <c r="AE44" s="2011"/>
      <c r="AF44" s="2011"/>
      <c r="AG44" s="2012"/>
      <c r="AH44" s="2015"/>
      <c r="AI44" s="2011"/>
      <c r="AJ44" s="2011"/>
      <c r="AK44" s="2016"/>
      <c r="AL44" s="2010"/>
      <c r="AM44" s="2011"/>
      <c r="AN44" s="2011"/>
      <c r="AO44" s="2011"/>
      <c r="AP44" s="2012"/>
      <c r="AQ44" s="2015"/>
      <c r="AR44" s="2011"/>
      <c r="AS44" s="2011"/>
      <c r="AT44" s="2032"/>
      <c r="AU44" s="1999"/>
      <c r="AV44" s="2000"/>
      <c r="AW44" s="2000"/>
      <c r="AX44" s="2000"/>
      <c r="AY44" s="2000"/>
      <c r="AZ44" s="2000"/>
      <c r="BA44" s="2000"/>
      <c r="BB44" s="2000"/>
      <c r="BC44" s="2000"/>
      <c r="BD44" s="2055"/>
      <c r="BE44" s="2059"/>
      <c r="BF44" s="2060"/>
      <c r="BG44" s="2060"/>
      <c r="BH44" s="2060"/>
      <c r="BI44" s="2060"/>
      <c r="BJ44" s="2061"/>
      <c r="BK44" s="2067"/>
      <c r="BL44" s="2060"/>
      <c r="BM44" s="2060"/>
      <c r="BN44" s="2060"/>
      <c r="BO44" s="2060"/>
      <c r="BP44" s="2060"/>
      <c r="BQ44" s="2068"/>
      <c r="BR44" s="2059"/>
      <c r="BS44" s="2060"/>
      <c r="BT44" s="2060"/>
      <c r="BU44" s="2060"/>
      <c r="BV44" s="2060"/>
      <c r="BW44" s="2060"/>
      <c r="BX44" s="2072"/>
      <c r="BY44" s="2164"/>
      <c r="BZ44" s="2165"/>
      <c r="CA44" s="2165"/>
      <c r="CB44" s="2165"/>
      <c r="CC44" s="2165"/>
      <c r="CD44" s="2165"/>
      <c r="CE44" s="2165"/>
      <c r="CF44" s="2165"/>
      <c r="CG44" s="2165"/>
      <c r="CH44" s="2165"/>
      <c r="CI44" s="2165"/>
      <c r="CJ44" s="2165"/>
      <c r="CK44" s="2165"/>
      <c r="CL44" s="2165"/>
      <c r="CM44" s="2165"/>
      <c r="CN44" s="2165"/>
      <c r="CO44" s="2165"/>
      <c r="CP44" s="2165"/>
      <c r="CQ44" s="2165"/>
      <c r="CR44" s="2165"/>
      <c r="CS44" s="2165"/>
      <c r="CT44" s="2165"/>
      <c r="CU44" s="2165"/>
      <c r="CV44" s="2165"/>
      <c r="CW44" s="2165"/>
      <c r="CX44" s="2165"/>
      <c r="CY44" s="2165"/>
      <c r="CZ44" s="2165"/>
      <c r="DA44" s="2165"/>
      <c r="DB44" s="2165"/>
      <c r="DC44" s="2165"/>
      <c r="DD44" s="2165"/>
      <c r="DE44" s="2165"/>
      <c r="DF44" s="2165"/>
      <c r="DG44" s="2165"/>
      <c r="DH44" s="2165"/>
      <c r="DI44" s="2166"/>
      <c r="DJ44" s="2117"/>
      <c r="DK44" s="2118"/>
      <c r="DL44" s="2118"/>
      <c r="DM44" s="2118"/>
      <c r="DN44" s="2118"/>
      <c r="DO44" s="2118"/>
      <c r="DP44" s="2119"/>
      <c r="DQ44" s="2168"/>
      <c r="DR44" s="2093"/>
      <c r="DS44" s="2093"/>
      <c r="DT44" s="2093"/>
      <c r="DU44" s="2093"/>
      <c r="DV44" s="2093"/>
      <c r="DW44" s="2093"/>
      <c r="DX44" s="2093"/>
      <c r="DY44" s="2093"/>
      <c r="DZ44" s="2169"/>
      <c r="EA44" s="2080"/>
      <c r="EB44" s="2080"/>
      <c r="EC44" s="2080"/>
      <c r="ED44" s="2080"/>
      <c r="EE44" s="2080"/>
      <c r="EF44" s="2080"/>
      <c r="EG44" s="2080"/>
      <c r="EH44" s="2080"/>
      <c r="EI44" s="2080"/>
      <c r="EJ44" s="2080"/>
      <c r="EK44" s="2080"/>
      <c r="EL44" s="2080"/>
      <c r="EM44" s="2080"/>
      <c r="EN44" s="2080"/>
      <c r="EO44" s="2080"/>
      <c r="EP44" s="2080"/>
      <c r="EQ44" s="2080"/>
      <c r="ER44" s="2098"/>
      <c r="ES44" s="2098"/>
      <c r="ET44" s="2098"/>
      <c r="EU44" s="2098"/>
      <c r="EV44" s="2098"/>
      <c r="EW44" s="2098"/>
      <c r="EX44" s="2098"/>
      <c r="EY44" s="2098"/>
      <c r="EZ44" s="2087"/>
      <c r="FA44" s="2087"/>
      <c r="FB44" s="2087"/>
      <c r="FC44" s="2087"/>
      <c r="FD44" s="2087"/>
      <c r="FE44" s="2087"/>
      <c r="FF44" s="2087"/>
      <c r="FG44" s="2088"/>
    </row>
    <row r="45" spans="2:163" ht="8.65" customHeight="1">
      <c r="B45" s="2092"/>
      <c r="C45" s="2093"/>
      <c r="D45" s="2093"/>
      <c r="E45" s="2093"/>
      <c r="F45" s="2093"/>
      <c r="G45" s="2093"/>
      <c r="H45" s="2093"/>
      <c r="I45" s="2093"/>
      <c r="J45" s="2093"/>
      <c r="K45" s="2093"/>
      <c r="L45" s="2093"/>
      <c r="M45" s="2003" t="s">
        <v>1045</v>
      </c>
      <c r="N45" s="1998"/>
      <c r="O45" s="1998"/>
      <c r="P45" s="1998"/>
      <c r="Q45" s="1998"/>
      <c r="R45" s="1998"/>
      <c r="S45" s="1998"/>
      <c r="T45" s="1998"/>
      <c r="U45" s="1998"/>
      <c r="V45" s="1998"/>
      <c r="W45" s="1998"/>
      <c r="X45" s="1998"/>
      <c r="Y45" s="1998"/>
      <c r="Z45" s="1998"/>
      <c r="AA45" s="1998"/>
      <c r="AB45" s="2004"/>
      <c r="AC45" s="2007">
        <v>19.399999999999999</v>
      </c>
      <c r="AD45" s="2008"/>
      <c r="AE45" s="2008"/>
      <c r="AF45" s="2008"/>
      <c r="AG45" s="2009"/>
      <c r="AH45" s="2013">
        <f t="shared" ref="AH45" si="28">AC45</f>
        <v>19.399999999999999</v>
      </c>
      <c r="AI45" s="2008"/>
      <c r="AJ45" s="2008"/>
      <c r="AK45" s="2014"/>
      <c r="AL45" s="2007">
        <v>7.2</v>
      </c>
      <c r="AM45" s="2008"/>
      <c r="AN45" s="2008"/>
      <c r="AO45" s="2008"/>
      <c r="AP45" s="2009"/>
      <c r="AQ45" s="2013">
        <f t="shared" ref="AQ45" si="29">AL45</f>
        <v>7.2</v>
      </c>
      <c r="AR45" s="2008"/>
      <c r="AS45" s="2008"/>
      <c r="AT45" s="2031"/>
      <c r="AU45" s="1999"/>
      <c r="AV45" s="2000"/>
      <c r="AW45" s="2000"/>
      <c r="AX45" s="2000"/>
      <c r="AY45" s="2000"/>
      <c r="AZ45" s="2000"/>
      <c r="BA45" s="2000"/>
      <c r="BB45" s="2000"/>
      <c r="BC45" s="2000"/>
      <c r="BD45" s="2055"/>
      <c r="BE45" s="2059"/>
      <c r="BF45" s="2060"/>
      <c r="BG45" s="2060"/>
      <c r="BH45" s="2060"/>
      <c r="BI45" s="2060"/>
      <c r="BJ45" s="2061"/>
      <c r="BK45" s="2067"/>
      <c r="BL45" s="2060"/>
      <c r="BM45" s="2060"/>
      <c r="BN45" s="2060"/>
      <c r="BO45" s="2060"/>
      <c r="BP45" s="2060"/>
      <c r="BQ45" s="2068"/>
      <c r="BR45" s="2059"/>
      <c r="BS45" s="2060"/>
      <c r="BT45" s="2060"/>
      <c r="BU45" s="2060"/>
      <c r="BV45" s="2060"/>
      <c r="BW45" s="2060"/>
      <c r="BX45" s="2072"/>
      <c r="BY45" s="2152" t="s">
        <v>1067</v>
      </c>
      <c r="BZ45" s="2153"/>
      <c r="CA45" s="2153"/>
      <c r="CB45" s="2153"/>
      <c r="CC45" s="2153"/>
      <c r="CD45" s="2153"/>
      <c r="CE45" s="2153"/>
      <c r="CF45" s="2153"/>
      <c r="CG45" s="2153"/>
      <c r="CH45" s="2153"/>
      <c r="CI45" s="2153"/>
      <c r="CJ45" s="2153"/>
      <c r="CK45" s="2153"/>
      <c r="CL45" s="2153"/>
      <c r="CM45" s="2153"/>
      <c r="CN45" s="2153"/>
      <c r="CO45" s="2153"/>
      <c r="CP45" s="2153"/>
      <c r="CQ45" s="2153"/>
      <c r="CR45" s="2153"/>
      <c r="CS45" s="2153"/>
      <c r="CT45" s="2153"/>
      <c r="CU45" s="2153"/>
      <c r="CV45" s="2153"/>
      <c r="CW45" s="2153"/>
      <c r="CX45" s="2153"/>
      <c r="CY45" s="2153"/>
      <c r="CZ45" s="2153"/>
      <c r="DA45" s="2153"/>
      <c r="DB45" s="2153"/>
      <c r="DC45" s="2153"/>
      <c r="DD45" s="2153"/>
      <c r="DE45" s="2153"/>
      <c r="DF45" s="2153"/>
      <c r="DG45" s="2153"/>
      <c r="DH45" s="2153"/>
      <c r="DI45" s="2154"/>
      <c r="DJ45" s="2117"/>
      <c r="DK45" s="2118"/>
      <c r="DL45" s="2118"/>
      <c r="DM45" s="2118"/>
      <c r="DN45" s="2118"/>
      <c r="DO45" s="2118"/>
      <c r="DP45" s="2119"/>
      <c r="DQ45" s="2168"/>
      <c r="DR45" s="2093"/>
      <c r="DS45" s="2093"/>
      <c r="DT45" s="2093"/>
      <c r="DU45" s="2093"/>
      <c r="DV45" s="2093"/>
      <c r="DW45" s="2093"/>
      <c r="DX45" s="2093"/>
      <c r="DY45" s="2093"/>
      <c r="DZ45" s="2169"/>
      <c r="EA45" s="2080" t="s">
        <v>1047</v>
      </c>
      <c r="EB45" s="2080"/>
      <c r="EC45" s="2080"/>
      <c r="ED45" s="2080"/>
      <c r="EE45" s="2080"/>
      <c r="EF45" s="2080"/>
      <c r="EG45" s="2080"/>
      <c r="EH45" s="2080"/>
      <c r="EI45" s="2080"/>
      <c r="EJ45" s="2080"/>
      <c r="EK45" s="2080"/>
      <c r="EL45" s="2080"/>
      <c r="EM45" s="2080"/>
      <c r="EN45" s="2080"/>
      <c r="EO45" s="2080"/>
      <c r="EP45" s="2080"/>
      <c r="EQ45" s="2080"/>
      <c r="ER45" s="2081">
        <v>2.73</v>
      </c>
      <c r="ES45" s="2082"/>
      <c r="ET45" s="2082"/>
      <c r="EU45" s="2082"/>
      <c r="EV45" s="2082"/>
      <c r="EW45" s="2082"/>
      <c r="EX45" s="2082"/>
      <c r="EY45" s="2083"/>
      <c r="EZ45" s="2087"/>
      <c r="FA45" s="2087"/>
      <c r="FB45" s="2087"/>
      <c r="FC45" s="2087"/>
      <c r="FD45" s="2087"/>
      <c r="FE45" s="2087"/>
      <c r="FF45" s="2087"/>
      <c r="FG45" s="2088"/>
    </row>
    <row r="46" spans="2:163" ht="8.65" customHeight="1" thickBot="1">
      <c r="B46" s="2095"/>
      <c r="C46" s="2096"/>
      <c r="D46" s="2096"/>
      <c r="E46" s="2096"/>
      <c r="F46" s="2096"/>
      <c r="G46" s="2096"/>
      <c r="H46" s="2096"/>
      <c r="I46" s="2096"/>
      <c r="J46" s="2096"/>
      <c r="K46" s="2096"/>
      <c r="L46" s="2096"/>
      <c r="M46" s="2005"/>
      <c r="N46" s="2002"/>
      <c r="O46" s="2002"/>
      <c r="P46" s="2002"/>
      <c r="Q46" s="2002"/>
      <c r="R46" s="2002"/>
      <c r="S46" s="2002"/>
      <c r="T46" s="2002"/>
      <c r="U46" s="2002"/>
      <c r="V46" s="2002"/>
      <c r="W46" s="2002"/>
      <c r="X46" s="2002"/>
      <c r="Y46" s="2002"/>
      <c r="Z46" s="2002"/>
      <c r="AA46" s="2002"/>
      <c r="AB46" s="2006"/>
      <c r="AC46" s="2010"/>
      <c r="AD46" s="2011"/>
      <c r="AE46" s="2011"/>
      <c r="AF46" s="2011"/>
      <c r="AG46" s="2012"/>
      <c r="AH46" s="2015"/>
      <c r="AI46" s="2011"/>
      <c r="AJ46" s="2011"/>
      <c r="AK46" s="2016"/>
      <c r="AL46" s="2010"/>
      <c r="AM46" s="2011"/>
      <c r="AN46" s="2011"/>
      <c r="AO46" s="2011"/>
      <c r="AP46" s="2012"/>
      <c r="AQ46" s="2015"/>
      <c r="AR46" s="2011"/>
      <c r="AS46" s="2011"/>
      <c r="AT46" s="2032"/>
      <c r="AU46" s="2158"/>
      <c r="AV46" s="2159"/>
      <c r="AW46" s="2159"/>
      <c r="AX46" s="2159"/>
      <c r="AY46" s="2159"/>
      <c r="AZ46" s="2159"/>
      <c r="BA46" s="2159"/>
      <c r="BB46" s="2159"/>
      <c r="BC46" s="2159"/>
      <c r="BD46" s="2160"/>
      <c r="BE46" s="2161"/>
      <c r="BF46" s="2140"/>
      <c r="BG46" s="2140"/>
      <c r="BH46" s="2140"/>
      <c r="BI46" s="2140"/>
      <c r="BJ46" s="2162"/>
      <c r="BK46" s="2139"/>
      <c r="BL46" s="2140"/>
      <c r="BM46" s="2140"/>
      <c r="BN46" s="2140"/>
      <c r="BO46" s="2140"/>
      <c r="BP46" s="2140"/>
      <c r="BQ46" s="2141"/>
      <c r="BR46" s="2161"/>
      <c r="BS46" s="2140"/>
      <c r="BT46" s="2140"/>
      <c r="BU46" s="2140"/>
      <c r="BV46" s="2140"/>
      <c r="BW46" s="2140"/>
      <c r="BX46" s="2163"/>
      <c r="BY46" s="2152"/>
      <c r="BZ46" s="2153"/>
      <c r="CA46" s="2153"/>
      <c r="CB46" s="2153"/>
      <c r="CC46" s="2153"/>
      <c r="CD46" s="2153"/>
      <c r="CE46" s="2153"/>
      <c r="CF46" s="2153"/>
      <c r="CG46" s="2153"/>
      <c r="CH46" s="2153"/>
      <c r="CI46" s="2153"/>
      <c r="CJ46" s="2153"/>
      <c r="CK46" s="2153"/>
      <c r="CL46" s="2153"/>
      <c r="CM46" s="2153"/>
      <c r="CN46" s="2153"/>
      <c r="CO46" s="2153"/>
      <c r="CP46" s="2153"/>
      <c r="CQ46" s="2153"/>
      <c r="CR46" s="2153"/>
      <c r="CS46" s="2153"/>
      <c r="CT46" s="2153"/>
      <c r="CU46" s="2153"/>
      <c r="CV46" s="2153"/>
      <c r="CW46" s="2153"/>
      <c r="CX46" s="2153"/>
      <c r="CY46" s="2153"/>
      <c r="CZ46" s="2153"/>
      <c r="DA46" s="2153"/>
      <c r="DB46" s="2153"/>
      <c r="DC46" s="2153"/>
      <c r="DD46" s="2153"/>
      <c r="DE46" s="2153"/>
      <c r="DF46" s="2153"/>
      <c r="DG46" s="2153"/>
      <c r="DH46" s="2153"/>
      <c r="DI46" s="2154"/>
      <c r="DJ46" s="2117"/>
      <c r="DK46" s="2118"/>
      <c r="DL46" s="2118"/>
      <c r="DM46" s="2118"/>
      <c r="DN46" s="2118"/>
      <c r="DO46" s="2118"/>
      <c r="DP46" s="2119"/>
      <c r="DQ46" s="2168"/>
      <c r="DR46" s="2093"/>
      <c r="DS46" s="2093"/>
      <c r="DT46" s="2093"/>
      <c r="DU46" s="2093"/>
      <c r="DV46" s="2093"/>
      <c r="DW46" s="2093"/>
      <c r="DX46" s="2093"/>
      <c r="DY46" s="2093"/>
      <c r="DZ46" s="2169"/>
      <c r="EA46" s="2080"/>
      <c r="EB46" s="2080"/>
      <c r="EC46" s="2080"/>
      <c r="ED46" s="2080"/>
      <c r="EE46" s="2080"/>
      <c r="EF46" s="2080"/>
      <c r="EG46" s="2080"/>
      <c r="EH46" s="2080"/>
      <c r="EI46" s="2080"/>
      <c r="EJ46" s="2080"/>
      <c r="EK46" s="2080"/>
      <c r="EL46" s="2080"/>
      <c r="EM46" s="2080"/>
      <c r="EN46" s="2080"/>
      <c r="EO46" s="2080"/>
      <c r="EP46" s="2080"/>
      <c r="EQ46" s="2080"/>
      <c r="ER46" s="2155"/>
      <c r="ES46" s="2156"/>
      <c r="ET46" s="2156"/>
      <c r="EU46" s="2156"/>
      <c r="EV46" s="2156"/>
      <c r="EW46" s="2156"/>
      <c r="EX46" s="2156"/>
      <c r="EY46" s="2157"/>
      <c r="EZ46" s="2087"/>
      <c r="FA46" s="2087"/>
      <c r="FB46" s="2087"/>
      <c r="FC46" s="2087"/>
      <c r="FD46" s="2087"/>
      <c r="FE46" s="2087"/>
      <c r="FF46" s="2087"/>
      <c r="FG46" s="2088"/>
    </row>
    <row r="47" spans="2:163" ht="8.65" customHeight="1" thickTop="1">
      <c r="B47" s="1997" t="s">
        <v>1064</v>
      </c>
      <c r="C47" s="1998"/>
      <c r="D47" s="1998"/>
      <c r="E47" s="1998"/>
      <c r="F47" s="1998"/>
      <c r="G47" s="1998"/>
      <c r="H47" s="1998"/>
      <c r="I47" s="1998"/>
      <c r="J47" s="1998"/>
      <c r="K47" s="1998"/>
      <c r="L47" s="1998"/>
      <c r="M47" s="2003" t="s">
        <v>1035</v>
      </c>
      <c r="N47" s="1998"/>
      <c r="O47" s="1998"/>
      <c r="P47" s="1998"/>
      <c r="Q47" s="1998"/>
      <c r="R47" s="1998"/>
      <c r="S47" s="1998"/>
      <c r="T47" s="1998"/>
      <c r="U47" s="1998"/>
      <c r="V47" s="1998"/>
      <c r="W47" s="1998"/>
      <c r="X47" s="1998"/>
      <c r="Y47" s="1998"/>
      <c r="Z47" s="1998"/>
      <c r="AA47" s="1998"/>
      <c r="AB47" s="2004"/>
      <c r="AC47" s="2007">
        <v>17.399999999999999</v>
      </c>
      <c r="AD47" s="2008"/>
      <c r="AE47" s="2008"/>
      <c r="AF47" s="2008"/>
      <c r="AG47" s="2009"/>
      <c r="AH47" s="2013">
        <f t="shared" ref="AH47" si="30">AC47</f>
        <v>17.399999999999999</v>
      </c>
      <c r="AI47" s="2008"/>
      <c r="AJ47" s="2008"/>
      <c r="AK47" s="2014"/>
      <c r="AL47" s="2007">
        <v>6.4</v>
      </c>
      <c r="AM47" s="2008"/>
      <c r="AN47" s="2008"/>
      <c r="AO47" s="2008"/>
      <c r="AP47" s="2009"/>
      <c r="AQ47" s="2013">
        <f t="shared" ref="AQ47" si="31">AL47</f>
        <v>6.4</v>
      </c>
      <c r="AR47" s="2008"/>
      <c r="AS47" s="2008"/>
      <c r="AT47" s="2031"/>
      <c r="AU47" s="1974" t="s">
        <v>1068</v>
      </c>
      <c r="AV47" s="1961"/>
      <c r="AW47" s="1961"/>
      <c r="AX47" s="1961"/>
      <c r="AY47" s="1961"/>
      <c r="AZ47" s="1961"/>
      <c r="BA47" s="1961"/>
      <c r="BB47" s="1961"/>
      <c r="BC47" s="2174" t="s">
        <v>1069</v>
      </c>
      <c r="BD47" s="1961"/>
      <c r="BE47" s="1961"/>
      <c r="BF47" s="1961"/>
      <c r="BG47" s="1961"/>
      <c r="BH47" s="1961"/>
      <c r="BI47" s="1961"/>
      <c r="BJ47" s="1961"/>
      <c r="BK47" s="1961"/>
      <c r="BL47" s="1961"/>
      <c r="BM47" s="1961"/>
      <c r="BN47" s="1961"/>
      <c r="BO47" s="1961"/>
      <c r="BP47" s="1961"/>
      <c r="BQ47" s="2174" t="s">
        <v>1070</v>
      </c>
      <c r="BR47" s="1961"/>
      <c r="BS47" s="1961"/>
      <c r="BT47" s="1961"/>
      <c r="BU47" s="1961"/>
      <c r="BV47" s="1961"/>
      <c r="BW47" s="1961"/>
      <c r="BX47" s="1966"/>
      <c r="BY47" s="1961" t="s">
        <v>1071</v>
      </c>
      <c r="BZ47" s="1961"/>
      <c r="CA47" s="1961"/>
      <c r="CB47" s="1961"/>
      <c r="CC47" s="1961"/>
      <c r="CD47" s="1961"/>
      <c r="CE47" s="1961"/>
      <c r="CF47" s="1961"/>
      <c r="CG47" s="1961"/>
      <c r="CH47" s="1961"/>
      <c r="CI47" s="1961"/>
      <c r="CJ47" s="1961"/>
      <c r="CK47" s="1961"/>
      <c r="CL47" s="1961"/>
      <c r="CM47" s="1961"/>
      <c r="CN47" s="1961"/>
      <c r="CO47" s="1961"/>
      <c r="CP47" s="1961"/>
      <c r="CQ47" s="1961"/>
      <c r="CR47" s="1961"/>
      <c r="CS47" s="1961"/>
      <c r="CT47" s="1961"/>
      <c r="CU47" s="1961"/>
      <c r="CV47" s="1961"/>
      <c r="CW47" s="1961"/>
      <c r="CX47" s="1961"/>
      <c r="CY47" s="1961"/>
      <c r="CZ47" s="1961"/>
      <c r="DA47" s="1961"/>
      <c r="DB47" s="1961"/>
      <c r="DC47" s="1961"/>
      <c r="DD47" s="1961"/>
      <c r="DE47" s="1961"/>
      <c r="DF47" s="1961"/>
      <c r="DG47" s="1961"/>
      <c r="DH47" s="1961"/>
      <c r="DI47" s="1966"/>
      <c r="DJ47" s="2117"/>
      <c r="DK47" s="2118"/>
      <c r="DL47" s="2118"/>
      <c r="DM47" s="2118"/>
      <c r="DN47" s="2118"/>
      <c r="DO47" s="2118"/>
      <c r="DP47" s="2119"/>
      <c r="DQ47" s="2168"/>
      <c r="DR47" s="2093"/>
      <c r="DS47" s="2093"/>
      <c r="DT47" s="2093"/>
      <c r="DU47" s="2093"/>
      <c r="DV47" s="2093"/>
      <c r="DW47" s="2093"/>
      <c r="DX47" s="2093"/>
      <c r="DY47" s="2093"/>
      <c r="DZ47" s="2169"/>
      <c r="EA47" s="2080" t="s">
        <v>1049</v>
      </c>
      <c r="EB47" s="2080"/>
      <c r="EC47" s="2080"/>
      <c r="ED47" s="2080"/>
      <c r="EE47" s="2080"/>
      <c r="EF47" s="2080"/>
      <c r="EG47" s="2080"/>
      <c r="EH47" s="2080"/>
      <c r="EI47" s="2080"/>
      <c r="EJ47" s="2080"/>
      <c r="EK47" s="2080"/>
      <c r="EL47" s="2080"/>
      <c r="EM47" s="2080"/>
      <c r="EN47" s="2080"/>
      <c r="EO47" s="2080"/>
      <c r="EP47" s="2080"/>
      <c r="EQ47" s="2080"/>
      <c r="ER47" s="2081">
        <v>3.39</v>
      </c>
      <c r="ES47" s="2082"/>
      <c r="ET47" s="2082"/>
      <c r="EU47" s="2082"/>
      <c r="EV47" s="2082"/>
      <c r="EW47" s="2082"/>
      <c r="EX47" s="2082"/>
      <c r="EY47" s="2083"/>
      <c r="EZ47" s="2087"/>
      <c r="FA47" s="2087"/>
      <c r="FB47" s="2087"/>
      <c r="FC47" s="2087"/>
      <c r="FD47" s="2087"/>
      <c r="FE47" s="2087"/>
      <c r="FF47" s="2087"/>
      <c r="FG47" s="2088"/>
    </row>
    <row r="48" spans="2:163" ht="8.65" customHeight="1">
      <c r="B48" s="1999"/>
      <c r="C48" s="2000"/>
      <c r="D48" s="2000"/>
      <c r="E48" s="2000"/>
      <c r="F48" s="2000"/>
      <c r="G48" s="2000"/>
      <c r="H48" s="2000"/>
      <c r="I48" s="2000"/>
      <c r="J48" s="2000"/>
      <c r="K48" s="2000"/>
      <c r="L48" s="2000"/>
      <c r="M48" s="2005"/>
      <c r="N48" s="2002"/>
      <c r="O48" s="2002"/>
      <c r="P48" s="2002"/>
      <c r="Q48" s="2002"/>
      <c r="R48" s="2002"/>
      <c r="S48" s="2002"/>
      <c r="T48" s="2002"/>
      <c r="U48" s="2002"/>
      <c r="V48" s="2002"/>
      <c r="W48" s="2002"/>
      <c r="X48" s="2002"/>
      <c r="Y48" s="2002"/>
      <c r="Z48" s="2002"/>
      <c r="AA48" s="2002"/>
      <c r="AB48" s="2006"/>
      <c r="AC48" s="2010"/>
      <c r="AD48" s="2011"/>
      <c r="AE48" s="2011"/>
      <c r="AF48" s="2011"/>
      <c r="AG48" s="2012"/>
      <c r="AH48" s="2015"/>
      <c r="AI48" s="2011"/>
      <c r="AJ48" s="2011"/>
      <c r="AK48" s="2016"/>
      <c r="AL48" s="2010"/>
      <c r="AM48" s="2011"/>
      <c r="AN48" s="2011"/>
      <c r="AO48" s="2011"/>
      <c r="AP48" s="2012"/>
      <c r="AQ48" s="2015"/>
      <c r="AR48" s="2011"/>
      <c r="AS48" s="2011"/>
      <c r="AT48" s="2032"/>
      <c r="AU48" s="1975"/>
      <c r="AV48" s="1964"/>
      <c r="AW48" s="1964"/>
      <c r="AX48" s="1964"/>
      <c r="AY48" s="1964"/>
      <c r="AZ48" s="1964"/>
      <c r="BA48" s="1964"/>
      <c r="BB48" s="1964"/>
      <c r="BC48" s="2175"/>
      <c r="BD48" s="1964"/>
      <c r="BE48" s="1964"/>
      <c r="BF48" s="1964"/>
      <c r="BG48" s="1964"/>
      <c r="BH48" s="1964"/>
      <c r="BI48" s="1964"/>
      <c r="BJ48" s="1964"/>
      <c r="BK48" s="1964"/>
      <c r="BL48" s="1964"/>
      <c r="BM48" s="1964"/>
      <c r="BN48" s="1964"/>
      <c r="BO48" s="1964"/>
      <c r="BP48" s="1964"/>
      <c r="BQ48" s="2175"/>
      <c r="BR48" s="1964"/>
      <c r="BS48" s="1964"/>
      <c r="BT48" s="1964"/>
      <c r="BU48" s="1964"/>
      <c r="BV48" s="1964"/>
      <c r="BW48" s="1964"/>
      <c r="BX48" s="1967"/>
      <c r="BY48" s="1964"/>
      <c r="BZ48" s="1964"/>
      <c r="CA48" s="1964"/>
      <c r="CB48" s="1964"/>
      <c r="CC48" s="1964"/>
      <c r="CD48" s="1964"/>
      <c r="CE48" s="1964"/>
      <c r="CF48" s="1964"/>
      <c r="CG48" s="1964"/>
      <c r="CH48" s="1964"/>
      <c r="CI48" s="1964"/>
      <c r="CJ48" s="1964"/>
      <c r="CK48" s="1964"/>
      <c r="CL48" s="1964"/>
      <c r="CM48" s="1964"/>
      <c r="CN48" s="1964"/>
      <c r="CO48" s="1964"/>
      <c r="CP48" s="1964"/>
      <c r="CQ48" s="1964"/>
      <c r="CR48" s="1964"/>
      <c r="CS48" s="1964"/>
      <c r="CT48" s="1964"/>
      <c r="CU48" s="1964"/>
      <c r="CV48" s="1964"/>
      <c r="CW48" s="1964"/>
      <c r="CX48" s="1964"/>
      <c r="CY48" s="1964"/>
      <c r="CZ48" s="1964"/>
      <c r="DA48" s="1964"/>
      <c r="DB48" s="1964"/>
      <c r="DC48" s="1964"/>
      <c r="DD48" s="1964"/>
      <c r="DE48" s="1964"/>
      <c r="DF48" s="1964"/>
      <c r="DG48" s="1964"/>
      <c r="DH48" s="1964"/>
      <c r="DI48" s="1967"/>
      <c r="DJ48" s="2117"/>
      <c r="DK48" s="2118"/>
      <c r="DL48" s="2118"/>
      <c r="DM48" s="2118"/>
      <c r="DN48" s="2118"/>
      <c r="DO48" s="2118"/>
      <c r="DP48" s="2119"/>
      <c r="DQ48" s="2168"/>
      <c r="DR48" s="2093"/>
      <c r="DS48" s="2093"/>
      <c r="DT48" s="2093"/>
      <c r="DU48" s="2093"/>
      <c r="DV48" s="2093"/>
      <c r="DW48" s="2093"/>
      <c r="DX48" s="2093"/>
      <c r="DY48" s="2093"/>
      <c r="DZ48" s="2169"/>
      <c r="EA48" s="2080"/>
      <c r="EB48" s="2080"/>
      <c r="EC48" s="2080"/>
      <c r="ED48" s="2080"/>
      <c r="EE48" s="2080"/>
      <c r="EF48" s="2080"/>
      <c r="EG48" s="2080"/>
      <c r="EH48" s="2080"/>
      <c r="EI48" s="2080"/>
      <c r="EJ48" s="2080"/>
      <c r="EK48" s="2080"/>
      <c r="EL48" s="2080"/>
      <c r="EM48" s="2080"/>
      <c r="EN48" s="2080"/>
      <c r="EO48" s="2080"/>
      <c r="EP48" s="2080"/>
      <c r="EQ48" s="2080"/>
      <c r="ER48" s="2084"/>
      <c r="ES48" s="2085"/>
      <c r="ET48" s="2085"/>
      <c r="EU48" s="2085"/>
      <c r="EV48" s="2085"/>
      <c r="EW48" s="2085"/>
      <c r="EX48" s="2085"/>
      <c r="EY48" s="2086"/>
      <c r="EZ48" s="2087"/>
      <c r="FA48" s="2087"/>
      <c r="FB48" s="2087"/>
      <c r="FC48" s="2087"/>
      <c r="FD48" s="2087"/>
      <c r="FE48" s="2087"/>
      <c r="FF48" s="2087"/>
      <c r="FG48" s="2088"/>
    </row>
    <row r="49" spans="2:163" ht="8.65" customHeight="1">
      <c r="B49" s="1999"/>
      <c r="C49" s="2000"/>
      <c r="D49" s="2000"/>
      <c r="E49" s="2000"/>
      <c r="F49" s="2000"/>
      <c r="G49" s="2000"/>
      <c r="H49" s="2000"/>
      <c r="I49" s="2000"/>
      <c r="J49" s="2000"/>
      <c r="K49" s="2000"/>
      <c r="L49" s="2000"/>
      <c r="M49" s="2003" t="s">
        <v>1040</v>
      </c>
      <c r="N49" s="1998"/>
      <c r="O49" s="1998"/>
      <c r="P49" s="1998"/>
      <c r="Q49" s="1998"/>
      <c r="R49" s="1998"/>
      <c r="S49" s="1998"/>
      <c r="T49" s="1998"/>
      <c r="U49" s="1998"/>
      <c r="V49" s="1998"/>
      <c r="W49" s="1998"/>
      <c r="X49" s="1998"/>
      <c r="Y49" s="1998"/>
      <c r="Z49" s="1998"/>
      <c r="AA49" s="1998"/>
      <c r="AB49" s="2004"/>
      <c r="AC49" s="2007">
        <v>17.8</v>
      </c>
      <c r="AD49" s="2008"/>
      <c r="AE49" s="2008"/>
      <c r="AF49" s="2008"/>
      <c r="AG49" s="2009"/>
      <c r="AH49" s="2013">
        <f t="shared" ref="AH49" si="32">AC49</f>
        <v>17.8</v>
      </c>
      <c r="AI49" s="2008"/>
      <c r="AJ49" s="2008"/>
      <c r="AK49" s="2014"/>
      <c r="AL49" s="2007">
        <v>6.5</v>
      </c>
      <c r="AM49" s="2008"/>
      <c r="AN49" s="2008"/>
      <c r="AO49" s="2008"/>
      <c r="AP49" s="2009"/>
      <c r="AQ49" s="2013">
        <f t="shared" ref="AQ49" si="33">AL49</f>
        <v>6.5</v>
      </c>
      <c r="AR49" s="2008"/>
      <c r="AS49" s="2008"/>
      <c r="AT49" s="2031"/>
      <c r="AU49" s="1975"/>
      <c r="AV49" s="1964"/>
      <c r="AW49" s="1964"/>
      <c r="AX49" s="1964"/>
      <c r="AY49" s="1964"/>
      <c r="AZ49" s="1964"/>
      <c r="BA49" s="1964"/>
      <c r="BB49" s="1964"/>
      <c r="BC49" s="2175"/>
      <c r="BD49" s="1964"/>
      <c r="BE49" s="1964"/>
      <c r="BF49" s="1964"/>
      <c r="BG49" s="1964"/>
      <c r="BH49" s="1964"/>
      <c r="BI49" s="1964"/>
      <c r="BJ49" s="1964"/>
      <c r="BK49" s="1964"/>
      <c r="BL49" s="1964"/>
      <c r="BM49" s="1964"/>
      <c r="BN49" s="1964"/>
      <c r="BO49" s="1964"/>
      <c r="BP49" s="1964"/>
      <c r="BQ49" s="2175"/>
      <c r="BR49" s="1964"/>
      <c r="BS49" s="1964"/>
      <c r="BT49" s="1964"/>
      <c r="BU49" s="1964"/>
      <c r="BV49" s="1964"/>
      <c r="BW49" s="1964"/>
      <c r="BX49" s="1967"/>
      <c r="BY49" s="1964"/>
      <c r="BZ49" s="1964"/>
      <c r="CA49" s="1964"/>
      <c r="CB49" s="1964"/>
      <c r="CC49" s="1964"/>
      <c r="CD49" s="1964"/>
      <c r="CE49" s="1964"/>
      <c r="CF49" s="1964"/>
      <c r="CG49" s="1964"/>
      <c r="CH49" s="1964"/>
      <c r="CI49" s="1964"/>
      <c r="CJ49" s="1964"/>
      <c r="CK49" s="1964"/>
      <c r="CL49" s="1964"/>
      <c r="CM49" s="1964"/>
      <c r="CN49" s="1964"/>
      <c r="CO49" s="1964"/>
      <c r="CP49" s="1964"/>
      <c r="CQ49" s="1964"/>
      <c r="CR49" s="1964"/>
      <c r="CS49" s="1964"/>
      <c r="CT49" s="1964"/>
      <c r="CU49" s="1964"/>
      <c r="CV49" s="1964"/>
      <c r="CW49" s="1964"/>
      <c r="CX49" s="1964"/>
      <c r="CY49" s="1964"/>
      <c r="CZ49" s="1964"/>
      <c r="DA49" s="1964"/>
      <c r="DB49" s="1964"/>
      <c r="DC49" s="1964"/>
      <c r="DD49" s="1964"/>
      <c r="DE49" s="1964"/>
      <c r="DF49" s="1964"/>
      <c r="DG49" s="1964"/>
      <c r="DH49" s="1964"/>
      <c r="DI49" s="1967"/>
      <c r="DJ49" s="2117"/>
      <c r="DK49" s="2118"/>
      <c r="DL49" s="2118"/>
      <c r="DM49" s="2118"/>
      <c r="DN49" s="2118"/>
      <c r="DO49" s="2118"/>
      <c r="DP49" s="2119"/>
      <c r="DQ49" s="2168"/>
      <c r="DR49" s="2093"/>
      <c r="DS49" s="2093"/>
      <c r="DT49" s="2093"/>
      <c r="DU49" s="2093"/>
      <c r="DV49" s="2093"/>
      <c r="DW49" s="2093"/>
      <c r="DX49" s="2093"/>
      <c r="DY49" s="2093"/>
      <c r="DZ49" s="2169"/>
      <c r="EA49" s="2080" t="s">
        <v>1052</v>
      </c>
      <c r="EB49" s="2080"/>
      <c r="EC49" s="2080"/>
      <c r="ED49" s="2080"/>
      <c r="EE49" s="2080"/>
      <c r="EF49" s="2080"/>
      <c r="EG49" s="2080"/>
      <c r="EH49" s="2080"/>
      <c r="EI49" s="2080"/>
      <c r="EJ49" s="2080"/>
      <c r="EK49" s="2080"/>
      <c r="EL49" s="2080"/>
      <c r="EM49" s="2080"/>
      <c r="EN49" s="2080"/>
      <c r="EO49" s="2080"/>
      <c r="EP49" s="2080"/>
      <c r="EQ49" s="2080"/>
      <c r="ER49" s="2098">
        <v>1.78</v>
      </c>
      <c r="ES49" s="2098"/>
      <c r="ET49" s="2098"/>
      <c r="EU49" s="2098"/>
      <c r="EV49" s="2098"/>
      <c r="EW49" s="2098"/>
      <c r="EX49" s="2098"/>
      <c r="EY49" s="2098"/>
      <c r="EZ49" s="2087"/>
      <c r="FA49" s="2087"/>
      <c r="FB49" s="2087"/>
      <c r="FC49" s="2087"/>
      <c r="FD49" s="2087"/>
      <c r="FE49" s="2087"/>
      <c r="FF49" s="2087"/>
      <c r="FG49" s="2088"/>
    </row>
    <row r="50" spans="2:163" ht="8.65" customHeight="1">
      <c r="B50" s="1999"/>
      <c r="C50" s="2000"/>
      <c r="D50" s="2000"/>
      <c r="E50" s="2000"/>
      <c r="F50" s="2000"/>
      <c r="G50" s="2000"/>
      <c r="H50" s="2000"/>
      <c r="I50" s="2000"/>
      <c r="J50" s="2000"/>
      <c r="K50" s="2000"/>
      <c r="L50" s="2000"/>
      <c r="M50" s="2005"/>
      <c r="N50" s="2002"/>
      <c r="O50" s="2002"/>
      <c r="P50" s="2002"/>
      <c r="Q50" s="2002"/>
      <c r="R50" s="2002"/>
      <c r="S50" s="2002"/>
      <c r="T50" s="2002"/>
      <c r="U50" s="2002"/>
      <c r="V50" s="2002"/>
      <c r="W50" s="2002"/>
      <c r="X50" s="2002"/>
      <c r="Y50" s="2002"/>
      <c r="Z50" s="2002"/>
      <c r="AA50" s="2002"/>
      <c r="AB50" s="2006"/>
      <c r="AC50" s="2010"/>
      <c r="AD50" s="2011"/>
      <c r="AE50" s="2011"/>
      <c r="AF50" s="2011"/>
      <c r="AG50" s="2012"/>
      <c r="AH50" s="2015"/>
      <c r="AI50" s="2011"/>
      <c r="AJ50" s="2011"/>
      <c r="AK50" s="2016"/>
      <c r="AL50" s="2010"/>
      <c r="AM50" s="2011"/>
      <c r="AN50" s="2011"/>
      <c r="AO50" s="2011"/>
      <c r="AP50" s="2012"/>
      <c r="AQ50" s="2015"/>
      <c r="AR50" s="2011"/>
      <c r="AS50" s="2011"/>
      <c r="AT50" s="2032"/>
      <c r="AU50" s="2172"/>
      <c r="AV50" s="2173"/>
      <c r="AW50" s="2173"/>
      <c r="AX50" s="2173"/>
      <c r="AY50" s="2173"/>
      <c r="AZ50" s="2173"/>
      <c r="BA50" s="2173"/>
      <c r="BB50" s="2173"/>
      <c r="BC50" s="2175"/>
      <c r="BD50" s="1964"/>
      <c r="BE50" s="1964"/>
      <c r="BF50" s="1964"/>
      <c r="BG50" s="1964"/>
      <c r="BH50" s="1964"/>
      <c r="BI50" s="1964"/>
      <c r="BJ50" s="1964"/>
      <c r="BK50" s="1964"/>
      <c r="BL50" s="1964"/>
      <c r="BM50" s="1964"/>
      <c r="BN50" s="1964"/>
      <c r="BO50" s="1964"/>
      <c r="BP50" s="1964"/>
      <c r="BQ50" s="2176"/>
      <c r="BR50" s="2173"/>
      <c r="BS50" s="2173"/>
      <c r="BT50" s="2173"/>
      <c r="BU50" s="2173"/>
      <c r="BV50" s="2173"/>
      <c r="BW50" s="2173"/>
      <c r="BX50" s="2177"/>
      <c r="BY50" s="2173"/>
      <c r="BZ50" s="2173"/>
      <c r="CA50" s="2173"/>
      <c r="CB50" s="2173"/>
      <c r="CC50" s="2173"/>
      <c r="CD50" s="2173"/>
      <c r="CE50" s="2173"/>
      <c r="CF50" s="2173"/>
      <c r="CG50" s="2173"/>
      <c r="CH50" s="2173"/>
      <c r="CI50" s="2173"/>
      <c r="CJ50" s="2173"/>
      <c r="CK50" s="2173"/>
      <c r="CL50" s="2173"/>
      <c r="CM50" s="2173"/>
      <c r="CN50" s="2173"/>
      <c r="CO50" s="2173"/>
      <c r="CP50" s="2173"/>
      <c r="CQ50" s="2173"/>
      <c r="CR50" s="2173"/>
      <c r="CS50" s="2173"/>
      <c r="CT50" s="2173"/>
      <c r="CU50" s="2173"/>
      <c r="CV50" s="2173"/>
      <c r="CW50" s="2173"/>
      <c r="CX50" s="2173"/>
      <c r="CY50" s="2173"/>
      <c r="CZ50" s="2173"/>
      <c r="DA50" s="2173"/>
      <c r="DB50" s="2173"/>
      <c r="DC50" s="2173"/>
      <c r="DD50" s="2173"/>
      <c r="DE50" s="2173"/>
      <c r="DF50" s="2173"/>
      <c r="DG50" s="2173"/>
      <c r="DH50" s="2173"/>
      <c r="DI50" s="2177"/>
      <c r="DJ50" s="2120"/>
      <c r="DK50" s="2121"/>
      <c r="DL50" s="2121"/>
      <c r="DM50" s="2121"/>
      <c r="DN50" s="2121"/>
      <c r="DO50" s="2121"/>
      <c r="DP50" s="2122"/>
      <c r="DQ50" s="2170"/>
      <c r="DR50" s="2096"/>
      <c r="DS50" s="2096"/>
      <c r="DT50" s="2096"/>
      <c r="DU50" s="2096"/>
      <c r="DV50" s="2096"/>
      <c r="DW50" s="2096"/>
      <c r="DX50" s="2096"/>
      <c r="DY50" s="2096"/>
      <c r="DZ50" s="2171"/>
      <c r="EA50" s="2080"/>
      <c r="EB50" s="2080"/>
      <c r="EC50" s="2080"/>
      <c r="ED50" s="2080"/>
      <c r="EE50" s="2080"/>
      <c r="EF50" s="2080"/>
      <c r="EG50" s="2080"/>
      <c r="EH50" s="2080"/>
      <c r="EI50" s="2080"/>
      <c r="EJ50" s="2080"/>
      <c r="EK50" s="2080"/>
      <c r="EL50" s="2080"/>
      <c r="EM50" s="2080"/>
      <c r="EN50" s="2080"/>
      <c r="EO50" s="2080"/>
      <c r="EP50" s="2080"/>
      <c r="EQ50" s="2080"/>
      <c r="ER50" s="2098"/>
      <c r="ES50" s="2098"/>
      <c r="ET50" s="2098"/>
      <c r="EU50" s="2098"/>
      <c r="EV50" s="2098"/>
      <c r="EW50" s="2098"/>
      <c r="EX50" s="2098"/>
      <c r="EY50" s="2098"/>
      <c r="EZ50" s="2087"/>
      <c r="FA50" s="2087"/>
      <c r="FB50" s="2087"/>
      <c r="FC50" s="2087"/>
      <c r="FD50" s="2087"/>
      <c r="FE50" s="2087"/>
      <c r="FF50" s="2087"/>
      <c r="FG50" s="2088"/>
    </row>
    <row r="51" spans="2:163" ht="8.65" customHeight="1">
      <c r="B51" s="1999"/>
      <c r="C51" s="2000"/>
      <c r="D51" s="2000"/>
      <c r="E51" s="2000"/>
      <c r="F51" s="2000"/>
      <c r="G51" s="2000"/>
      <c r="H51" s="2000"/>
      <c r="I51" s="2000"/>
      <c r="J51" s="2000"/>
      <c r="K51" s="2000"/>
      <c r="L51" s="2000"/>
      <c r="M51" s="2003" t="s">
        <v>1041</v>
      </c>
      <c r="N51" s="1998"/>
      <c r="O51" s="1998"/>
      <c r="P51" s="1998"/>
      <c r="Q51" s="1998"/>
      <c r="R51" s="1998"/>
      <c r="S51" s="1998"/>
      <c r="T51" s="1998"/>
      <c r="U51" s="1998"/>
      <c r="V51" s="1998"/>
      <c r="W51" s="1998"/>
      <c r="X51" s="1998"/>
      <c r="Y51" s="1998"/>
      <c r="Z51" s="1998"/>
      <c r="AA51" s="1998"/>
      <c r="AB51" s="2004"/>
      <c r="AC51" s="2007">
        <v>18.100000000000001</v>
      </c>
      <c r="AD51" s="2008"/>
      <c r="AE51" s="2008"/>
      <c r="AF51" s="2008"/>
      <c r="AG51" s="2009"/>
      <c r="AH51" s="2013">
        <f t="shared" ref="AH51" si="34">AC51</f>
        <v>18.100000000000001</v>
      </c>
      <c r="AI51" s="2008"/>
      <c r="AJ51" s="2008"/>
      <c r="AK51" s="2014"/>
      <c r="AL51" s="2007">
        <v>6.9</v>
      </c>
      <c r="AM51" s="2008"/>
      <c r="AN51" s="2008"/>
      <c r="AO51" s="2008"/>
      <c r="AP51" s="2009"/>
      <c r="AQ51" s="2013">
        <f t="shared" ref="AQ51" si="35">AL51</f>
        <v>6.9</v>
      </c>
      <c r="AR51" s="2008"/>
      <c r="AS51" s="2008"/>
      <c r="AT51" s="2031"/>
      <c r="AU51" s="2234" t="s">
        <v>1072</v>
      </c>
      <c r="AV51" s="2235"/>
      <c r="AW51" s="2235"/>
      <c r="AX51" s="2235"/>
      <c r="AY51" s="2235"/>
      <c r="AZ51" s="2235"/>
      <c r="BA51" s="2235"/>
      <c r="BB51" s="2235"/>
      <c r="BC51" s="2238" t="s">
        <v>1073</v>
      </c>
      <c r="BD51" s="2239"/>
      <c r="BE51" s="2239"/>
      <c r="BF51" s="2239"/>
      <c r="BG51" s="2239"/>
      <c r="BH51" s="2239"/>
      <c r="BI51" s="2239"/>
      <c r="BJ51" s="2239"/>
      <c r="BK51" s="2239"/>
      <c r="BL51" s="2239"/>
      <c r="BM51" s="2239"/>
      <c r="BN51" s="2239"/>
      <c r="BO51" s="2239"/>
      <c r="BP51" s="2239"/>
      <c r="BQ51" s="2241" t="s">
        <v>1074</v>
      </c>
      <c r="BR51" s="2178"/>
      <c r="BS51" s="2178"/>
      <c r="BT51" s="2178"/>
      <c r="BU51" s="2178"/>
      <c r="BV51" s="2178"/>
      <c r="BW51" s="2178"/>
      <c r="BX51" s="2179"/>
      <c r="BY51" s="2178" t="s">
        <v>1075</v>
      </c>
      <c r="BZ51" s="2178"/>
      <c r="CA51" s="2178"/>
      <c r="CB51" s="2178"/>
      <c r="CC51" s="2178"/>
      <c r="CD51" s="2178"/>
      <c r="CE51" s="2178"/>
      <c r="CF51" s="2178"/>
      <c r="CG51" s="2178"/>
      <c r="CH51" s="2178"/>
      <c r="CI51" s="2178"/>
      <c r="CJ51" s="2178"/>
      <c r="CK51" s="2178"/>
      <c r="CL51" s="2178"/>
      <c r="CM51" s="2178"/>
      <c r="CN51" s="2178"/>
      <c r="CO51" s="2178"/>
      <c r="CP51" s="2178"/>
      <c r="CQ51" s="2178"/>
      <c r="CR51" s="2178"/>
      <c r="CS51" s="2178"/>
      <c r="CT51" s="2178"/>
      <c r="CU51" s="2178"/>
      <c r="CV51" s="2178"/>
      <c r="CW51" s="2178"/>
      <c r="CX51" s="2178"/>
      <c r="CY51" s="2178"/>
      <c r="CZ51" s="2178"/>
      <c r="DA51" s="2178"/>
      <c r="DB51" s="2178"/>
      <c r="DC51" s="2178"/>
      <c r="DD51" s="2178"/>
      <c r="DE51" s="2178"/>
      <c r="DF51" s="2178"/>
      <c r="DG51" s="2178"/>
      <c r="DH51" s="2178"/>
      <c r="DI51" s="2179"/>
      <c r="DJ51" s="2182" t="s">
        <v>1076</v>
      </c>
      <c r="DK51" s="2183"/>
      <c r="DL51" s="2183"/>
      <c r="DM51" s="2183"/>
      <c r="DN51" s="2183"/>
      <c r="DO51" s="2183"/>
      <c r="DP51" s="2183"/>
      <c r="DQ51" s="2183"/>
      <c r="DR51" s="2183"/>
      <c r="DS51" s="2183"/>
      <c r="DT51" s="2183"/>
      <c r="DU51" s="2183"/>
      <c r="DV51" s="2183"/>
      <c r="DW51" s="2183"/>
      <c r="DX51" s="2183"/>
      <c r="DY51" s="2183"/>
      <c r="DZ51" s="2183"/>
      <c r="EA51" s="2183"/>
      <c r="EB51" s="2183"/>
      <c r="EC51" s="2183"/>
      <c r="ED51" s="2183"/>
      <c r="EE51" s="2183"/>
      <c r="EF51" s="2183"/>
      <c r="EG51" s="2183"/>
      <c r="EH51" s="2183"/>
      <c r="EI51" s="2183"/>
      <c r="EJ51" s="2183"/>
      <c r="EK51" s="2183"/>
      <c r="EL51" s="2183"/>
      <c r="EM51" s="2183"/>
      <c r="EN51" s="2183"/>
      <c r="EO51" s="2183"/>
      <c r="EP51" s="2183"/>
      <c r="EQ51" s="2183"/>
      <c r="ER51" s="2183"/>
      <c r="ES51" s="2183"/>
      <c r="ET51" s="2183"/>
      <c r="EU51" s="2183"/>
      <c r="EV51" s="2183"/>
      <c r="EW51" s="2183"/>
      <c r="EX51" s="2183"/>
      <c r="EY51" s="2183"/>
      <c r="EZ51" s="2183"/>
      <c r="FA51" s="2183"/>
      <c r="FB51" s="2183"/>
      <c r="FC51" s="2183"/>
      <c r="FD51" s="2183"/>
      <c r="FE51" s="2183"/>
      <c r="FF51" s="2183"/>
      <c r="FG51" s="2184"/>
    </row>
    <row r="52" spans="2:163" ht="8.65" customHeight="1">
      <c r="B52" s="1999"/>
      <c r="C52" s="2000"/>
      <c r="D52" s="2000"/>
      <c r="E52" s="2000"/>
      <c r="F52" s="2000"/>
      <c r="G52" s="2000"/>
      <c r="H52" s="2000"/>
      <c r="I52" s="2000"/>
      <c r="J52" s="2000"/>
      <c r="K52" s="2000"/>
      <c r="L52" s="2000"/>
      <c r="M52" s="2005"/>
      <c r="N52" s="2002"/>
      <c r="O52" s="2002"/>
      <c r="P52" s="2002"/>
      <c r="Q52" s="2002"/>
      <c r="R52" s="2002"/>
      <c r="S52" s="2002"/>
      <c r="T52" s="2002"/>
      <c r="U52" s="2002"/>
      <c r="V52" s="2002"/>
      <c r="W52" s="2002"/>
      <c r="X52" s="2002"/>
      <c r="Y52" s="2002"/>
      <c r="Z52" s="2002"/>
      <c r="AA52" s="2002"/>
      <c r="AB52" s="2006"/>
      <c r="AC52" s="2010"/>
      <c r="AD52" s="2011"/>
      <c r="AE52" s="2011"/>
      <c r="AF52" s="2011"/>
      <c r="AG52" s="2012"/>
      <c r="AH52" s="2015"/>
      <c r="AI52" s="2011"/>
      <c r="AJ52" s="2011"/>
      <c r="AK52" s="2016"/>
      <c r="AL52" s="2010"/>
      <c r="AM52" s="2011"/>
      <c r="AN52" s="2011"/>
      <c r="AO52" s="2011"/>
      <c r="AP52" s="2012"/>
      <c r="AQ52" s="2015"/>
      <c r="AR52" s="2011"/>
      <c r="AS52" s="2011"/>
      <c r="AT52" s="2032"/>
      <c r="AU52" s="2236"/>
      <c r="AV52" s="2237"/>
      <c r="AW52" s="2237"/>
      <c r="AX52" s="2237"/>
      <c r="AY52" s="2237"/>
      <c r="AZ52" s="2237"/>
      <c r="BA52" s="2237"/>
      <c r="BB52" s="2237"/>
      <c r="BC52" s="2240"/>
      <c r="BD52" s="2180"/>
      <c r="BE52" s="2180"/>
      <c r="BF52" s="2180"/>
      <c r="BG52" s="2180"/>
      <c r="BH52" s="2180"/>
      <c r="BI52" s="2180"/>
      <c r="BJ52" s="2180"/>
      <c r="BK52" s="2180"/>
      <c r="BL52" s="2180"/>
      <c r="BM52" s="2180"/>
      <c r="BN52" s="2180"/>
      <c r="BO52" s="2180"/>
      <c r="BP52" s="2180"/>
      <c r="BQ52" s="2240"/>
      <c r="BR52" s="2180"/>
      <c r="BS52" s="2180"/>
      <c r="BT52" s="2180"/>
      <c r="BU52" s="2180"/>
      <c r="BV52" s="2180"/>
      <c r="BW52" s="2180"/>
      <c r="BX52" s="2181"/>
      <c r="BY52" s="2180"/>
      <c r="BZ52" s="2180"/>
      <c r="CA52" s="2180"/>
      <c r="CB52" s="2180"/>
      <c r="CC52" s="2180"/>
      <c r="CD52" s="2180"/>
      <c r="CE52" s="2180"/>
      <c r="CF52" s="2180"/>
      <c r="CG52" s="2180"/>
      <c r="CH52" s="2180"/>
      <c r="CI52" s="2180"/>
      <c r="CJ52" s="2180"/>
      <c r="CK52" s="2180"/>
      <c r="CL52" s="2180"/>
      <c r="CM52" s="2180"/>
      <c r="CN52" s="2180"/>
      <c r="CO52" s="2180"/>
      <c r="CP52" s="2180"/>
      <c r="CQ52" s="2180"/>
      <c r="CR52" s="2180"/>
      <c r="CS52" s="2180"/>
      <c r="CT52" s="2180"/>
      <c r="CU52" s="2180"/>
      <c r="CV52" s="2180"/>
      <c r="CW52" s="2180"/>
      <c r="CX52" s="2180"/>
      <c r="CY52" s="2180"/>
      <c r="CZ52" s="2180"/>
      <c r="DA52" s="2180"/>
      <c r="DB52" s="2180"/>
      <c r="DC52" s="2180"/>
      <c r="DD52" s="2180"/>
      <c r="DE52" s="2180"/>
      <c r="DF52" s="2180"/>
      <c r="DG52" s="2180"/>
      <c r="DH52" s="2180"/>
      <c r="DI52" s="2181"/>
      <c r="DJ52" s="2185"/>
      <c r="DK52" s="2186"/>
      <c r="DL52" s="2186"/>
      <c r="DM52" s="2186"/>
      <c r="DN52" s="2186"/>
      <c r="DO52" s="2186"/>
      <c r="DP52" s="2186"/>
      <c r="DQ52" s="2186"/>
      <c r="DR52" s="2186"/>
      <c r="DS52" s="2186"/>
      <c r="DT52" s="2186"/>
      <c r="DU52" s="2186"/>
      <c r="DV52" s="2186"/>
      <c r="DW52" s="2186"/>
      <c r="DX52" s="2186"/>
      <c r="DY52" s="2186"/>
      <c r="DZ52" s="2186"/>
      <c r="EA52" s="2186"/>
      <c r="EB52" s="2186"/>
      <c r="EC52" s="2186"/>
      <c r="ED52" s="2186"/>
      <c r="EE52" s="2186"/>
      <c r="EF52" s="2186"/>
      <c r="EG52" s="2186"/>
      <c r="EH52" s="2186"/>
      <c r="EI52" s="2186"/>
      <c r="EJ52" s="2186"/>
      <c r="EK52" s="2186"/>
      <c r="EL52" s="2186"/>
      <c r="EM52" s="2186"/>
      <c r="EN52" s="2186"/>
      <c r="EO52" s="2186"/>
      <c r="EP52" s="2186"/>
      <c r="EQ52" s="2186"/>
      <c r="ER52" s="2186"/>
      <c r="ES52" s="2186"/>
      <c r="ET52" s="2186"/>
      <c r="EU52" s="2186"/>
      <c r="EV52" s="2186"/>
      <c r="EW52" s="2186"/>
      <c r="EX52" s="2186"/>
      <c r="EY52" s="2186"/>
      <c r="EZ52" s="2186"/>
      <c r="FA52" s="2186"/>
      <c r="FB52" s="2186"/>
      <c r="FC52" s="2186"/>
      <c r="FD52" s="2186"/>
      <c r="FE52" s="2186"/>
      <c r="FF52" s="2186"/>
      <c r="FG52" s="2187"/>
    </row>
    <row r="53" spans="2:163" ht="8.65" customHeight="1">
      <c r="B53" s="1999"/>
      <c r="C53" s="2000"/>
      <c r="D53" s="2000"/>
      <c r="E53" s="2000"/>
      <c r="F53" s="2000"/>
      <c r="G53" s="2000"/>
      <c r="H53" s="2000"/>
      <c r="I53" s="2000"/>
      <c r="J53" s="2000"/>
      <c r="K53" s="2000"/>
      <c r="L53" s="2000"/>
      <c r="M53" s="2003" t="s">
        <v>1045</v>
      </c>
      <c r="N53" s="1998"/>
      <c r="O53" s="1998"/>
      <c r="P53" s="1998"/>
      <c r="Q53" s="1998"/>
      <c r="R53" s="1998"/>
      <c r="S53" s="1998"/>
      <c r="T53" s="1998"/>
      <c r="U53" s="1998"/>
      <c r="V53" s="1998"/>
      <c r="W53" s="1998"/>
      <c r="X53" s="1998"/>
      <c r="Y53" s="1998"/>
      <c r="Z53" s="1998"/>
      <c r="AA53" s="1998"/>
      <c r="AB53" s="2004"/>
      <c r="AC53" s="2007">
        <v>19.3</v>
      </c>
      <c r="AD53" s="2008"/>
      <c r="AE53" s="2008"/>
      <c r="AF53" s="2008"/>
      <c r="AG53" s="2009"/>
      <c r="AH53" s="2013">
        <f t="shared" ref="AH53" si="36">AC53</f>
        <v>19.3</v>
      </c>
      <c r="AI53" s="2008"/>
      <c r="AJ53" s="2008"/>
      <c r="AK53" s="2014"/>
      <c r="AL53" s="2007">
        <v>7.5</v>
      </c>
      <c r="AM53" s="2008"/>
      <c r="AN53" s="2008"/>
      <c r="AO53" s="2008"/>
      <c r="AP53" s="2009"/>
      <c r="AQ53" s="2013">
        <f t="shared" ref="AQ53" si="37">AL53</f>
        <v>7.5</v>
      </c>
      <c r="AR53" s="2008"/>
      <c r="AS53" s="2008"/>
      <c r="AT53" s="2031"/>
      <c r="AU53" s="2188" t="s">
        <v>1077</v>
      </c>
      <c r="AV53" s="2189"/>
      <c r="AW53" s="2189"/>
      <c r="AX53" s="2189"/>
      <c r="AY53" s="2189"/>
      <c r="AZ53" s="2189"/>
      <c r="BA53" s="2189"/>
      <c r="BB53" s="2189"/>
      <c r="BC53" s="2189"/>
      <c r="BD53" s="2189"/>
      <c r="BE53" s="2189"/>
      <c r="BF53" s="2189"/>
      <c r="BG53" s="2189"/>
      <c r="BH53" s="2189"/>
      <c r="BI53" s="2189"/>
      <c r="BJ53" s="2189"/>
      <c r="BK53" s="2189"/>
      <c r="BL53" s="2189"/>
      <c r="BM53" s="2189"/>
      <c r="BN53" s="2189"/>
      <c r="BO53" s="2189"/>
      <c r="BP53" s="2189"/>
      <c r="BQ53" s="2189"/>
      <c r="BR53" s="2189"/>
      <c r="BS53" s="2189"/>
      <c r="BT53" s="2189"/>
      <c r="BU53" s="2189"/>
      <c r="BV53" s="2189"/>
      <c r="BW53" s="2189"/>
      <c r="BX53" s="2190"/>
      <c r="BY53" s="2194" t="s">
        <v>1078</v>
      </c>
      <c r="BZ53" s="2195"/>
      <c r="CA53" s="2195"/>
      <c r="CB53" s="2195"/>
      <c r="CC53" s="2195"/>
      <c r="CD53" s="2195"/>
      <c r="CE53" s="2195"/>
      <c r="CF53" s="2195"/>
      <c r="CG53" s="2195"/>
      <c r="CH53" s="2195"/>
      <c r="CI53" s="2195"/>
      <c r="CJ53" s="2195"/>
      <c r="CK53" s="2195"/>
      <c r="CL53" s="2195"/>
      <c r="CM53" s="2195"/>
      <c r="CN53" s="2195"/>
      <c r="CO53" s="2195"/>
      <c r="CP53" s="2195"/>
      <c r="CQ53" s="2195"/>
      <c r="CR53" s="2195"/>
      <c r="CS53" s="2195"/>
      <c r="CT53" s="2195"/>
      <c r="CU53" s="2195"/>
      <c r="CV53" s="2195"/>
      <c r="CW53" s="2195"/>
      <c r="CX53" s="2195"/>
      <c r="CY53" s="2195"/>
      <c r="CZ53" s="2195"/>
      <c r="DA53" s="2195"/>
      <c r="DB53" s="2195"/>
      <c r="DC53" s="2195"/>
      <c r="DD53" s="2195"/>
      <c r="DE53" s="2195"/>
      <c r="DF53" s="2195"/>
      <c r="DG53" s="2195"/>
      <c r="DH53" s="2195"/>
      <c r="DI53" s="2196"/>
      <c r="DJ53" s="2200" t="s">
        <v>1079</v>
      </c>
      <c r="DK53" s="2201"/>
      <c r="DL53" s="2201"/>
      <c r="DM53" s="2201"/>
      <c r="DN53" s="2201"/>
      <c r="DO53" s="2201"/>
      <c r="DP53" s="2201"/>
      <c r="DQ53" s="2201"/>
      <c r="DR53" s="2201"/>
      <c r="DS53" s="2201"/>
      <c r="DT53" s="2201"/>
      <c r="DU53" s="2201"/>
      <c r="DV53" s="2201"/>
      <c r="DW53" s="2201"/>
      <c r="DX53" s="2201"/>
      <c r="DY53" s="2201"/>
      <c r="DZ53" s="2201"/>
      <c r="EA53" s="2201"/>
      <c r="EB53" s="2201"/>
      <c r="EC53" s="2201"/>
      <c r="ED53" s="2201"/>
      <c r="EE53" s="2201"/>
      <c r="EF53" s="2201"/>
      <c r="EG53" s="2201"/>
      <c r="EH53" s="2201"/>
      <c r="EI53" s="2201"/>
      <c r="EJ53" s="2201"/>
      <c r="EK53" s="2201"/>
      <c r="EL53" s="2201"/>
      <c r="EM53" s="2201"/>
      <c r="EN53" s="2201"/>
      <c r="EO53" s="2201"/>
      <c r="EP53" s="2201"/>
      <c r="EQ53" s="2201"/>
      <c r="ER53" s="2201"/>
      <c r="ES53" s="2201"/>
      <c r="ET53" s="2201"/>
      <c r="EU53" s="2201"/>
      <c r="EV53" s="2201"/>
      <c r="EW53" s="2201"/>
      <c r="EX53" s="2201"/>
      <c r="EY53" s="2201"/>
      <c r="EZ53" s="2201"/>
      <c r="FA53" s="2201"/>
      <c r="FB53" s="2201"/>
      <c r="FC53" s="2201"/>
      <c r="FD53" s="2201"/>
      <c r="FE53" s="2201"/>
      <c r="FF53" s="2201"/>
      <c r="FG53" s="2202"/>
    </row>
    <row r="54" spans="2:163" ht="8.65" customHeight="1">
      <c r="B54" s="2001"/>
      <c r="C54" s="2002"/>
      <c r="D54" s="2002"/>
      <c r="E54" s="2002"/>
      <c r="F54" s="2002"/>
      <c r="G54" s="2002"/>
      <c r="H54" s="2002"/>
      <c r="I54" s="2002"/>
      <c r="J54" s="2002"/>
      <c r="K54" s="2002"/>
      <c r="L54" s="2002"/>
      <c r="M54" s="2005"/>
      <c r="N54" s="2002"/>
      <c r="O54" s="2002"/>
      <c r="P54" s="2002"/>
      <c r="Q54" s="2002"/>
      <c r="R54" s="2002"/>
      <c r="S54" s="2002"/>
      <c r="T54" s="2002"/>
      <c r="U54" s="2002"/>
      <c r="V54" s="2002"/>
      <c r="W54" s="2002"/>
      <c r="X54" s="2002"/>
      <c r="Y54" s="2002"/>
      <c r="Z54" s="2002"/>
      <c r="AA54" s="2002"/>
      <c r="AB54" s="2006"/>
      <c r="AC54" s="2010"/>
      <c r="AD54" s="2011"/>
      <c r="AE54" s="2011"/>
      <c r="AF54" s="2011"/>
      <c r="AG54" s="2012"/>
      <c r="AH54" s="2015"/>
      <c r="AI54" s="2011"/>
      <c r="AJ54" s="2011"/>
      <c r="AK54" s="2016"/>
      <c r="AL54" s="2010"/>
      <c r="AM54" s="2011"/>
      <c r="AN54" s="2011"/>
      <c r="AO54" s="2011"/>
      <c r="AP54" s="2012"/>
      <c r="AQ54" s="2015"/>
      <c r="AR54" s="2011"/>
      <c r="AS54" s="2011"/>
      <c r="AT54" s="2032"/>
      <c r="AU54" s="2191"/>
      <c r="AV54" s="2192"/>
      <c r="AW54" s="2192"/>
      <c r="AX54" s="2192"/>
      <c r="AY54" s="2192"/>
      <c r="AZ54" s="2192"/>
      <c r="BA54" s="2192"/>
      <c r="BB54" s="2192"/>
      <c r="BC54" s="2192"/>
      <c r="BD54" s="2192"/>
      <c r="BE54" s="2192"/>
      <c r="BF54" s="2192"/>
      <c r="BG54" s="2192"/>
      <c r="BH54" s="2192"/>
      <c r="BI54" s="2192"/>
      <c r="BJ54" s="2192"/>
      <c r="BK54" s="2192"/>
      <c r="BL54" s="2192"/>
      <c r="BM54" s="2192"/>
      <c r="BN54" s="2192"/>
      <c r="BO54" s="2192"/>
      <c r="BP54" s="2192"/>
      <c r="BQ54" s="2192"/>
      <c r="BR54" s="2192"/>
      <c r="BS54" s="2192"/>
      <c r="BT54" s="2192"/>
      <c r="BU54" s="2192"/>
      <c r="BV54" s="2192"/>
      <c r="BW54" s="2192"/>
      <c r="BX54" s="2193"/>
      <c r="BY54" s="2194"/>
      <c r="BZ54" s="2195"/>
      <c r="CA54" s="2195"/>
      <c r="CB54" s="2195"/>
      <c r="CC54" s="2195"/>
      <c r="CD54" s="2195"/>
      <c r="CE54" s="2195"/>
      <c r="CF54" s="2195"/>
      <c r="CG54" s="2195"/>
      <c r="CH54" s="2195"/>
      <c r="CI54" s="2195"/>
      <c r="CJ54" s="2195"/>
      <c r="CK54" s="2195"/>
      <c r="CL54" s="2195"/>
      <c r="CM54" s="2195"/>
      <c r="CN54" s="2195"/>
      <c r="CO54" s="2195"/>
      <c r="CP54" s="2195"/>
      <c r="CQ54" s="2195"/>
      <c r="CR54" s="2195"/>
      <c r="CS54" s="2195"/>
      <c r="CT54" s="2195"/>
      <c r="CU54" s="2195"/>
      <c r="CV54" s="2195"/>
      <c r="CW54" s="2195"/>
      <c r="CX54" s="2195"/>
      <c r="CY54" s="2195"/>
      <c r="CZ54" s="2195"/>
      <c r="DA54" s="2195"/>
      <c r="DB54" s="2195"/>
      <c r="DC54" s="2195"/>
      <c r="DD54" s="2195"/>
      <c r="DE54" s="2195"/>
      <c r="DF54" s="2195"/>
      <c r="DG54" s="2195"/>
      <c r="DH54" s="2195"/>
      <c r="DI54" s="2196"/>
      <c r="DJ54" s="2203"/>
      <c r="DK54" s="2204"/>
      <c r="DL54" s="2204"/>
      <c r="DM54" s="2204"/>
      <c r="DN54" s="2204"/>
      <c r="DO54" s="2204"/>
      <c r="DP54" s="2204"/>
      <c r="DQ54" s="2204"/>
      <c r="DR54" s="2204"/>
      <c r="DS54" s="2204"/>
      <c r="DT54" s="2204"/>
      <c r="DU54" s="2204"/>
      <c r="DV54" s="2204"/>
      <c r="DW54" s="2204"/>
      <c r="DX54" s="2204"/>
      <c r="DY54" s="2204"/>
      <c r="DZ54" s="2204"/>
      <c r="EA54" s="2204"/>
      <c r="EB54" s="2204"/>
      <c r="EC54" s="2204"/>
      <c r="ED54" s="2204"/>
      <c r="EE54" s="2204"/>
      <c r="EF54" s="2204"/>
      <c r="EG54" s="2204"/>
      <c r="EH54" s="2204"/>
      <c r="EI54" s="2204"/>
      <c r="EJ54" s="2204"/>
      <c r="EK54" s="2204"/>
      <c r="EL54" s="2204"/>
      <c r="EM54" s="2204"/>
      <c r="EN54" s="2204"/>
      <c r="EO54" s="2204"/>
      <c r="EP54" s="2204"/>
      <c r="EQ54" s="2204"/>
      <c r="ER54" s="2204"/>
      <c r="ES54" s="2204"/>
      <c r="ET54" s="2204"/>
      <c r="EU54" s="2204"/>
      <c r="EV54" s="2204"/>
      <c r="EW54" s="2204"/>
      <c r="EX54" s="2204"/>
      <c r="EY54" s="2204"/>
      <c r="EZ54" s="2204"/>
      <c r="FA54" s="2204"/>
      <c r="FB54" s="2204"/>
      <c r="FC54" s="2204"/>
      <c r="FD54" s="2204"/>
      <c r="FE54" s="2204"/>
      <c r="FF54" s="2204"/>
      <c r="FG54" s="2205"/>
    </row>
    <row r="55" spans="2:163" ht="8.65" customHeight="1">
      <c r="B55" s="2206" t="s">
        <v>1080</v>
      </c>
      <c r="C55" s="2207"/>
      <c r="D55" s="2207"/>
      <c r="E55" s="2207"/>
      <c r="F55" s="2207"/>
      <c r="G55" s="2207"/>
      <c r="H55" s="2207"/>
      <c r="I55" s="2207"/>
      <c r="J55" s="2207"/>
      <c r="K55" s="2207"/>
      <c r="L55" s="2207"/>
      <c r="M55" s="2207"/>
      <c r="N55" s="2207"/>
      <c r="O55" s="2207"/>
      <c r="P55" s="2207"/>
      <c r="Q55" s="2207"/>
      <c r="R55" s="2207"/>
      <c r="S55" s="2207"/>
      <c r="T55" s="2207"/>
      <c r="U55" s="2207"/>
      <c r="V55" s="2207"/>
      <c r="W55" s="2207"/>
      <c r="X55" s="2207"/>
      <c r="Y55" s="2207"/>
      <c r="Z55" s="2207"/>
      <c r="AA55" s="2207"/>
      <c r="AB55" s="2207"/>
      <c r="AC55" s="2207"/>
      <c r="AD55" s="2207"/>
      <c r="AE55" s="2207"/>
      <c r="AF55" s="2207"/>
      <c r="AG55" s="2207"/>
      <c r="AH55" s="2207"/>
      <c r="AI55" s="2207"/>
      <c r="AJ55" s="2207"/>
      <c r="AK55" s="2207"/>
      <c r="AL55" s="2207"/>
      <c r="AM55" s="2207"/>
      <c r="AN55" s="2207"/>
      <c r="AO55" s="2207"/>
      <c r="AP55" s="2207"/>
      <c r="AQ55" s="2207"/>
      <c r="AR55" s="2207"/>
      <c r="AS55" s="2207"/>
      <c r="AT55" s="2208"/>
      <c r="AU55" s="2212" t="s">
        <v>1081</v>
      </c>
      <c r="AV55" s="2213"/>
      <c r="AW55" s="2213"/>
      <c r="AX55" s="2213"/>
      <c r="AY55" s="2213"/>
      <c r="AZ55" s="2213"/>
      <c r="BA55" s="2213"/>
      <c r="BB55" s="2213"/>
      <c r="BC55" s="2213"/>
      <c r="BD55" s="2213"/>
      <c r="BE55" s="2213"/>
      <c r="BF55" s="2213"/>
      <c r="BG55" s="2213"/>
      <c r="BH55" s="2213"/>
      <c r="BI55" s="2213"/>
      <c r="BJ55" s="2213"/>
      <c r="BK55" s="2213"/>
      <c r="BL55" s="2213"/>
      <c r="BM55" s="2213"/>
      <c r="BN55" s="2213"/>
      <c r="BO55" s="2213"/>
      <c r="BP55" s="2213"/>
      <c r="BQ55" s="2213"/>
      <c r="BR55" s="2213"/>
      <c r="BS55" s="2213"/>
      <c r="BT55" s="2213"/>
      <c r="BU55" s="2213"/>
      <c r="BV55" s="2213"/>
      <c r="BW55" s="2213"/>
      <c r="BX55" s="2214"/>
      <c r="BY55" s="2194"/>
      <c r="BZ55" s="2195"/>
      <c r="CA55" s="2195"/>
      <c r="CB55" s="2195"/>
      <c r="CC55" s="2195"/>
      <c r="CD55" s="2195"/>
      <c r="CE55" s="2195"/>
      <c r="CF55" s="2195"/>
      <c r="CG55" s="2195"/>
      <c r="CH55" s="2195"/>
      <c r="CI55" s="2195"/>
      <c r="CJ55" s="2195"/>
      <c r="CK55" s="2195"/>
      <c r="CL55" s="2195"/>
      <c r="CM55" s="2195"/>
      <c r="CN55" s="2195"/>
      <c r="CO55" s="2195"/>
      <c r="CP55" s="2195"/>
      <c r="CQ55" s="2195"/>
      <c r="CR55" s="2195"/>
      <c r="CS55" s="2195"/>
      <c r="CT55" s="2195"/>
      <c r="CU55" s="2195"/>
      <c r="CV55" s="2195"/>
      <c r="CW55" s="2195"/>
      <c r="CX55" s="2195"/>
      <c r="CY55" s="2195"/>
      <c r="CZ55" s="2195"/>
      <c r="DA55" s="2195"/>
      <c r="DB55" s="2195"/>
      <c r="DC55" s="2195"/>
      <c r="DD55" s="2195"/>
      <c r="DE55" s="2195"/>
      <c r="DF55" s="2195"/>
      <c r="DG55" s="2195"/>
      <c r="DH55" s="2195"/>
      <c r="DI55" s="2196"/>
      <c r="DJ55" s="2203"/>
      <c r="DK55" s="2204"/>
      <c r="DL55" s="2204"/>
      <c r="DM55" s="2204"/>
      <c r="DN55" s="2204"/>
      <c r="DO55" s="2204"/>
      <c r="DP55" s="2204"/>
      <c r="DQ55" s="2204"/>
      <c r="DR55" s="2204"/>
      <c r="DS55" s="2204"/>
      <c r="DT55" s="2204"/>
      <c r="DU55" s="2204"/>
      <c r="DV55" s="2204"/>
      <c r="DW55" s="2204"/>
      <c r="DX55" s="2204"/>
      <c r="DY55" s="2204"/>
      <c r="DZ55" s="2204"/>
      <c r="EA55" s="2204"/>
      <c r="EB55" s="2204"/>
      <c r="EC55" s="2204"/>
      <c r="ED55" s="2204"/>
      <c r="EE55" s="2204"/>
      <c r="EF55" s="2204"/>
      <c r="EG55" s="2204"/>
      <c r="EH55" s="2204"/>
      <c r="EI55" s="2204"/>
      <c r="EJ55" s="2204"/>
      <c r="EK55" s="2204"/>
      <c r="EL55" s="2204"/>
      <c r="EM55" s="2204"/>
      <c r="EN55" s="2204"/>
      <c r="EO55" s="2204"/>
      <c r="EP55" s="2204"/>
      <c r="EQ55" s="2204"/>
      <c r="ER55" s="2204"/>
      <c r="ES55" s="2204"/>
      <c r="ET55" s="2204"/>
      <c r="EU55" s="2204"/>
      <c r="EV55" s="2204"/>
      <c r="EW55" s="2204"/>
      <c r="EX55" s="2204"/>
      <c r="EY55" s="2204"/>
      <c r="EZ55" s="2204"/>
      <c r="FA55" s="2204"/>
      <c r="FB55" s="2204"/>
      <c r="FC55" s="2204"/>
      <c r="FD55" s="2204"/>
      <c r="FE55" s="2204"/>
      <c r="FF55" s="2204"/>
      <c r="FG55" s="2205"/>
    </row>
    <row r="56" spans="2:163" ht="8.65" customHeight="1">
      <c r="B56" s="2209"/>
      <c r="C56" s="2210"/>
      <c r="D56" s="2210"/>
      <c r="E56" s="2210"/>
      <c r="F56" s="2210"/>
      <c r="G56" s="2210"/>
      <c r="H56" s="2210"/>
      <c r="I56" s="2210"/>
      <c r="J56" s="2210"/>
      <c r="K56" s="2210"/>
      <c r="L56" s="2210"/>
      <c r="M56" s="2210"/>
      <c r="N56" s="2210"/>
      <c r="O56" s="2210"/>
      <c r="P56" s="2210"/>
      <c r="Q56" s="2210"/>
      <c r="R56" s="2210"/>
      <c r="S56" s="2210"/>
      <c r="T56" s="2210"/>
      <c r="U56" s="2210"/>
      <c r="V56" s="2210"/>
      <c r="W56" s="2210"/>
      <c r="X56" s="2210"/>
      <c r="Y56" s="2210"/>
      <c r="Z56" s="2210"/>
      <c r="AA56" s="2210"/>
      <c r="AB56" s="2210"/>
      <c r="AC56" s="2210"/>
      <c r="AD56" s="2210"/>
      <c r="AE56" s="2210"/>
      <c r="AF56" s="2210"/>
      <c r="AG56" s="2210"/>
      <c r="AH56" s="2210"/>
      <c r="AI56" s="2210"/>
      <c r="AJ56" s="2210"/>
      <c r="AK56" s="2210"/>
      <c r="AL56" s="2210"/>
      <c r="AM56" s="2210"/>
      <c r="AN56" s="2210"/>
      <c r="AO56" s="2210"/>
      <c r="AP56" s="2210"/>
      <c r="AQ56" s="2210"/>
      <c r="AR56" s="2210"/>
      <c r="AS56" s="2210"/>
      <c r="AT56" s="2211"/>
      <c r="AU56" s="2215"/>
      <c r="AV56" s="2216"/>
      <c r="AW56" s="2216"/>
      <c r="AX56" s="2216"/>
      <c r="AY56" s="2216"/>
      <c r="AZ56" s="2216"/>
      <c r="BA56" s="2216"/>
      <c r="BB56" s="2216"/>
      <c r="BC56" s="2216"/>
      <c r="BD56" s="2216"/>
      <c r="BE56" s="2216"/>
      <c r="BF56" s="2216"/>
      <c r="BG56" s="2216"/>
      <c r="BH56" s="2216"/>
      <c r="BI56" s="2216"/>
      <c r="BJ56" s="2216"/>
      <c r="BK56" s="2216"/>
      <c r="BL56" s="2216"/>
      <c r="BM56" s="2216"/>
      <c r="BN56" s="2216"/>
      <c r="BO56" s="2216"/>
      <c r="BP56" s="2216"/>
      <c r="BQ56" s="2216"/>
      <c r="BR56" s="2216"/>
      <c r="BS56" s="2216"/>
      <c r="BT56" s="2216"/>
      <c r="BU56" s="2216"/>
      <c r="BV56" s="2216"/>
      <c r="BW56" s="2216"/>
      <c r="BX56" s="2217"/>
      <c r="BY56" s="2197"/>
      <c r="BZ56" s="2198"/>
      <c r="CA56" s="2198"/>
      <c r="CB56" s="2198"/>
      <c r="CC56" s="2198"/>
      <c r="CD56" s="2198"/>
      <c r="CE56" s="2198"/>
      <c r="CF56" s="2198"/>
      <c r="CG56" s="2198"/>
      <c r="CH56" s="2198"/>
      <c r="CI56" s="2198"/>
      <c r="CJ56" s="2198"/>
      <c r="CK56" s="2198"/>
      <c r="CL56" s="2198"/>
      <c r="CM56" s="2198"/>
      <c r="CN56" s="2198"/>
      <c r="CO56" s="2198"/>
      <c r="CP56" s="2198"/>
      <c r="CQ56" s="2198"/>
      <c r="CR56" s="2198"/>
      <c r="CS56" s="2198"/>
      <c r="CT56" s="2198"/>
      <c r="CU56" s="2198"/>
      <c r="CV56" s="2198"/>
      <c r="CW56" s="2198"/>
      <c r="CX56" s="2198"/>
      <c r="CY56" s="2198"/>
      <c r="CZ56" s="2198"/>
      <c r="DA56" s="2198"/>
      <c r="DB56" s="2198"/>
      <c r="DC56" s="2198"/>
      <c r="DD56" s="2198"/>
      <c r="DE56" s="2198"/>
      <c r="DF56" s="2198"/>
      <c r="DG56" s="2198"/>
      <c r="DH56" s="2198"/>
      <c r="DI56" s="2199"/>
      <c r="DJ56" s="2203" t="s">
        <v>1082</v>
      </c>
      <c r="DK56" s="2204"/>
      <c r="DL56" s="2204"/>
      <c r="DM56" s="2204"/>
      <c r="DN56" s="2204"/>
      <c r="DO56" s="2204"/>
      <c r="DP56" s="2204"/>
      <c r="DQ56" s="2204"/>
      <c r="DR56" s="2204"/>
      <c r="DS56" s="2204"/>
      <c r="DT56" s="2204"/>
      <c r="DU56" s="2204"/>
      <c r="DV56" s="2204"/>
      <c r="DW56" s="2204"/>
      <c r="DX56" s="2204"/>
      <c r="DY56" s="2204"/>
      <c r="DZ56" s="2204"/>
      <c r="EA56" s="2204"/>
      <c r="EB56" s="2204"/>
      <c r="EC56" s="2204"/>
      <c r="ED56" s="2204"/>
      <c r="EE56" s="2204"/>
      <c r="EF56" s="2204"/>
      <c r="EG56" s="2204"/>
      <c r="EH56" s="2204"/>
      <c r="EI56" s="2204"/>
      <c r="EJ56" s="2204"/>
      <c r="EK56" s="2204"/>
      <c r="EL56" s="2204"/>
      <c r="EM56" s="2204"/>
      <c r="EN56" s="2204"/>
      <c r="EO56" s="2204"/>
      <c r="EP56" s="2204"/>
      <c r="EQ56" s="2204"/>
      <c r="ER56" s="2204"/>
      <c r="ES56" s="2204"/>
      <c r="ET56" s="2204"/>
      <c r="EU56" s="2204"/>
      <c r="EV56" s="2204"/>
      <c r="EW56" s="2204"/>
      <c r="EX56" s="2204"/>
      <c r="EY56" s="2204"/>
      <c r="EZ56" s="2204"/>
      <c r="FA56" s="2204"/>
      <c r="FB56" s="2204"/>
      <c r="FC56" s="2204"/>
      <c r="FD56" s="2204"/>
      <c r="FE56" s="2204"/>
      <c r="FF56" s="2204"/>
      <c r="FG56" s="2205"/>
    </row>
    <row r="57" spans="2:163" ht="8.65" customHeight="1">
      <c r="B57" s="2218" t="s">
        <v>1083</v>
      </c>
      <c r="C57" s="2219"/>
      <c r="D57" s="2219"/>
      <c r="E57" s="2219"/>
      <c r="F57" s="2219"/>
      <c r="G57" s="2219"/>
      <c r="H57" s="2219"/>
      <c r="I57" s="2219"/>
      <c r="J57" s="2219"/>
      <c r="K57" s="2219"/>
      <c r="L57" s="2219"/>
      <c r="M57" s="2219"/>
      <c r="N57" s="2219"/>
      <c r="O57" s="2219"/>
      <c r="P57" s="2219"/>
      <c r="Q57" s="2219"/>
      <c r="R57" s="2219"/>
      <c r="S57" s="2219"/>
      <c r="T57" s="2219"/>
      <c r="U57" s="2219"/>
      <c r="V57" s="2219"/>
      <c r="W57" s="2219"/>
      <c r="X57" s="2219"/>
      <c r="Y57" s="2219"/>
      <c r="Z57" s="2219"/>
      <c r="AA57" s="2219"/>
      <c r="AB57" s="2219"/>
      <c r="AC57" s="2219"/>
      <c r="AD57" s="2219"/>
      <c r="AE57" s="2219"/>
      <c r="AF57" s="2219"/>
      <c r="AG57" s="2219"/>
      <c r="AH57" s="2219"/>
      <c r="AI57" s="2219"/>
      <c r="AJ57" s="2219"/>
      <c r="AK57" s="2219"/>
      <c r="AL57" s="2219"/>
      <c r="AM57" s="2219"/>
      <c r="AN57" s="2219"/>
      <c r="AO57" s="2219"/>
      <c r="AP57" s="2219"/>
      <c r="AQ57" s="2219"/>
      <c r="AR57" s="2219"/>
      <c r="AS57" s="2219"/>
      <c r="AT57" s="2220"/>
      <c r="AU57" s="2224" t="s">
        <v>1084</v>
      </c>
      <c r="AV57" s="2225"/>
      <c r="AW57" s="2225"/>
      <c r="AX57" s="2225"/>
      <c r="AY57" s="2225"/>
      <c r="AZ57" s="2225"/>
      <c r="BA57" s="2225"/>
      <c r="BB57" s="2225"/>
      <c r="BC57" s="2225"/>
      <c r="BD57" s="2225"/>
      <c r="BE57" s="2225"/>
      <c r="BF57" s="2225"/>
      <c r="BG57" s="2225"/>
      <c r="BH57" s="2225"/>
      <c r="BI57" s="2225"/>
      <c r="BJ57" s="2225"/>
      <c r="BK57" s="2225"/>
      <c r="BL57" s="2225"/>
      <c r="BM57" s="2225"/>
      <c r="BN57" s="2225"/>
      <c r="BO57" s="2225"/>
      <c r="BP57" s="2225"/>
      <c r="BQ57" s="2225"/>
      <c r="BR57" s="2225"/>
      <c r="BS57" s="2225"/>
      <c r="BT57" s="2225"/>
      <c r="BU57" s="2225"/>
      <c r="BV57" s="2225"/>
      <c r="BW57" s="2225"/>
      <c r="BX57" s="2226"/>
      <c r="BY57" s="2230" t="s">
        <v>1084</v>
      </c>
      <c r="BZ57" s="2230"/>
      <c r="CA57" s="2230"/>
      <c r="CB57" s="2230"/>
      <c r="CC57" s="2230"/>
      <c r="CD57" s="2230"/>
      <c r="CE57" s="2230"/>
      <c r="CF57" s="2230"/>
      <c r="CG57" s="2230"/>
      <c r="CH57" s="2230"/>
      <c r="CI57" s="2230"/>
      <c r="CJ57" s="2230"/>
      <c r="CK57" s="2230"/>
      <c r="CL57" s="2230"/>
      <c r="CM57" s="2230"/>
      <c r="CN57" s="2230"/>
      <c r="CO57" s="2230"/>
      <c r="CP57" s="2230"/>
      <c r="CQ57" s="2230"/>
      <c r="CR57" s="2230"/>
      <c r="CS57" s="2230"/>
      <c r="CT57" s="2230"/>
      <c r="CU57" s="2230"/>
      <c r="CV57" s="2230"/>
      <c r="CW57" s="2230"/>
      <c r="CX57" s="2230"/>
      <c r="CY57" s="2230"/>
      <c r="CZ57" s="2230"/>
      <c r="DA57" s="2230"/>
      <c r="DB57" s="2230"/>
      <c r="DC57" s="2230"/>
      <c r="DD57" s="2230"/>
      <c r="DE57" s="2230"/>
      <c r="DF57" s="2230"/>
      <c r="DG57" s="2230"/>
      <c r="DH57" s="2230"/>
      <c r="DI57" s="2231"/>
      <c r="DJ57" s="2203"/>
      <c r="DK57" s="2204"/>
      <c r="DL57" s="2204"/>
      <c r="DM57" s="2204"/>
      <c r="DN57" s="2204"/>
      <c r="DO57" s="2204"/>
      <c r="DP57" s="2204"/>
      <c r="DQ57" s="2204"/>
      <c r="DR57" s="2204"/>
      <c r="DS57" s="2204"/>
      <c r="DT57" s="2204"/>
      <c r="DU57" s="2204"/>
      <c r="DV57" s="2204"/>
      <c r="DW57" s="2204"/>
      <c r="DX57" s="2204"/>
      <c r="DY57" s="2204"/>
      <c r="DZ57" s="2204"/>
      <c r="EA57" s="2204"/>
      <c r="EB57" s="2204"/>
      <c r="EC57" s="2204"/>
      <c r="ED57" s="2204"/>
      <c r="EE57" s="2204"/>
      <c r="EF57" s="2204"/>
      <c r="EG57" s="2204"/>
      <c r="EH57" s="2204"/>
      <c r="EI57" s="2204"/>
      <c r="EJ57" s="2204"/>
      <c r="EK57" s="2204"/>
      <c r="EL57" s="2204"/>
      <c r="EM57" s="2204"/>
      <c r="EN57" s="2204"/>
      <c r="EO57" s="2204"/>
      <c r="EP57" s="2204"/>
      <c r="EQ57" s="2204"/>
      <c r="ER57" s="2204"/>
      <c r="ES57" s="2204"/>
      <c r="ET57" s="2204"/>
      <c r="EU57" s="2204"/>
      <c r="EV57" s="2204"/>
      <c r="EW57" s="2204"/>
      <c r="EX57" s="2204"/>
      <c r="EY57" s="2204"/>
      <c r="EZ57" s="2204"/>
      <c r="FA57" s="2204"/>
      <c r="FB57" s="2204"/>
      <c r="FC57" s="2204"/>
      <c r="FD57" s="2204"/>
      <c r="FE57" s="2204"/>
      <c r="FF57" s="2204"/>
      <c r="FG57" s="2205"/>
    </row>
    <row r="58" spans="2:163" ht="8.65" customHeight="1" thickBot="1">
      <c r="B58" s="2221"/>
      <c r="C58" s="2222"/>
      <c r="D58" s="2222"/>
      <c r="E58" s="2222"/>
      <c r="F58" s="2222"/>
      <c r="G58" s="2222"/>
      <c r="H58" s="2222"/>
      <c r="I58" s="2222"/>
      <c r="J58" s="2222"/>
      <c r="K58" s="2222"/>
      <c r="L58" s="2222"/>
      <c r="M58" s="2222"/>
      <c r="N58" s="2222"/>
      <c r="O58" s="2222"/>
      <c r="P58" s="2222"/>
      <c r="Q58" s="2222"/>
      <c r="R58" s="2222"/>
      <c r="S58" s="2222"/>
      <c r="T58" s="2222"/>
      <c r="U58" s="2222"/>
      <c r="V58" s="2222"/>
      <c r="W58" s="2222"/>
      <c r="X58" s="2222"/>
      <c r="Y58" s="2222"/>
      <c r="Z58" s="2222"/>
      <c r="AA58" s="2222"/>
      <c r="AB58" s="2222"/>
      <c r="AC58" s="2222"/>
      <c r="AD58" s="2222"/>
      <c r="AE58" s="2222"/>
      <c r="AF58" s="2222"/>
      <c r="AG58" s="2222"/>
      <c r="AH58" s="2222"/>
      <c r="AI58" s="2222"/>
      <c r="AJ58" s="2222"/>
      <c r="AK58" s="2222"/>
      <c r="AL58" s="2222"/>
      <c r="AM58" s="2222"/>
      <c r="AN58" s="2222"/>
      <c r="AO58" s="2222"/>
      <c r="AP58" s="2222"/>
      <c r="AQ58" s="2222"/>
      <c r="AR58" s="2222"/>
      <c r="AS58" s="2222"/>
      <c r="AT58" s="2223"/>
      <c r="AU58" s="2227"/>
      <c r="AV58" s="2228"/>
      <c r="AW58" s="2228"/>
      <c r="AX58" s="2228"/>
      <c r="AY58" s="2228"/>
      <c r="AZ58" s="2228"/>
      <c r="BA58" s="2228"/>
      <c r="BB58" s="2228"/>
      <c r="BC58" s="2228"/>
      <c r="BD58" s="2228"/>
      <c r="BE58" s="2228"/>
      <c r="BF58" s="2228"/>
      <c r="BG58" s="2228"/>
      <c r="BH58" s="2228"/>
      <c r="BI58" s="2228"/>
      <c r="BJ58" s="2228"/>
      <c r="BK58" s="2228"/>
      <c r="BL58" s="2228"/>
      <c r="BM58" s="2228"/>
      <c r="BN58" s="2228"/>
      <c r="BO58" s="2228"/>
      <c r="BP58" s="2228"/>
      <c r="BQ58" s="2228"/>
      <c r="BR58" s="2228"/>
      <c r="BS58" s="2228"/>
      <c r="BT58" s="2228"/>
      <c r="BU58" s="2228"/>
      <c r="BV58" s="2228"/>
      <c r="BW58" s="2228"/>
      <c r="BX58" s="2229"/>
      <c r="BY58" s="2232"/>
      <c r="BZ58" s="2232"/>
      <c r="CA58" s="2232"/>
      <c r="CB58" s="2232"/>
      <c r="CC58" s="2232"/>
      <c r="CD58" s="2232"/>
      <c r="CE58" s="2232"/>
      <c r="CF58" s="2232"/>
      <c r="CG58" s="2232"/>
      <c r="CH58" s="2232"/>
      <c r="CI58" s="2232"/>
      <c r="CJ58" s="2232"/>
      <c r="CK58" s="2232"/>
      <c r="CL58" s="2232"/>
      <c r="CM58" s="2232"/>
      <c r="CN58" s="2232"/>
      <c r="CO58" s="2232"/>
      <c r="CP58" s="2232"/>
      <c r="CQ58" s="2232"/>
      <c r="CR58" s="2232"/>
      <c r="CS58" s="2232"/>
      <c r="CT58" s="2232"/>
      <c r="CU58" s="2232"/>
      <c r="CV58" s="2232"/>
      <c r="CW58" s="2232"/>
      <c r="CX58" s="2232"/>
      <c r="CY58" s="2232"/>
      <c r="CZ58" s="2232"/>
      <c r="DA58" s="2232"/>
      <c r="DB58" s="2232"/>
      <c r="DC58" s="2232"/>
      <c r="DD58" s="2232"/>
      <c r="DE58" s="2232"/>
      <c r="DF58" s="2232"/>
      <c r="DG58" s="2232"/>
      <c r="DH58" s="2232"/>
      <c r="DI58" s="2233"/>
      <c r="DJ58" s="2203"/>
      <c r="DK58" s="2204"/>
      <c r="DL58" s="2204"/>
      <c r="DM58" s="2204"/>
      <c r="DN58" s="2204"/>
      <c r="DO58" s="2204"/>
      <c r="DP58" s="2204"/>
      <c r="DQ58" s="2204"/>
      <c r="DR58" s="2204"/>
      <c r="DS58" s="2204"/>
      <c r="DT58" s="2204"/>
      <c r="DU58" s="2204"/>
      <c r="DV58" s="2204"/>
      <c r="DW58" s="2204"/>
      <c r="DX58" s="2204"/>
      <c r="DY58" s="2204"/>
      <c r="DZ58" s="2204"/>
      <c r="EA58" s="2204"/>
      <c r="EB58" s="2204"/>
      <c r="EC58" s="2204"/>
      <c r="ED58" s="2204"/>
      <c r="EE58" s="2204"/>
      <c r="EF58" s="2204"/>
      <c r="EG58" s="2204"/>
      <c r="EH58" s="2204"/>
      <c r="EI58" s="2204"/>
      <c r="EJ58" s="2204"/>
      <c r="EK58" s="2204"/>
      <c r="EL58" s="2204"/>
      <c r="EM58" s="2204"/>
      <c r="EN58" s="2204"/>
      <c r="EO58" s="2204"/>
      <c r="EP58" s="2204"/>
      <c r="EQ58" s="2204"/>
      <c r="ER58" s="2204"/>
      <c r="ES58" s="2204"/>
      <c r="ET58" s="2204"/>
      <c r="EU58" s="2204"/>
      <c r="EV58" s="2204"/>
      <c r="EW58" s="2204"/>
      <c r="EX58" s="2204"/>
      <c r="EY58" s="2204"/>
      <c r="EZ58" s="2204"/>
      <c r="FA58" s="2204"/>
      <c r="FB58" s="2204"/>
      <c r="FC58" s="2204"/>
      <c r="FD58" s="2204"/>
      <c r="FE58" s="2204"/>
      <c r="FF58" s="2204"/>
      <c r="FG58" s="2205"/>
    </row>
    <row r="59" spans="2:163" ht="8.65" customHeight="1" thickTop="1">
      <c r="B59" s="1974" t="s">
        <v>1085</v>
      </c>
      <c r="C59" s="1961"/>
      <c r="D59" s="1961"/>
      <c r="E59" s="1961"/>
      <c r="F59" s="1961"/>
      <c r="G59" s="1961"/>
      <c r="H59" s="1961"/>
      <c r="I59" s="1961"/>
      <c r="J59" s="1961"/>
      <c r="K59" s="1961"/>
      <c r="L59" s="1961"/>
      <c r="M59" s="1961"/>
      <c r="N59" s="1961"/>
      <c r="O59" s="1961"/>
      <c r="P59" s="1961"/>
      <c r="Q59" s="1961"/>
      <c r="R59" s="1961"/>
      <c r="S59" s="1961"/>
      <c r="T59" s="1961"/>
      <c r="U59" s="1961"/>
      <c r="V59" s="1961"/>
      <c r="W59" s="1961"/>
      <c r="X59" s="1961"/>
      <c r="Y59" s="1961"/>
      <c r="Z59" s="1961"/>
      <c r="AA59" s="1961"/>
      <c r="AB59" s="1961"/>
      <c r="AC59" s="1961"/>
      <c r="AD59" s="1961"/>
      <c r="AE59" s="1961"/>
      <c r="AF59" s="1961"/>
      <c r="AG59" s="1961"/>
      <c r="AH59" s="1961"/>
      <c r="AI59" s="1961"/>
      <c r="AJ59" s="1961"/>
      <c r="AK59" s="1961"/>
      <c r="AL59" s="1961"/>
      <c r="AM59" s="1961"/>
      <c r="AN59" s="1961"/>
      <c r="AO59" s="1961"/>
      <c r="AP59" s="1961"/>
      <c r="AQ59" s="1961"/>
      <c r="AR59" s="1961"/>
      <c r="AS59" s="1961"/>
      <c r="AT59" s="1961"/>
      <c r="AU59" s="2242" t="s">
        <v>1086</v>
      </c>
      <c r="AV59" s="2243"/>
      <c r="AW59" s="2243"/>
      <c r="AX59" s="2243"/>
      <c r="AY59" s="2243"/>
      <c r="AZ59" s="2243"/>
      <c r="BA59" s="2243"/>
      <c r="BB59" s="2243"/>
      <c r="BC59" s="2243"/>
      <c r="BD59" s="2243"/>
      <c r="BE59" s="2243"/>
      <c r="BF59" s="2243"/>
      <c r="BG59" s="2243"/>
      <c r="BH59" s="2243"/>
      <c r="BI59" s="2243"/>
      <c r="BJ59" s="2243"/>
      <c r="BK59" s="2243"/>
      <c r="BL59" s="2243"/>
      <c r="BM59" s="2243"/>
      <c r="BN59" s="2243"/>
      <c r="BO59" s="2243"/>
      <c r="BP59" s="2243"/>
      <c r="BQ59" s="2243"/>
      <c r="BR59" s="2243"/>
      <c r="BS59" s="2243"/>
      <c r="BT59" s="2243"/>
      <c r="BU59" s="2243"/>
      <c r="BV59" s="2243"/>
      <c r="BW59" s="2243"/>
      <c r="BX59" s="2244"/>
      <c r="BY59" s="2242" t="s">
        <v>1087</v>
      </c>
      <c r="BZ59" s="2243"/>
      <c r="CA59" s="2243"/>
      <c r="CB59" s="2243"/>
      <c r="CC59" s="2243"/>
      <c r="CD59" s="2243"/>
      <c r="CE59" s="2243"/>
      <c r="CF59" s="2243"/>
      <c r="CG59" s="2243"/>
      <c r="CH59" s="2243"/>
      <c r="CI59" s="2243"/>
      <c r="CJ59" s="2243"/>
      <c r="CK59" s="2243"/>
      <c r="CL59" s="2243"/>
      <c r="CM59" s="2243"/>
      <c r="CN59" s="2243"/>
      <c r="CO59" s="2243"/>
      <c r="CP59" s="2243"/>
      <c r="CQ59" s="2243"/>
      <c r="CR59" s="2243"/>
      <c r="CS59" s="2243"/>
      <c r="CT59" s="2243"/>
      <c r="CU59" s="2243"/>
      <c r="CV59" s="2243"/>
      <c r="CW59" s="2243"/>
      <c r="CX59" s="2243"/>
      <c r="CY59" s="2243"/>
      <c r="CZ59" s="2243"/>
      <c r="DA59" s="2243"/>
      <c r="DB59" s="2243"/>
      <c r="DC59" s="2243"/>
      <c r="DD59" s="2243"/>
      <c r="DE59" s="2243"/>
      <c r="DF59" s="2243"/>
      <c r="DG59" s="2243"/>
      <c r="DH59" s="2243"/>
      <c r="DI59" s="2244"/>
      <c r="DJ59" s="2203" t="s">
        <v>1088</v>
      </c>
      <c r="DK59" s="2204"/>
      <c r="DL59" s="2204"/>
      <c r="DM59" s="2204"/>
      <c r="DN59" s="2204"/>
      <c r="DO59" s="2204"/>
      <c r="DP59" s="2204"/>
      <c r="DQ59" s="2204"/>
      <c r="DR59" s="2204"/>
      <c r="DS59" s="2204"/>
      <c r="DT59" s="2204"/>
      <c r="DU59" s="2204"/>
      <c r="DV59" s="2204"/>
      <c r="DW59" s="2204"/>
      <c r="DX59" s="2204"/>
      <c r="DY59" s="2204"/>
      <c r="DZ59" s="2204"/>
      <c r="EA59" s="2204"/>
      <c r="EB59" s="2204"/>
      <c r="EC59" s="2204"/>
      <c r="ED59" s="2204"/>
      <c r="EE59" s="2204"/>
      <c r="EF59" s="2204"/>
      <c r="EG59" s="2204"/>
      <c r="EH59" s="2204"/>
      <c r="EI59" s="2204"/>
      <c r="EJ59" s="2204"/>
      <c r="EK59" s="2204"/>
      <c r="EL59" s="2204"/>
      <c r="EM59" s="2204"/>
      <c r="EN59" s="2204"/>
      <c r="EO59" s="2204"/>
      <c r="EP59" s="2204"/>
      <c r="EQ59" s="2204"/>
      <c r="ER59" s="2204"/>
      <c r="ES59" s="2204"/>
      <c r="ET59" s="2204"/>
      <c r="EU59" s="2204"/>
      <c r="EV59" s="2204"/>
      <c r="EW59" s="2204"/>
      <c r="EX59" s="2204"/>
      <c r="EY59" s="2204"/>
      <c r="EZ59" s="2204"/>
      <c r="FA59" s="2204"/>
      <c r="FB59" s="2204"/>
      <c r="FC59" s="2204"/>
      <c r="FD59" s="2204"/>
      <c r="FE59" s="2204"/>
      <c r="FF59" s="2204"/>
      <c r="FG59" s="2205"/>
    </row>
    <row r="60" spans="2:163" ht="8.65" customHeight="1">
      <c r="B60" s="1975"/>
      <c r="C60" s="1964"/>
      <c r="D60" s="1964"/>
      <c r="E60" s="1964"/>
      <c r="F60" s="1964"/>
      <c r="G60" s="1964"/>
      <c r="H60" s="1964"/>
      <c r="I60" s="1964"/>
      <c r="J60" s="1964"/>
      <c r="K60" s="1964"/>
      <c r="L60" s="1964"/>
      <c r="M60" s="1964"/>
      <c r="N60" s="1964"/>
      <c r="O60" s="1964"/>
      <c r="P60" s="1964"/>
      <c r="Q60" s="1964"/>
      <c r="R60" s="1964"/>
      <c r="S60" s="1964"/>
      <c r="T60" s="1964"/>
      <c r="U60" s="1964"/>
      <c r="V60" s="1964"/>
      <c r="W60" s="1964"/>
      <c r="X60" s="1964"/>
      <c r="Y60" s="1964"/>
      <c r="Z60" s="1964"/>
      <c r="AA60" s="1964"/>
      <c r="AB60" s="1964"/>
      <c r="AC60" s="1964"/>
      <c r="AD60" s="1964"/>
      <c r="AE60" s="1964"/>
      <c r="AF60" s="1964"/>
      <c r="AG60" s="1964"/>
      <c r="AH60" s="1964"/>
      <c r="AI60" s="1964"/>
      <c r="AJ60" s="1964"/>
      <c r="AK60" s="1964"/>
      <c r="AL60" s="1964"/>
      <c r="AM60" s="1964"/>
      <c r="AN60" s="1964"/>
      <c r="AO60" s="1964"/>
      <c r="AP60" s="1964"/>
      <c r="AQ60" s="1964"/>
      <c r="AR60" s="1964"/>
      <c r="AS60" s="1964"/>
      <c r="AT60" s="1964"/>
      <c r="AU60" s="2245"/>
      <c r="AV60" s="2246"/>
      <c r="AW60" s="2246"/>
      <c r="AX60" s="2246"/>
      <c r="AY60" s="2246"/>
      <c r="AZ60" s="2246"/>
      <c r="BA60" s="2246"/>
      <c r="BB60" s="2246"/>
      <c r="BC60" s="2246"/>
      <c r="BD60" s="2246"/>
      <c r="BE60" s="2246"/>
      <c r="BF60" s="2246"/>
      <c r="BG60" s="2246"/>
      <c r="BH60" s="2246"/>
      <c r="BI60" s="2246"/>
      <c r="BJ60" s="2246"/>
      <c r="BK60" s="2246"/>
      <c r="BL60" s="2246"/>
      <c r="BM60" s="2246"/>
      <c r="BN60" s="2246"/>
      <c r="BO60" s="2246"/>
      <c r="BP60" s="2246"/>
      <c r="BQ60" s="2246"/>
      <c r="BR60" s="2246"/>
      <c r="BS60" s="2246"/>
      <c r="BT60" s="2246"/>
      <c r="BU60" s="2246"/>
      <c r="BV60" s="2246"/>
      <c r="BW60" s="2246"/>
      <c r="BX60" s="2247"/>
      <c r="BY60" s="2245"/>
      <c r="BZ60" s="2246"/>
      <c r="CA60" s="2246"/>
      <c r="CB60" s="2246"/>
      <c r="CC60" s="2246"/>
      <c r="CD60" s="2246"/>
      <c r="CE60" s="2246"/>
      <c r="CF60" s="2246"/>
      <c r="CG60" s="2246"/>
      <c r="CH60" s="2246"/>
      <c r="CI60" s="2246"/>
      <c r="CJ60" s="2246"/>
      <c r="CK60" s="2246"/>
      <c r="CL60" s="2246"/>
      <c r="CM60" s="2246"/>
      <c r="CN60" s="2246"/>
      <c r="CO60" s="2246"/>
      <c r="CP60" s="2246"/>
      <c r="CQ60" s="2246"/>
      <c r="CR60" s="2246"/>
      <c r="CS60" s="2246"/>
      <c r="CT60" s="2246"/>
      <c r="CU60" s="2246"/>
      <c r="CV60" s="2246"/>
      <c r="CW60" s="2246"/>
      <c r="CX60" s="2246"/>
      <c r="CY60" s="2246"/>
      <c r="CZ60" s="2246"/>
      <c r="DA60" s="2246"/>
      <c r="DB60" s="2246"/>
      <c r="DC60" s="2246"/>
      <c r="DD60" s="2246"/>
      <c r="DE60" s="2246"/>
      <c r="DF60" s="2246"/>
      <c r="DG60" s="2246"/>
      <c r="DH60" s="2246"/>
      <c r="DI60" s="2247"/>
      <c r="DJ60" s="2203"/>
      <c r="DK60" s="2204"/>
      <c r="DL60" s="2204"/>
      <c r="DM60" s="2204"/>
      <c r="DN60" s="2204"/>
      <c r="DO60" s="2204"/>
      <c r="DP60" s="2204"/>
      <c r="DQ60" s="2204"/>
      <c r="DR60" s="2204"/>
      <c r="DS60" s="2204"/>
      <c r="DT60" s="2204"/>
      <c r="DU60" s="2204"/>
      <c r="DV60" s="2204"/>
      <c r="DW60" s="2204"/>
      <c r="DX60" s="2204"/>
      <c r="DY60" s="2204"/>
      <c r="DZ60" s="2204"/>
      <c r="EA60" s="2204"/>
      <c r="EB60" s="2204"/>
      <c r="EC60" s="2204"/>
      <c r="ED60" s="2204"/>
      <c r="EE60" s="2204"/>
      <c r="EF60" s="2204"/>
      <c r="EG60" s="2204"/>
      <c r="EH60" s="2204"/>
      <c r="EI60" s="2204"/>
      <c r="EJ60" s="2204"/>
      <c r="EK60" s="2204"/>
      <c r="EL60" s="2204"/>
      <c r="EM60" s="2204"/>
      <c r="EN60" s="2204"/>
      <c r="EO60" s="2204"/>
      <c r="EP60" s="2204"/>
      <c r="EQ60" s="2204"/>
      <c r="ER60" s="2204"/>
      <c r="ES60" s="2204"/>
      <c r="ET60" s="2204"/>
      <c r="EU60" s="2204"/>
      <c r="EV60" s="2204"/>
      <c r="EW60" s="2204"/>
      <c r="EX60" s="2204"/>
      <c r="EY60" s="2204"/>
      <c r="EZ60" s="2204"/>
      <c r="FA60" s="2204"/>
      <c r="FB60" s="2204"/>
      <c r="FC60" s="2204"/>
      <c r="FD60" s="2204"/>
      <c r="FE60" s="2204"/>
      <c r="FF60" s="2204"/>
      <c r="FG60" s="2205"/>
    </row>
    <row r="61" spans="2:163" ht="8.65" customHeight="1">
      <c r="B61" s="1975"/>
      <c r="C61" s="1964"/>
      <c r="D61" s="1964"/>
      <c r="E61" s="1964"/>
      <c r="F61" s="1964"/>
      <c r="G61" s="1964"/>
      <c r="H61" s="1964"/>
      <c r="I61" s="1964"/>
      <c r="J61" s="1964"/>
      <c r="K61" s="1964"/>
      <c r="L61" s="1964"/>
      <c r="M61" s="1964"/>
      <c r="N61" s="1964"/>
      <c r="O61" s="1964"/>
      <c r="P61" s="1964"/>
      <c r="Q61" s="1964"/>
      <c r="R61" s="1964"/>
      <c r="S61" s="1964"/>
      <c r="T61" s="1964"/>
      <c r="U61" s="1964"/>
      <c r="V61" s="1964"/>
      <c r="W61" s="1964"/>
      <c r="X61" s="1964"/>
      <c r="Y61" s="1964"/>
      <c r="Z61" s="1964"/>
      <c r="AA61" s="1964"/>
      <c r="AB61" s="1964"/>
      <c r="AC61" s="1964"/>
      <c r="AD61" s="1964"/>
      <c r="AE61" s="1964"/>
      <c r="AF61" s="1964"/>
      <c r="AG61" s="1964"/>
      <c r="AH61" s="1964"/>
      <c r="AI61" s="1964"/>
      <c r="AJ61" s="1964"/>
      <c r="AK61" s="1964"/>
      <c r="AL61" s="1964"/>
      <c r="AM61" s="1964"/>
      <c r="AN61" s="1964"/>
      <c r="AO61" s="1964"/>
      <c r="AP61" s="1964"/>
      <c r="AQ61" s="1964"/>
      <c r="AR61" s="1964"/>
      <c r="AS61" s="1964"/>
      <c r="AT61" s="1964"/>
      <c r="AU61" s="2245"/>
      <c r="AV61" s="2246"/>
      <c r="AW61" s="2246"/>
      <c r="AX61" s="2246"/>
      <c r="AY61" s="2246"/>
      <c r="AZ61" s="2246"/>
      <c r="BA61" s="2246"/>
      <c r="BB61" s="2246"/>
      <c r="BC61" s="2246"/>
      <c r="BD61" s="2246"/>
      <c r="BE61" s="2246"/>
      <c r="BF61" s="2246"/>
      <c r="BG61" s="2246"/>
      <c r="BH61" s="2246"/>
      <c r="BI61" s="2246"/>
      <c r="BJ61" s="2246"/>
      <c r="BK61" s="2246"/>
      <c r="BL61" s="2246"/>
      <c r="BM61" s="2246"/>
      <c r="BN61" s="2246"/>
      <c r="BO61" s="2246"/>
      <c r="BP61" s="2246"/>
      <c r="BQ61" s="2246"/>
      <c r="BR61" s="2246"/>
      <c r="BS61" s="2246"/>
      <c r="BT61" s="2246"/>
      <c r="BU61" s="2246"/>
      <c r="BV61" s="2246"/>
      <c r="BW61" s="2246"/>
      <c r="BX61" s="2247"/>
      <c r="BY61" s="2245"/>
      <c r="BZ61" s="2246"/>
      <c r="CA61" s="2246"/>
      <c r="CB61" s="2246"/>
      <c r="CC61" s="2246"/>
      <c r="CD61" s="2246"/>
      <c r="CE61" s="2246"/>
      <c r="CF61" s="2246"/>
      <c r="CG61" s="2246"/>
      <c r="CH61" s="2246"/>
      <c r="CI61" s="2246"/>
      <c r="CJ61" s="2246"/>
      <c r="CK61" s="2246"/>
      <c r="CL61" s="2246"/>
      <c r="CM61" s="2246"/>
      <c r="CN61" s="2246"/>
      <c r="CO61" s="2246"/>
      <c r="CP61" s="2246"/>
      <c r="CQ61" s="2246"/>
      <c r="CR61" s="2246"/>
      <c r="CS61" s="2246"/>
      <c r="CT61" s="2246"/>
      <c r="CU61" s="2246"/>
      <c r="CV61" s="2246"/>
      <c r="CW61" s="2246"/>
      <c r="CX61" s="2246"/>
      <c r="CY61" s="2246"/>
      <c r="CZ61" s="2246"/>
      <c r="DA61" s="2246"/>
      <c r="DB61" s="2246"/>
      <c r="DC61" s="2246"/>
      <c r="DD61" s="2246"/>
      <c r="DE61" s="2246"/>
      <c r="DF61" s="2246"/>
      <c r="DG61" s="2246"/>
      <c r="DH61" s="2246"/>
      <c r="DI61" s="2247"/>
      <c r="DJ61" s="2203"/>
      <c r="DK61" s="2204"/>
      <c r="DL61" s="2204"/>
      <c r="DM61" s="2204"/>
      <c r="DN61" s="2204"/>
      <c r="DO61" s="2204"/>
      <c r="DP61" s="2204"/>
      <c r="DQ61" s="2204"/>
      <c r="DR61" s="2204"/>
      <c r="DS61" s="2204"/>
      <c r="DT61" s="2204"/>
      <c r="DU61" s="2204"/>
      <c r="DV61" s="2204"/>
      <c r="DW61" s="2204"/>
      <c r="DX61" s="2204"/>
      <c r="DY61" s="2204"/>
      <c r="DZ61" s="2204"/>
      <c r="EA61" s="2204"/>
      <c r="EB61" s="2204"/>
      <c r="EC61" s="2204"/>
      <c r="ED61" s="2204"/>
      <c r="EE61" s="2204"/>
      <c r="EF61" s="2204"/>
      <c r="EG61" s="2204"/>
      <c r="EH61" s="2204"/>
      <c r="EI61" s="2204"/>
      <c r="EJ61" s="2204"/>
      <c r="EK61" s="2204"/>
      <c r="EL61" s="2204"/>
      <c r="EM61" s="2204"/>
      <c r="EN61" s="2204"/>
      <c r="EO61" s="2204"/>
      <c r="EP61" s="2204"/>
      <c r="EQ61" s="2204"/>
      <c r="ER61" s="2204"/>
      <c r="ES61" s="2204"/>
      <c r="ET61" s="2204"/>
      <c r="EU61" s="2204"/>
      <c r="EV61" s="2204"/>
      <c r="EW61" s="2204"/>
      <c r="EX61" s="2204"/>
      <c r="EY61" s="2204"/>
      <c r="EZ61" s="2204"/>
      <c r="FA61" s="2204"/>
      <c r="FB61" s="2204"/>
      <c r="FC61" s="2204"/>
      <c r="FD61" s="2204"/>
      <c r="FE61" s="2204"/>
      <c r="FF61" s="2204"/>
      <c r="FG61" s="2205"/>
    </row>
    <row r="62" spans="2:163" ht="8.65" customHeight="1">
      <c r="B62" s="2172"/>
      <c r="C62" s="2173"/>
      <c r="D62" s="2173"/>
      <c r="E62" s="2173"/>
      <c r="F62" s="2173"/>
      <c r="G62" s="2173"/>
      <c r="H62" s="2173"/>
      <c r="I62" s="2173"/>
      <c r="J62" s="2173"/>
      <c r="K62" s="2173"/>
      <c r="L62" s="2173"/>
      <c r="M62" s="2173"/>
      <c r="N62" s="2173"/>
      <c r="O62" s="2173"/>
      <c r="P62" s="2173"/>
      <c r="Q62" s="2173"/>
      <c r="R62" s="2173"/>
      <c r="S62" s="2173"/>
      <c r="T62" s="2173"/>
      <c r="U62" s="2173"/>
      <c r="V62" s="2173"/>
      <c r="W62" s="2173"/>
      <c r="X62" s="2173"/>
      <c r="Y62" s="2173"/>
      <c r="Z62" s="2173"/>
      <c r="AA62" s="2173"/>
      <c r="AB62" s="2173"/>
      <c r="AC62" s="2173"/>
      <c r="AD62" s="2173"/>
      <c r="AE62" s="2173"/>
      <c r="AF62" s="2173"/>
      <c r="AG62" s="2173"/>
      <c r="AH62" s="2173"/>
      <c r="AI62" s="2173"/>
      <c r="AJ62" s="2173"/>
      <c r="AK62" s="2173"/>
      <c r="AL62" s="2173"/>
      <c r="AM62" s="2173"/>
      <c r="AN62" s="2173"/>
      <c r="AO62" s="2173"/>
      <c r="AP62" s="2173"/>
      <c r="AQ62" s="2173"/>
      <c r="AR62" s="2173"/>
      <c r="AS62" s="2173"/>
      <c r="AT62" s="2173"/>
      <c r="AU62" s="2245"/>
      <c r="AV62" s="2246"/>
      <c r="AW62" s="2246"/>
      <c r="AX62" s="2246"/>
      <c r="AY62" s="2246"/>
      <c r="AZ62" s="2246"/>
      <c r="BA62" s="2246"/>
      <c r="BB62" s="2246"/>
      <c r="BC62" s="2246"/>
      <c r="BD62" s="2246"/>
      <c r="BE62" s="2246"/>
      <c r="BF62" s="2246"/>
      <c r="BG62" s="2246"/>
      <c r="BH62" s="2246"/>
      <c r="BI62" s="2246"/>
      <c r="BJ62" s="2246"/>
      <c r="BK62" s="2246"/>
      <c r="BL62" s="2246"/>
      <c r="BM62" s="2246"/>
      <c r="BN62" s="2246"/>
      <c r="BO62" s="2246"/>
      <c r="BP62" s="2246"/>
      <c r="BQ62" s="2246"/>
      <c r="BR62" s="2246"/>
      <c r="BS62" s="2246"/>
      <c r="BT62" s="2246"/>
      <c r="BU62" s="2246"/>
      <c r="BV62" s="2246"/>
      <c r="BW62" s="2246"/>
      <c r="BX62" s="2247"/>
      <c r="BY62" s="2245"/>
      <c r="BZ62" s="2246"/>
      <c r="CA62" s="2246"/>
      <c r="CB62" s="2246"/>
      <c r="CC62" s="2246"/>
      <c r="CD62" s="2246"/>
      <c r="CE62" s="2246"/>
      <c r="CF62" s="2246"/>
      <c r="CG62" s="2246"/>
      <c r="CH62" s="2246"/>
      <c r="CI62" s="2246"/>
      <c r="CJ62" s="2246"/>
      <c r="CK62" s="2246"/>
      <c r="CL62" s="2246"/>
      <c r="CM62" s="2246"/>
      <c r="CN62" s="2246"/>
      <c r="CO62" s="2246"/>
      <c r="CP62" s="2246"/>
      <c r="CQ62" s="2246"/>
      <c r="CR62" s="2246"/>
      <c r="CS62" s="2246"/>
      <c r="CT62" s="2246"/>
      <c r="CU62" s="2246"/>
      <c r="CV62" s="2246"/>
      <c r="CW62" s="2246"/>
      <c r="CX62" s="2246"/>
      <c r="CY62" s="2246"/>
      <c r="CZ62" s="2246"/>
      <c r="DA62" s="2246"/>
      <c r="DB62" s="2246"/>
      <c r="DC62" s="2246"/>
      <c r="DD62" s="2246"/>
      <c r="DE62" s="2246"/>
      <c r="DF62" s="2246"/>
      <c r="DG62" s="2246"/>
      <c r="DH62" s="2246"/>
      <c r="DI62" s="2247"/>
      <c r="DJ62" s="2248" t="s">
        <v>1089</v>
      </c>
      <c r="DK62" s="2249"/>
      <c r="DL62" s="2249"/>
      <c r="DM62" s="2249"/>
      <c r="DN62" s="2249"/>
      <c r="DO62" s="2249"/>
      <c r="DP62" s="2249"/>
      <c r="DQ62" s="2249"/>
      <c r="DR62" s="2249"/>
      <c r="DS62" s="2249"/>
      <c r="DT62" s="2249"/>
      <c r="DU62" s="2249"/>
      <c r="DV62" s="2249"/>
      <c r="DW62" s="2249"/>
      <c r="DX62" s="2249"/>
      <c r="DY62" s="2249"/>
      <c r="DZ62" s="2249"/>
      <c r="EA62" s="2249"/>
      <c r="EB62" s="2249"/>
      <c r="EC62" s="2249"/>
      <c r="ED62" s="2249"/>
      <c r="EE62" s="2249"/>
      <c r="EF62" s="2249"/>
      <c r="EG62" s="2249"/>
      <c r="EH62" s="2249"/>
      <c r="EI62" s="2249"/>
      <c r="EJ62" s="2249"/>
      <c r="EK62" s="2249"/>
      <c r="EL62" s="2249"/>
      <c r="EM62" s="2249"/>
      <c r="EN62" s="2249"/>
      <c r="EO62" s="2249"/>
      <c r="EP62" s="2249"/>
      <c r="EQ62" s="2249"/>
      <c r="ER62" s="2249"/>
      <c r="ES62" s="2249"/>
      <c r="ET62" s="2249"/>
      <c r="EU62" s="2249"/>
      <c r="EV62" s="2249"/>
      <c r="EW62" s="2249"/>
      <c r="EX62" s="2249"/>
      <c r="EY62" s="2249"/>
      <c r="EZ62" s="2249"/>
      <c r="FA62" s="2249"/>
      <c r="FB62" s="2249"/>
      <c r="FC62" s="2249"/>
      <c r="FD62" s="2249"/>
      <c r="FE62" s="2249"/>
      <c r="FF62" s="2249"/>
      <c r="FG62" s="2250"/>
    </row>
    <row r="63" spans="2:163" ht="8.65" customHeight="1">
      <c r="B63" s="2251" t="s">
        <v>1090</v>
      </c>
      <c r="C63" s="1812"/>
      <c r="D63" s="1812"/>
      <c r="E63" s="1812"/>
      <c r="F63" s="1812"/>
      <c r="G63" s="1812"/>
      <c r="H63" s="1812"/>
      <c r="I63" s="1812"/>
      <c r="J63" s="1812"/>
      <c r="K63" s="1812"/>
      <c r="L63" s="1812"/>
      <c r="M63" s="1812"/>
      <c r="N63" s="1812"/>
      <c r="O63" s="1812"/>
      <c r="P63" s="1812"/>
      <c r="Q63" s="1812"/>
      <c r="R63" s="1812"/>
      <c r="S63" s="1812"/>
      <c r="T63" s="1812"/>
      <c r="U63" s="1812"/>
      <c r="V63" s="1812"/>
      <c r="W63" s="1812"/>
      <c r="X63" s="1812"/>
      <c r="Y63" s="1812"/>
      <c r="Z63" s="1812"/>
      <c r="AA63" s="1812"/>
      <c r="AB63" s="1812"/>
      <c r="AC63" s="1812"/>
      <c r="AD63" s="1812"/>
      <c r="AE63" s="1812"/>
      <c r="AF63" s="1812"/>
      <c r="AG63" s="1812"/>
      <c r="AH63" s="1812"/>
      <c r="AI63" s="1812"/>
      <c r="AJ63" s="1812"/>
      <c r="AK63" s="1812"/>
      <c r="AL63" s="1812"/>
      <c r="AM63" s="1812"/>
      <c r="AN63" s="1812"/>
      <c r="AO63" s="1812"/>
      <c r="AP63" s="1812"/>
      <c r="AQ63" s="1812"/>
      <c r="AR63" s="1812"/>
      <c r="AS63" s="1812"/>
      <c r="AT63" s="1811"/>
      <c r="AU63" s="2251" t="s">
        <v>1020</v>
      </c>
      <c r="AV63" s="1812"/>
      <c r="AW63" s="1812"/>
      <c r="AX63" s="1812"/>
      <c r="AY63" s="1812"/>
      <c r="AZ63" s="1812"/>
      <c r="BA63" s="1812"/>
      <c r="BB63" s="1812"/>
      <c r="BC63" s="1812"/>
      <c r="BD63" s="1812"/>
      <c r="BE63" s="1812"/>
      <c r="BF63" s="1812"/>
      <c r="BG63" s="1812"/>
      <c r="BH63" s="1812"/>
      <c r="BI63" s="1812"/>
      <c r="BJ63" s="1812"/>
      <c r="BK63" s="1812"/>
      <c r="BL63" s="1812"/>
      <c r="BM63" s="1812"/>
      <c r="BN63" s="1812"/>
      <c r="BO63" s="1812"/>
      <c r="BP63" s="1812"/>
      <c r="BQ63" s="1812"/>
      <c r="BR63" s="1812"/>
      <c r="BS63" s="1812"/>
      <c r="BT63" s="1812"/>
      <c r="BU63" s="1812"/>
      <c r="BV63" s="1812"/>
      <c r="BW63" s="1812"/>
      <c r="BX63" s="2252"/>
      <c r="BY63" s="2251" t="s">
        <v>1020</v>
      </c>
      <c r="BZ63" s="1812"/>
      <c r="CA63" s="1812"/>
      <c r="CB63" s="1812"/>
      <c r="CC63" s="1812"/>
      <c r="CD63" s="1812"/>
      <c r="CE63" s="1812"/>
      <c r="CF63" s="1812"/>
      <c r="CG63" s="1812"/>
      <c r="CH63" s="1812"/>
      <c r="CI63" s="1812"/>
      <c r="CJ63" s="1812"/>
      <c r="CK63" s="1812"/>
      <c r="CL63" s="1812"/>
      <c r="CM63" s="1812"/>
      <c r="CN63" s="1812"/>
      <c r="CO63" s="1812"/>
      <c r="CP63" s="1812"/>
      <c r="CQ63" s="1812"/>
      <c r="CR63" s="1812"/>
      <c r="CS63" s="1812"/>
      <c r="CT63" s="1812"/>
      <c r="CU63" s="1812"/>
      <c r="CV63" s="1812"/>
      <c r="CW63" s="1812"/>
      <c r="CX63" s="1812"/>
      <c r="CY63" s="1812"/>
      <c r="CZ63" s="1812"/>
      <c r="DA63" s="1812"/>
      <c r="DB63" s="1812"/>
      <c r="DC63" s="1812"/>
      <c r="DD63" s="1812"/>
      <c r="DE63" s="1812"/>
      <c r="DF63" s="1812"/>
      <c r="DG63" s="1812"/>
      <c r="DH63" s="1812"/>
      <c r="DI63" s="2252"/>
      <c r="DJ63" s="2248"/>
      <c r="DK63" s="2249"/>
      <c r="DL63" s="2249"/>
      <c r="DM63" s="2249"/>
      <c r="DN63" s="2249"/>
      <c r="DO63" s="2249"/>
      <c r="DP63" s="2249"/>
      <c r="DQ63" s="2249"/>
      <c r="DR63" s="2249"/>
      <c r="DS63" s="2249"/>
      <c r="DT63" s="2249"/>
      <c r="DU63" s="2249"/>
      <c r="DV63" s="2249"/>
      <c r="DW63" s="2249"/>
      <c r="DX63" s="2249"/>
      <c r="DY63" s="2249"/>
      <c r="DZ63" s="2249"/>
      <c r="EA63" s="2249"/>
      <c r="EB63" s="2249"/>
      <c r="EC63" s="2249"/>
      <c r="ED63" s="2249"/>
      <c r="EE63" s="2249"/>
      <c r="EF63" s="2249"/>
      <c r="EG63" s="2249"/>
      <c r="EH63" s="2249"/>
      <c r="EI63" s="2249"/>
      <c r="EJ63" s="2249"/>
      <c r="EK63" s="2249"/>
      <c r="EL63" s="2249"/>
      <c r="EM63" s="2249"/>
      <c r="EN63" s="2249"/>
      <c r="EO63" s="2249"/>
      <c r="EP63" s="2249"/>
      <c r="EQ63" s="2249"/>
      <c r="ER63" s="2249"/>
      <c r="ES63" s="2249"/>
      <c r="ET63" s="2249"/>
      <c r="EU63" s="2249"/>
      <c r="EV63" s="2249"/>
      <c r="EW63" s="2249"/>
      <c r="EX63" s="2249"/>
      <c r="EY63" s="2249"/>
      <c r="EZ63" s="2249"/>
      <c r="FA63" s="2249"/>
      <c r="FB63" s="2249"/>
      <c r="FC63" s="2249"/>
      <c r="FD63" s="2249"/>
      <c r="FE63" s="2249"/>
      <c r="FF63" s="2249"/>
      <c r="FG63" s="2250"/>
    </row>
    <row r="64" spans="2:163" ht="8.65" customHeight="1">
      <c r="B64" s="2251"/>
      <c r="C64" s="1812"/>
      <c r="D64" s="1812"/>
      <c r="E64" s="1812"/>
      <c r="F64" s="1812"/>
      <c r="G64" s="1812"/>
      <c r="H64" s="1812"/>
      <c r="I64" s="1812"/>
      <c r="J64" s="1812"/>
      <c r="K64" s="1812"/>
      <c r="L64" s="1812"/>
      <c r="M64" s="1812"/>
      <c r="N64" s="1812"/>
      <c r="O64" s="1812"/>
      <c r="P64" s="1812"/>
      <c r="Q64" s="1812"/>
      <c r="R64" s="1812"/>
      <c r="S64" s="1812"/>
      <c r="T64" s="1812"/>
      <c r="U64" s="1812"/>
      <c r="V64" s="1812"/>
      <c r="W64" s="1812"/>
      <c r="X64" s="1812"/>
      <c r="Y64" s="1812"/>
      <c r="Z64" s="1812"/>
      <c r="AA64" s="1812"/>
      <c r="AB64" s="1812"/>
      <c r="AC64" s="1812"/>
      <c r="AD64" s="1812"/>
      <c r="AE64" s="1812"/>
      <c r="AF64" s="1812"/>
      <c r="AG64" s="1812"/>
      <c r="AH64" s="1812"/>
      <c r="AI64" s="1812"/>
      <c r="AJ64" s="1812"/>
      <c r="AK64" s="1812"/>
      <c r="AL64" s="1812"/>
      <c r="AM64" s="1812"/>
      <c r="AN64" s="1812"/>
      <c r="AO64" s="1812"/>
      <c r="AP64" s="1812"/>
      <c r="AQ64" s="1812"/>
      <c r="AR64" s="1812"/>
      <c r="AS64" s="1812"/>
      <c r="AT64" s="1811"/>
      <c r="AU64" s="2251"/>
      <c r="AV64" s="1812"/>
      <c r="AW64" s="1812"/>
      <c r="AX64" s="1812"/>
      <c r="AY64" s="1812"/>
      <c r="AZ64" s="1812"/>
      <c r="BA64" s="1812"/>
      <c r="BB64" s="1812"/>
      <c r="BC64" s="1812"/>
      <c r="BD64" s="1812"/>
      <c r="BE64" s="1812"/>
      <c r="BF64" s="1812"/>
      <c r="BG64" s="1812"/>
      <c r="BH64" s="1812"/>
      <c r="BI64" s="1812"/>
      <c r="BJ64" s="1812"/>
      <c r="BK64" s="1812"/>
      <c r="BL64" s="1812"/>
      <c r="BM64" s="1812"/>
      <c r="BN64" s="1812"/>
      <c r="BO64" s="1812"/>
      <c r="BP64" s="1812"/>
      <c r="BQ64" s="1812"/>
      <c r="BR64" s="1812"/>
      <c r="BS64" s="1812"/>
      <c r="BT64" s="1812"/>
      <c r="BU64" s="1812"/>
      <c r="BV64" s="1812"/>
      <c r="BW64" s="1812"/>
      <c r="BX64" s="2252"/>
      <c r="BY64" s="2251"/>
      <c r="BZ64" s="1812"/>
      <c r="CA64" s="1812"/>
      <c r="CB64" s="1812"/>
      <c r="CC64" s="1812"/>
      <c r="CD64" s="1812"/>
      <c r="CE64" s="1812"/>
      <c r="CF64" s="1812"/>
      <c r="CG64" s="1812"/>
      <c r="CH64" s="1812"/>
      <c r="CI64" s="1812"/>
      <c r="CJ64" s="1812"/>
      <c r="CK64" s="1812"/>
      <c r="CL64" s="1812"/>
      <c r="CM64" s="1812"/>
      <c r="CN64" s="1812"/>
      <c r="CO64" s="1812"/>
      <c r="CP64" s="1812"/>
      <c r="CQ64" s="1812"/>
      <c r="CR64" s="1812"/>
      <c r="CS64" s="1812"/>
      <c r="CT64" s="1812"/>
      <c r="CU64" s="1812"/>
      <c r="CV64" s="1812"/>
      <c r="CW64" s="1812"/>
      <c r="CX64" s="1812"/>
      <c r="CY64" s="1812"/>
      <c r="CZ64" s="1812"/>
      <c r="DA64" s="1812"/>
      <c r="DB64" s="1812"/>
      <c r="DC64" s="1812"/>
      <c r="DD64" s="1812"/>
      <c r="DE64" s="1812"/>
      <c r="DF64" s="1812"/>
      <c r="DG64" s="1812"/>
      <c r="DH64" s="1812"/>
      <c r="DI64" s="2252"/>
      <c r="DJ64" s="2248"/>
      <c r="DK64" s="2249"/>
      <c r="DL64" s="2249"/>
      <c r="DM64" s="2249"/>
      <c r="DN64" s="2249"/>
      <c r="DO64" s="2249"/>
      <c r="DP64" s="2249"/>
      <c r="DQ64" s="2249"/>
      <c r="DR64" s="2249"/>
      <c r="DS64" s="2249"/>
      <c r="DT64" s="2249"/>
      <c r="DU64" s="2249"/>
      <c r="DV64" s="2249"/>
      <c r="DW64" s="2249"/>
      <c r="DX64" s="2249"/>
      <c r="DY64" s="2249"/>
      <c r="DZ64" s="2249"/>
      <c r="EA64" s="2249"/>
      <c r="EB64" s="2249"/>
      <c r="EC64" s="2249"/>
      <c r="ED64" s="2249"/>
      <c r="EE64" s="2249"/>
      <c r="EF64" s="2249"/>
      <c r="EG64" s="2249"/>
      <c r="EH64" s="2249"/>
      <c r="EI64" s="2249"/>
      <c r="EJ64" s="2249"/>
      <c r="EK64" s="2249"/>
      <c r="EL64" s="2249"/>
      <c r="EM64" s="2249"/>
      <c r="EN64" s="2249"/>
      <c r="EO64" s="2249"/>
      <c r="EP64" s="2249"/>
      <c r="EQ64" s="2249"/>
      <c r="ER64" s="2249"/>
      <c r="ES64" s="2249"/>
      <c r="ET64" s="2249"/>
      <c r="EU64" s="2249"/>
      <c r="EV64" s="2249"/>
      <c r="EW64" s="2249"/>
      <c r="EX64" s="2249"/>
      <c r="EY64" s="2249"/>
      <c r="EZ64" s="2249"/>
      <c r="FA64" s="2249"/>
      <c r="FB64" s="2249"/>
      <c r="FC64" s="2249"/>
      <c r="FD64" s="2249"/>
      <c r="FE64" s="2249"/>
      <c r="FF64" s="2249"/>
      <c r="FG64" s="2250"/>
    </row>
    <row r="65" spans="2:163" ht="8.65" customHeight="1">
      <c r="B65" s="2251" t="s">
        <v>1091</v>
      </c>
      <c r="C65" s="1812"/>
      <c r="D65" s="1812"/>
      <c r="E65" s="1812"/>
      <c r="F65" s="1812"/>
      <c r="G65" s="1812"/>
      <c r="H65" s="1812"/>
      <c r="I65" s="1812"/>
      <c r="J65" s="1812"/>
      <c r="K65" s="1812"/>
      <c r="L65" s="1812"/>
      <c r="M65" s="1812"/>
      <c r="N65" s="1812"/>
      <c r="O65" s="1812"/>
      <c r="P65" s="1812"/>
      <c r="Q65" s="1812"/>
      <c r="R65" s="1812"/>
      <c r="S65" s="1812"/>
      <c r="T65" s="1812"/>
      <c r="U65" s="1812"/>
      <c r="V65" s="1812"/>
      <c r="W65" s="1812"/>
      <c r="X65" s="1812"/>
      <c r="Y65" s="1812"/>
      <c r="Z65" s="1812"/>
      <c r="AA65" s="1812"/>
      <c r="AB65" s="1812"/>
      <c r="AC65" s="1812"/>
      <c r="AD65" s="1812"/>
      <c r="AE65" s="1812"/>
      <c r="AF65" s="1812"/>
      <c r="AG65" s="1812"/>
      <c r="AH65" s="2253" t="s">
        <v>1037</v>
      </c>
      <c r="AI65" s="2253"/>
      <c r="AJ65" s="2253"/>
      <c r="AK65" s="2253"/>
      <c r="AL65" s="2253"/>
      <c r="AM65" s="2253"/>
      <c r="AN65" s="2253"/>
      <c r="AO65" s="2253"/>
      <c r="AP65" s="2253"/>
      <c r="AQ65" s="2253"/>
      <c r="AR65" s="2253"/>
      <c r="AS65" s="2253"/>
      <c r="AT65" s="2254"/>
      <c r="AU65" s="2251" t="s">
        <v>87</v>
      </c>
      <c r="AV65" s="1812"/>
      <c r="AW65" s="1812"/>
      <c r="AX65" s="1812"/>
      <c r="AY65" s="1812"/>
      <c r="AZ65" s="1812"/>
      <c r="BA65" s="1812"/>
      <c r="BB65" s="1812"/>
      <c r="BC65" s="1812"/>
      <c r="BD65" s="1812"/>
      <c r="BE65" s="1812"/>
      <c r="BF65" s="1812"/>
      <c r="BG65" s="1812"/>
      <c r="BH65" s="1812"/>
      <c r="BI65" s="1812"/>
      <c r="BJ65" s="1812"/>
      <c r="BK65" s="1812"/>
      <c r="BL65" s="1812"/>
      <c r="BM65" s="1812"/>
      <c r="BN65" s="1812"/>
      <c r="BO65" s="1812"/>
      <c r="BP65" s="1812"/>
      <c r="BQ65" s="1812"/>
      <c r="BR65" s="1812"/>
      <c r="BS65" s="1812"/>
      <c r="BT65" s="2253" t="s">
        <v>1037</v>
      </c>
      <c r="BU65" s="2253"/>
      <c r="BV65" s="2253"/>
      <c r="BW65" s="2253"/>
      <c r="BX65" s="2255"/>
      <c r="BY65" s="2251" t="s">
        <v>1092</v>
      </c>
      <c r="BZ65" s="1812"/>
      <c r="CA65" s="1812"/>
      <c r="CB65" s="1812"/>
      <c r="CC65" s="1812"/>
      <c r="CD65" s="1812"/>
      <c r="CE65" s="1812"/>
      <c r="CF65" s="1812"/>
      <c r="CG65" s="1812"/>
      <c r="CH65" s="1812"/>
      <c r="CI65" s="1812"/>
      <c r="CJ65" s="1812"/>
      <c r="CK65" s="1812"/>
      <c r="CL65" s="1812"/>
      <c r="CM65" s="1812"/>
      <c r="CN65" s="1812"/>
      <c r="CO65" s="1812"/>
      <c r="CP65" s="1812"/>
      <c r="CQ65" s="1812"/>
      <c r="CR65" s="1812"/>
      <c r="CS65" s="1812"/>
      <c r="CT65" s="1812"/>
      <c r="CU65" s="1812"/>
      <c r="CV65" s="1812"/>
      <c r="CW65" s="1812"/>
      <c r="CX65" s="1812"/>
      <c r="CY65" s="1812"/>
      <c r="CZ65" s="1812"/>
      <c r="DA65" s="1812"/>
      <c r="DB65" s="1812" t="s">
        <v>1037</v>
      </c>
      <c r="DC65" s="1812"/>
      <c r="DD65" s="1812"/>
      <c r="DE65" s="1812"/>
      <c r="DF65" s="1812"/>
      <c r="DG65" s="1812"/>
      <c r="DH65" s="1812"/>
      <c r="DI65" s="2252"/>
      <c r="DJ65" s="2256" t="s">
        <v>1093</v>
      </c>
      <c r="DK65" s="2257"/>
      <c r="DL65" s="2257"/>
      <c r="DM65" s="2257"/>
      <c r="DN65" s="2257"/>
      <c r="DO65" s="2257"/>
      <c r="DP65" s="2257"/>
      <c r="DQ65" s="2257"/>
      <c r="DR65" s="2257"/>
      <c r="DS65" s="2257"/>
      <c r="DT65" s="2257"/>
      <c r="DU65" s="2257"/>
      <c r="DV65" s="2257"/>
      <c r="DW65" s="2257"/>
      <c r="DX65" s="2257"/>
      <c r="DY65" s="2257"/>
      <c r="DZ65" s="2257"/>
      <c r="EA65" s="2257"/>
      <c r="EB65" s="2257"/>
      <c r="EC65" s="2257"/>
      <c r="ED65" s="2257"/>
      <c r="EE65" s="2257"/>
      <c r="EF65" s="2257"/>
      <c r="EG65" s="2257"/>
      <c r="EH65" s="2257"/>
      <c r="EI65" s="2257"/>
      <c r="EJ65" s="2257"/>
      <c r="EK65" s="2257"/>
      <c r="EL65" s="2257"/>
      <c r="EM65" s="2257"/>
      <c r="EN65" s="2257"/>
      <c r="EO65" s="2257"/>
      <c r="EP65" s="2257"/>
      <c r="EQ65" s="2257"/>
      <c r="ER65" s="2257"/>
      <c r="ES65" s="2257"/>
      <c r="ET65" s="2257"/>
      <c r="EU65" s="2257"/>
      <c r="EV65" s="2257"/>
      <c r="EW65" s="2257"/>
      <c r="EX65" s="2257"/>
      <c r="EY65" s="2257"/>
      <c r="EZ65" s="2257"/>
      <c r="FA65" s="2257"/>
      <c r="FB65" s="2257"/>
      <c r="FC65" s="2257"/>
      <c r="FD65" s="2257"/>
      <c r="FE65" s="2257"/>
      <c r="FF65" s="2257"/>
      <c r="FG65" s="2258"/>
    </row>
    <row r="66" spans="2:163" ht="8.65" customHeight="1">
      <c r="B66" s="2251"/>
      <c r="C66" s="1812"/>
      <c r="D66" s="1812"/>
      <c r="E66" s="1812"/>
      <c r="F66" s="1812"/>
      <c r="G66" s="1812"/>
      <c r="H66" s="1812"/>
      <c r="I66" s="1812"/>
      <c r="J66" s="1812"/>
      <c r="K66" s="1812"/>
      <c r="L66" s="1812"/>
      <c r="M66" s="1812"/>
      <c r="N66" s="1812"/>
      <c r="O66" s="1812"/>
      <c r="P66" s="1812"/>
      <c r="Q66" s="1812"/>
      <c r="R66" s="1812"/>
      <c r="S66" s="1812"/>
      <c r="T66" s="1812"/>
      <c r="U66" s="1812"/>
      <c r="V66" s="1812"/>
      <c r="W66" s="1812"/>
      <c r="X66" s="1812"/>
      <c r="Y66" s="1812"/>
      <c r="Z66" s="1812"/>
      <c r="AA66" s="1812"/>
      <c r="AB66" s="1812"/>
      <c r="AC66" s="1812"/>
      <c r="AD66" s="1812"/>
      <c r="AE66" s="1812"/>
      <c r="AF66" s="1812"/>
      <c r="AG66" s="1812"/>
      <c r="AH66" s="2253"/>
      <c r="AI66" s="2253"/>
      <c r="AJ66" s="2253"/>
      <c r="AK66" s="2253"/>
      <c r="AL66" s="2253"/>
      <c r="AM66" s="2253"/>
      <c r="AN66" s="2253"/>
      <c r="AO66" s="2253"/>
      <c r="AP66" s="2253"/>
      <c r="AQ66" s="2253"/>
      <c r="AR66" s="2253"/>
      <c r="AS66" s="2253"/>
      <c r="AT66" s="2254"/>
      <c r="AU66" s="2251"/>
      <c r="AV66" s="1812"/>
      <c r="AW66" s="1812"/>
      <c r="AX66" s="1812"/>
      <c r="AY66" s="1812"/>
      <c r="AZ66" s="1812"/>
      <c r="BA66" s="1812"/>
      <c r="BB66" s="1812"/>
      <c r="BC66" s="1812"/>
      <c r="BD66" s="1812"/>
      <c r="BE66" s="1812"/>
      <c r="BF66" s="1812"/>
      <c r="BG66" s="1812"/>
      <c r="BH66" s="1812"/>
      <c r="BI66" s="1812"/>
      <c r="BJ66" s="1812"/>
      <c r="BK66" s="1812"/>
      <c r="BL66" s="1812"/>
      <c r="BM66" s="1812"/>
      <c r="BN66" s="1812"/>
      <c r="BO66" s="1812"/>
      <c r="BP66" s="1812"/>
      <c r="BQ66" s="1812"/>
      <c r="BR66" s="1812"/>
      <c r="BS66" s="1812"/>
      <c r="BT66" s="2253"/>
      <c r="BU66" s="2253"/>
      <c r="BV66" s="2253"/>
      <c r="BW66" s="2253"/>
      <c r="BX66" s="2255"/>
      <c r="BY66" s="2251"/>
      <c r="BZ66" s="1812"/>
      <c r="CA66" s="1812"/>
      <c r="CB66" s="1812"/>
      <c r="CC66" s="1812"/>
      <c r="CD66" s="1812"/>
      <c r="CE66" s="1812"/>
      <c r="CF66" s="1812"/>
      <c r="CG66" s="1812"/>
      <c r="CH66" s="1812"/>
      <c r="CI66" s="1812"/>
      <c r="CJ66" s="1812"/>
      <c r="CK66" s="1812"/>
      <c r="CL66" s="1812"/>
      <c r="CM66" s="1812"/>
      <c r="CN66" s="1812"/>
      <c r="CO66" s="1812"/>
      <c r="CP66" s="1812"/>
      <c r="CQ66" s="1812"/>
      <c r="CR66" s="1812"/>
      <c r="CS66" s="1812"/>
      <c r="CT66" s="1812"/>
      <c r="CU66" s="1812"/>
      <c r="CV66" s="1812"/>
      <c r="CW66" s="1812"/>
      <c r="CX66" s="1812"/>
      <c r="CY66" s="1812"/>
      <c r="CZ66" s="1812"/>
      <c r="DA66" s="1812"/>
      <c r="DB66" s="1812"/>
      <c r="DC66" s="1812"/>
      <c r="DD66" s="1812"/>
      <c r="DE66" s="1812"/>
      <c r="DF66" s="1812"/>
      <c r="DG66" s="1812"/>
      <c r="DH66" s="1812"/>
      <c r="DI66" s="2252"/>
      <c r="DJ66" s="2259"/>
      <c r="DK66" s="2260"/>
      <c r="DL66" s="2260"/>
      <c r="DM66" s="2260"/>
      <c r="DN66" s="2260"/>
      <c r="DO66" s="2260"/>
      <c r="DP66" s="2260"/>
      <c r="DQ66" s="2260"/>
      <c r="DR66" s="2260"/>
      <c r="DS66" s="2260"/>
      <c r="DT66" s="2260"/>
      <c r="DU66" s="2260"/>
      <c r="DV66" s="2260"/>
      <c r="DW66" s="2260"/>
      <c r="DX66" s="2260"/>
      <c r="DY66" s="2260"/>
      <c r="DZ66" s="2260"/>
      <c r="EA66" s="2260"/>
      <c r="EB66" s="2260"/>
      <c r="EC66" s="2260"/>
      <c r="ED66" s="2260"/>
      <c r="EE66" s="2260"/>
      <c r="EF66" s="2260"/>
      <c r="EG66" s="2260"/>
      <c r="EH66" s="2260"/>
      <c r="EI66" s="2260"/>
      <c r="EJ66" s="2260"/>
      <c r="EK66" s="2260"/>
      <c r="EL66" s="2260"/>
      <c r="EM66" s="2260"/>
      <c r="EN66" s="2260"/>
      <c r="EO66" s="2260"/>
      <c r="EP66" s="2260"/>
      <c r="EQ66" s="2260"/>
      <c r="ER66" s="2260"/>
      <c r="ES66" s="2260"/>
      <c r="ET66" s="2260"/>
      <c r="EU66" s="2260"/>
      <c r="EV66" s="2260"/>
      <c r="EW66" s="2260"/>
      <c r="EX66" s="2260"/>
      <c r="EY66" s="2260"/>
      <c r="EZ66" s="2260"/>
      <c r="FA66" s="2260"/>
      <c r="FB66" s="2260"/>
      <c r="FC66" s="2260"/>
      <c r="FD66" s="2260"/>
      <c r="FE66" s="2260"/>
      <c r="FF66" s="2260"/>
      <c r="FG66" s="2261"/>
    </row>
    <row r="67" spans="2:163" ht="8.65" customHeight="1">
      <c r="B67" s="2262" t="s">
        <v>1094</v>
      </c>
      <c r="C67" s="2263"/>
      <c r="D67" s="2263"/>
      <c r="E67" s="2263"/>
      <c r="F67" s="2263"/>
      <c r="G67" s="2263"/>
      <c r="H67" s="2263"/>
      <c r="I67" s="2263"/>
      <c r="J67" s="2263"/>
      <c r="K67" s="2263"/>
      <c r="L67" s="2263"/>
      <c r="M67" s="2263"/>
      <c r="N67" s="2263"/>
      <c r="O67" s="2263"/>
      <c r="P67" s="2263"/>
      <c r="Q67" s="2263"/>
      <c r="R67" s="2263"/>
      <c r="S67" s="2263"/>
      <c r="T67" s="2263"/>
      <c r="U67" s="2263"/>
      <c r="V67" s="2263"/>
      <c r="W67" s="2263"/>
      <c r="X67" s="2263"/>
      <c r="Y67" s="2263"/>
      <c r="Z67" s="2263"/>
      <c r="AA67" s="2263"/>
      <c r="AB67" s="2263"/>
      <c r="AC67" s="2263"/>
      <c r="AD67" s="2263"/>
      <c r="AE67" s="2263"/>
      <c r="AF67" s="2263"/>
      <c r="AG67" s="2263"/>
      <c r="AH67" s="2253">
        <v>1.57</v>
      </c>
      <c r="AI67" s="2253"/>
      <c r="AJ67" s="2253"/>
      <c r="AK67" s="2253"/>
      <c r="AL67" s="2253"/>
      <c r="AM67" s="2253"/>
      <c r="AN67" s="2253"/>
      <c r="AO67" s="2253"/>
      <c r="AP67" s="2253"/>
      <c r="AQ67" s="2253"/>
      <c r="AR67" s="2253"/>
      <c r="AS67" s="2253"/>
      <c r="AT67" s="2254"/>
      <c r="AU67" s="2251"/>
      <c r="AV67" s="1812"/>
      <c r="AW67" s="1812"/>
      <c r="AX67" s="1812"/>
      <c r="AY67" s="1812"/>
      <c r="AZ67" s="1812"/>
      <c r="BA67" s="1812"/>
      <c r="BB67" s="1812"/>
      <c r="BC67" s="1812"/>
      <c r="BD67" s="1812"/>
      <c r="BE67" s="1812"/>
      <c r="BF67" s="1812"/>
      <c r="BG67" s="1812"/>
      <c r="BH67" s="1812"/>
      <c r="BI67" s="1812"/>
      <c r="BJ67" s="1812"/>
      <c r="BK67" s="1812"/>
      <c r="BL67" s="1812"/>
      <c r="BM67" s="1812"/>
      <c r="BN67" s="1812"/>
      <c r="BO67" s="1812"/>
      <c r="BP67" s="1812"/>
      <c r="BQ67" s="1812"/>
      <c r="BR67" s="1812"/>
      <c r="BS67" s="1812"/>
      <c r="BT67" s="2253"/>
      <c r="BU67" s="2253"/>
      <c r="BV67" s="2253"/>
      <c r="BW67" s="2253"/>
      <c r="BX67" s="2255"/>
      <c r="BY67" s="2251"/>
      <c r="BZ67" s="1812"/>
      <c r="CA67" s="1812"/>
      <c r="CB67" s="1812"/>
      <c r="CC67" s="1812"/>
      <c r="CD67" s="1812"/>
      <c r="CE67" s="1812"/>
      <c r="CF67" s="1812"/>
      <c r="CG67" s="1812"/>
      <c r="CH67" s="1812"/>
      <c r="CI67" s="1812"/>
      <c r="CJ67" s="1812"/>
      <c r="CK67" s="1812"/>
      <c r="CL67" s="1812"/>
      <c r="CM67" s="1812"/>
      <c r="CN67" s="1812"/>
      <c r="CO67" s="1812"/>
      <c r="CP67" s="1812"/>
      <c r="CQ67" s="1812"/>
      <c r="CR67" s="1812"/>
      <c r="CS67" s="1812"/>
      <c r="CT67" s="1812"/>
      <c r="CU67" s="1812"/>
      <c r="CV67" s="1812"/>
      <c r="CW67" s="1812"/>
      <c r="CX67" s="1812"/>
      <c r="CY67" s="1812"/>
      <c r="CZ67" s="1812"/>
      <c r="DA67" s="1812"/>
      <c r="DB67" s="1812"/>
      <c r="DC67" s="1812"/>
      <c r="DD67" s="1812"/>
      <c r="DE67" s="1812"/>
      <c r="DF67" s="1812"/>
      <c r="DG67" s="1812"/>
      <c r="DH67" s="1812"/>
      <c r="DI67" s="2252"/>
      <c r="DJ67" s="2259"/>
      <c r="DK67" s="2260"/>
      <c r="DL67" s="2260"/>
      <c r="DM67" s="2260"/>
      <c r="DN67" s="2260"/>
      <c r="DO67" s="2260"/>
      <c r="DP67" s="2260"/>
      <c r="DQ67" s="2260"/>
      <c r="DR67" s="2260"/>
      <c r="DS67" s="2260"/>
      <c r="DT67" s="2260"/>
      <c r="DU67" s="2260"/>
      <c r="DV67" s="2260"/>
      <c r="DW67" s="2260"/>
      <c r="DX67" s="2260"/>
      <c r="DY67" s="2260"/>
      <c r="DZ67" s="2260"/>
      <c r="EA67" s="2260"/>
      <c r="EB67" s="2260"/>
      <c r="EC67" s="2260"/>
      <c r="ED67" s="2260"/>
      <c r="EE67" s="2260"/>
      <c r="EF67" s="2260"/>
      <c r="EG67" s="2260"/>
      <c r="EH67" s="2260"/>
      <c r="EI67" s="2260"/>
      <c r="EJ67" s="2260"/>
      <c r="EK67" s="2260"/>
      <c r="EL67" s="2260"/>
      <c r="EM67" s="2260"/>
      <c r="EN67" s="2260"/>
      <c r="EO67" s="2260"/>
      <c r="EP67" s="2260"/>
      <c r="EQ67" s="2260"/>
      <c r="ER67" s="2260"/>
      <c r="ES67" s="2260"/>
      <c r="ET67" s="2260"/>
      <c r="EU67" s="2260"/>
      <c r="EV67" s="2260"/>
      <c r="EW67" s="2260"/>
      <c r="EX67" s="2260"/>
      <c r="EY67" s="2260"/>
      <c r="EZ67" s="2260"/>
      <c r="FA67" s="2260"/>
      <c r="FB67" s="2260"/>
      <c r="FC67" s="2260"/>
      <c r="FD67" s="2260"/>
      <c r="FE67" s="2260"/>
      <c r="FF67" s="2260"/>
      <c r="FG67" s="2261"/>
    </row>
    <row r="68" spans="2:163" ht="8.65" customHeight="1">
      <c r="B68" s="2262"/>
      <c r="C68" s="2263"/>
      <c r="D68" s="2263"/>
      <c r="E68" s="2263"/>
      <c r="F68" s="2263"/>
      <c r="G68" s="2263"/>
      <c r="H68" s="2263"/>
      <c r="I68" s="2263"/>
      <c r="J68" s="2263"/>
      <c r="K68" s="2263"/>
      <c r="L68" s="2263"/>
      <c r="M68" s="2263"/>
      <c r="N68" s="2263"/>
      <c r="O68" s="2263"/>
      <c r="P68" s="2263"/>
      <c r="Q68" s="2263"/>
      <c r="R68" s="2263"/>
      <c r="S68" s="2263"/>
      <c r="T68" s="2263"/>
      <c r="U68" s="2263"/>
      <c r="V68" s="2263"/>
      <c r="W68" s="2263"/>
      <c r="X68" s="2263"/>
      <c r="Y68" s="2263"/>
      <c r="Z68" s="2263"/>
      <c r="AA68" s="2263"/>
      <c r="AB68" s="2263"/>
      <c r="AC68" s="2263"/>
      <c r="AD68" s="2263"/>
      <c r="AE68" s="2263"/>
      <c r="AF68" s="2263"/>
      <c r="AG68" s="2263"/>
      <c r="AH68" s="2253"/>
      <c r="AI68" s="2253"/>
      <c r="AJ68" s="2253"/>
      <c r="AK68" s="2253"/>
      <c r="AL68" s="2253"/>
      <c r="AM68" s="2253"/>
      <c r="AN68" s="2253"/>
      <c r="AO68" s="2253"/>
      <c r="AP68" s="2253"/>
      <c r="AQ68" s="2253"/>
      <c r="AR68" s="2253"/>
      <c r="AS68" s="2253"/>
      <c r="AT68" s="2254"/>
      <c r="AU68" s="2264" t="s">
        <v>1095</v>
      </c>
      <c r="AV68" s="2265"/>
      <c r="AW68" s="2265"/>
      <c r="AX68" s="2265"/>
      <c r="AY68" s="2265"/>
      <c r="AZ68" s="2265"/>
      <c r="BA68" s="2265"/>
      <c r="BB68" s="2265"/>
      <c r="BC68" s="2265"/>
      <c r="BD68" s="2265"/>
      <c r="BE68" s="2265"/>
      <c r="BF68" s="2265"/>
      <c r="BG68" s="2265"/>
      <c r="BH68" s="2265"/>
      <c r="BI68" s="2265"/>
      <c r="BJ68" s="2265"/>
      <c r="BK68" s="2265"/>
      <c r="BL68" s="2265"/>
      <c r="BM68" s="2265"/>
      <c r="BN68" s="2265"/>
      <c r="BO68" s="2265"/>
      <c r="BP68" s="2265"/>
      <c r="BQ68" s="2265"/>
      <c r="BR68" s="2265"/>
      <c r="BS68" s="2265"/>
      <c r="BT68" s="2253">
        <v>0.9</v>
      </c>
      <c r="BU68" s="2253"/>
      <c r="BV68" s="2253"/>
      <c r="BW68" s="2253"/>
      <c r="BX68" s="2255"/>
      <c r="BY68" s="2266" t="s">
        <v>1096</v>
      </c>
      <c r="BZ68" s="2267"/>
      <c r="CA68" s="2267"/>
      <c r="CB68" s="2267"/>
      <c r="CC68" s="2267"/>
      <c r="CD68" s="2267"/>
      <c r="CE68" s="2267"/>
      <c r="CF68" s="2267"/>
      <c r="CG68" s="2267"/>
      <c r="CH68" s="2267"/>
      <c r="CI68" s="2267"/>
      <c r="CJ68" s="2267"/>
      <c r="CK68" s="2267"/>
      <c r="CL68" s="2267"/>
      <c r="CM68" s="2267"/>
      <c r="CN68" s="2267"/>
      <c r="CO68" s="2267"/>
      <c r="CP68" s="2267"/>
      <c r="CQ68" s="2267"/>
      <c r="CR68" s="2267"/>
      <c r="CS68" s="2267"/>
      <c r="CT68" s="2267"/>
      <c r="CU68" s="2267"/>
      <c r="CV68" s="2267"/>
      <c r="CW68" s="2267"/>
      <c r="CX68" s="2267"/>
      <c r="CY68" s="2267"/>
      <c r="CZ68" s="2267"/>
      <c r="DA68" s="2267"/>
      <c r="DB68" s="2268">
        <v>8.1000000000000003E-2</v>
      </c>
      <c r="DC68" s="2268"/>
      <c r="DD68" s="2268"/>
      <c r="DE68" s="2268"/>
      <c r="DF68" s="2268"/>
      <c r="DG68" s="2268"/>
      <c r="DH68" s="2268"/>
      <c r="DI68" s="2269"/>
      <c r="DJ68" s="2270" t="s">
        <v>1097</v>
      </c>
      <c r="DK68" s="1234"/>
      <c r="DL68" s="1234"/>
      <c r="DM68" s="1234"/>
      <c r="DN68" s="1234"/>
      <c r="DO68" s="1234"/>
      <c r="DP68" s="1234"/>
      <c r="DQ68" s="1234"/>
      <c r="DR68" s="1234"/>
      <c r="DS68" s="1234"/>
      <c r="DT68" s="1234"/>
      <c r="DU68" s="1234"/>
      <c r="DV68" s="1234"/>
      <c r="DW68" s="1234"/>
      <c r="DX68" s="1234"/>
      <c r="DY68" s="1234"/>
      <c r="DZ68" s="1234"/>
      <c r="EA68" s="1234"/>
      <c r="EB68" s="1234"/>
      <c r="EC68" s="1234"/>
      <c r="ED68" s="1234"/>
      <c r="EE68" s="1234"/>
      <c r="EF68" s="1234"/>
      <c r="EG68" s="1234"/>
      <c r="EH68" s="1234"/>
      <c r="EI68" s="1234"/>
      <c r="EJ68" s="1234"/>
      <c r="EK68" s="1234"/>
      <c r="EL68" s="1234"/>
      <c r="EM68" s="1234"/>
      <c r="EN68" s="1234"/>
      <c r="EO68" s="1234"/>
      <c r="EP68" s="1234"/>
      <c r="EQ68" s="1234"/>
      <c r="ER68" s="1234"/>
      <c r="ES68" s="1234"/>
      <c r="ET68" s="1234"/>
      <c r="EU68" s="1234"/>
      <c r="EV68" s="1234"/>
      <c r="EW68" s="1234"/>
      <c r="EX68" s="1234"/>
      <c r="EY68" s="1234"/>
      <c r="EZ68" s="1234"/>
      <c r="FA68" s="1234"/>
      <c r="FB68" s="1234"/>
      <c r="FC68" s="1234"/>
      <c r="FD68" s="1234"/>
      <c r="FE68" s="1234"/>
      <c r="FF68" s="1234"/>
      <c r="FG68" s="2271"/>
    </row>
    <row r="69" spans="2:163" ht="8.65" customHeight="1">
      <c r="B69" s="2272" t="s">
        <v>1098</v>
      </c>
      <c r="C69" s="2273"/>
      <c r="D69" s="2273"/>
      <c r="E69" s="2273"/>
      <c r="F69" s="2273"/>
      <c r="G69" s="2273"/>
      <c r="H69" s="2273"/>
      <c r="I69" s="2273"/>
      <c r="J69" s="2273"/>
      <c r="K69" s="2273"/>
      <c r="L69" s="2273"/>
      <c r="M69" s="2273"/>
      <c r="N69" s="2273"/>
      <c r="O69" s="2273"/>
      <c r="P69" s="2273"/>
      <c r="Q69" s="2273"/>
      <c r="R69" s="2273"/>
      <c r="S69" s="2273"/>
      <c r="T69" s="2273"/>
      <c r="U69" s="2273"/>
      <c r="V69" s="2273"/>
      <c r="W69" s="2273"/>
      <c r="X69" s="2273"/>
      <c r="Y69" s="2273"/>
      <c r="Z69" s="2273"/>
      <c r="AA69" s="2273"/>
      <c r="AB69" s="2273"/>
      <c r="AC69" s="2273"/>
      <c r="AD69" s="2273"/>
      <c r="AE69" s="2273"/>
      <c r="AF69" s="2273"/>
      <c r="AG69" s="2273"/>
      <c r="AH69" s="2274" t="s">
        <v>1099</v>
      </c>
      <c r="AI69" s="2253"/>
      <c r="AJ69" s="2253"/>
      <c r="AK69" s="2253"/>
      <c r="AL69" s="2253"/>
      <c r="AM69" s="2253"/>
      <c r="AN69" s="2253"/>
      <c r="AO69" s="2253"/>
      <c r="AP69" s="2253"/>
      <c r="AQ69" s="2253"/>
      <c r="AR69" s="2253"/>
      <c r="AS69" s="2253"/>
      <c r="AT69" s="2254"/>
      <c r="AU69" s="2264"/>
      <c r="AV69" s="2265"/>
      <c r="AW69" s="2265"/>
      <c r="AX69" s="2265"/>
      <c r="AY69" s="2265"/>
      <c r="AZ69" s="2265"/>
      <c r="BA69" s="2265"/>
      <c r="BB69" s="2265"/>
      <c r="BC69" s="2265"/>
      <c r="BD69" s="2265"/>
      <c r="BE69" s="2265"/>
      <c r="BF69" s="2265"/>
      <c r="BG69" s="2265"/>
      <c r="BH69" s="2265"/>
      <c r="BI69" s="2265"/>
      <c r="BJ69" s="2265"/>
      <c r="BK69" s="2265"/>
      <c r="BL69" s="2265"/>
      <c r="BM69" s="2265"/>
      <c r="BN69" s="2265"/>
      <c r="BO69" s="2265"/>
      <c r="BP69" s="2265"/>
      <c r="BQ69" s="2265"/>
      <c r="BR69" s="2265"/>
      <c r="BS69" s="2265"/>
      <c r="BT69" s="2253"/>
      <c r="BU69" s="2253"/>
      <c r="BV69" s="2253"/>
      <c r="BW69" s="2253"/>
      <c r="BX69" s="2255"/>
      <c r="BY69" s="2266"/>
      <c r="BZ69" s="2267"/>
      <c r="CA69" s="2267"/>
      <c r="CB69" s="2267"/>
      <c r="CC69" s="2267"/>
      <c r="CD69" s="2267"/>
      <c r="CE69" s="2267"/>
      <c r="CF69" s="2267"/>
      <c r="CG69" s="2267"/>
      <c r="CH69" s="2267"/>
      <c r="CI69" s="2267"/>
      <c r="CJ69" s="2267"/>
      <c r="CK69" s="2267"/>
      <c r="CL69" s="2267"/>
      <c r="CM69" s="2267"/>
      <c r="CN69" s="2267"/>
      <c r="CO69" s="2267"/>
      <c r="CP69" s="2267"/>
      <c r="CQ69" s="2267"/>
      <c r="CR69" s="2267"/>
      <c r="CS69" s="2267"/>
      <c r="CT69" s="2267"/>
      <c r="CU69" s="2267"/>
      <c r="CV69" s="2267"/>
      <c r="CW69" s="2267"/>
      <c r="CX69" s="2267"/>
      <c r="CY69" s="2267"/>
      <c r="CZ69" s="2267"/>
      <c r="DA69" s="2267"/>
      <c r="DB69" s="2268"/>
      <c r="DC69" s="2268"/>
      <c r="DD69" s="2268"/>
      <c r="DE69" s="2268"/>
      <c r="DF69" s="2268"/>
      <c r="DG69" s="2268"/>
      <c r="DH69" s="2268"/>
      <c r="DI69" s="2269"/>
      <c r="DJ69" s="2270"/>
      <c r="DK69" s="1234"/>
      <c r="DL69" s="1234"/>
      <c r="DM69" s="1234"/>
      <c r="DN69" s="1234"/>
      <c r="DO69" s="1234"/>
      <c r="DP69" s="1234"/>
      <c r="DQ69" s="1234"/>
      <c r="DR69" s="1234"/>
      <c r="DS69" s="1234"/>
      <c r="DT69" s="1234"/>
      <c r="DU69" s="1234"/>
      <c r="DV69" s="1234"/>
      <c r="DW69" s="1234"/>
      <c r="DX69" s="1234"/>
      <c r="DY69" s="1234"/>
      <c r="DZ69" s="1234"/>
      <c r="EA69" s="1234"/>
      <c r="EB69" s="1234"/>
      <c r="EC69" s="1234"/>
      <c r="ED69" s="1234"/>
      <c r="EE69" s="1234"/>
      <c r="EF69" s="1234"/>
      <c r="EG69" s="1234"/>
      <c r="EH69" s="1234"/>
      <c r="EI69" s="1234"/>
      <c r="EJ69" s="1234"/>
      <c r="EK69" s="1234"/>
      <c r="EL69" s="1234"/>
      <c r="EM69" s="1234"/>
      <c r="EN69" s="1234"/>
      <c r="EO69" s="1234"/>
      <c r="EP69" s="1234"/>
      <c r="EQ69" s="1234"/>
      <c r="ER69" s="1234"/>
      <c r="ES69" s="1234"/>
      <c r="ET69" s="1234"/>
      <c r="EU69" s="1234"/>
      <c r="EV69" s="1234"/>
      <c r="EW69" s="1234"/>
      <c r="EX69" s="1234"/>
      <c r="EY69" s="1234"/>
      <c r="EZ69" s="1234"/>
      <c r="FA69" s="1234"/>
      <c r="FB69" s="1234"/>
      <c r="FC69" s="1234"/>
      <c r="FD69" s="1234"/>
      <c r="FE69" s="1234"/>
      <c r="FF69" s="1234"/>
      <c r="FG69" s="2271"/>
    </row>
    <row r="70" spans="2:163" ht="8.65" customHeight="1">
      <c r="B70" s="2272"/>
      <c r="C70" s="2273"/>
      <c r="D70" s="2273"/>
      <c r="E70" s="2273"/>
      <c r="F70" s="2273"/>
      <c r="G70" s="2273"/>
      <c r="H70" s="2273"/>
      <c r="I70" s="2273"/>
      <c r="J70" s="2273"/>
      <c r="K70" s="2273"/>
      <c r="L70" s="2273"/>
      <c r="M70" s="2273"/>
      <c r="N70" s="2273"/>
      <c r="O70" s="2273"/>
      <c r="P70" s="2273"/>
      <c r="Q70" s="2273"/>
      <c r="R70" s="2273"/>
      <c r="S70" s="2273"/>
      <c r="T70" s="2273"/>
      <c r="U70" s="2273"/>
      <c r="V70" s="2273"/>
      <c r="W70" s="2273"/>
      <c r="X70" s="2273"/>
      <c r="Y70" s="2273"/>
      <c r="Z70" s="2273"/>
      <c r="AA70" s="2273"/>
      <c r="AB70" s="2273"/>
      <c r="AC70" s="2273"/>
      <c r="AD70" s="2273"/>
      <c r="AE70" s="2273"/>
      <c r="AF70" s="2273"/>
      <c r="AG70" s="2273"/>
      <c r="AH70" s="2253"/>
      <c r="AI70" s="2253"/>
      <c r="AJ70" s="2253"/>
      <c r="AK70" s="2253"/>
      <c r="AL70" s="2253"/>
      <c r="AM70" s="2253"/>
      <c r="AN70" s="2253"/>
      <c r="AO70" s="2253"/>
      <c r="AP70" s="2253"/>
      <c r="AQ70" s="2253"/>
      <c r="AR70" s="2253"/>
      <c r="AS70" s="2253"/>
      <c r="AT70" s="2254"/>
      <c r="AU70" s="2264" t="s">
        <v>1100</v>
      </c>
      <c r="AV70" s="2265"/>
      <c r="AW70" s="2265"/>
      <c r="AX70" s="2265"/>
      <c r="AY70" s="2265"/>
      <c r="AZ70" s="2265"/>
      <c r="BA70" s="2265"/>
      <c r="BB70" s="2265"/>
      <c r="BC70" s="2265"/>
      <c r="BD70" s="2265"/>
      <c r="BE70" s="2265"/>
      <c r="BF70" s="2265"/>
      <c r="BG70" s="2265"/>
      <c r="BH70" s="2265"/>
      <c r="BI70" s="2265"/>
      <c r="BJ70" s="2265"/>
      <c r="BK70" s="2265"/>
      <c r="BL70" s="2265"/>
      <c r="BM70" s="2265"/>
      <c r="BN70" s="2265"/>
      <c r="BO70" s="2265"/>
      <c r="BP70" s="2265"/>
      <c r="BQ70" s="2265"/>
      <c r="BR70" s="2265"/>
      <c r="BS70" s="2265"/>
      <c r="BT70" s="2253">
        <v>0.4</v>
      </c>
      <c r="BU70" s="2253"/>
      <c r="BV70" s="2253"/>
      <c r="BW70" s="2253"/>
      <c r="BX70" s="2255"/>
      <c r="BY70" s="2266"/>
      <c r="BZ70" s="2267"/>
      <c r="CA70" s="2267"/>
      <c r="CB70" s="2267"/>
      <c r="CC70" s="2267"/>
      <c r="CD70" s="2267"/>
      <c r="CE70" s="2267"/>
      <c r="CF70" s="2267"/>
      <c r="CG70" s="2267"/>
      <c r="CH70" s="2267"/>
      <c r="CI70" s="2267"/>
      <c r="CJ70" s="2267"/>
      <c r="CK70" s="2267"/>
      <c r="CL70" s="2267"/>
      <c r="CM70" s="2267"/>
      <c r="CN70" s="2267"/>
      <c r="CO70" s="2267"/>
      <c r="CP70" s="2267"/>
      <c r="CQ70" s="2267"/>
      <c r="CR70" s="2267"/>
      <c r="CS70" s="2267"/>
      <c r="CT70" s="2267"/>
      <c r="CU70" s="2267"/>
      <c r="CV70" s="2267"/>
      <c r="CW70" s="2267"/>
      <c r="CX70" s="2267"/>
      <c r="CY70" s="2267"/>
      <c r="CZ70" s="2267"/>
      <c r="DA70" s="2267"/>
      <c r="DB70" s="2268"/>
      <c r="DC70" s="2268"/>
      <c r="DD70" s="2268"/>
      <c r="DE70" s="2268"/>
      <c r="DF70" s="2268"/>
      <c r="DG70" s="2268"/>
      <c r="DH70" s="2268"/>
      <c r="DI70" s="2269"/>
      <c r="DJ70" s="2270"/>
      <c r="DK70" s="1234"/>
      <c r="DL70" s="1234"/>
      <c r="DM70" s="1234"/>
      <c r="DN70" s="1234"/>
      <c r="DO70" s="1234"/>
      <c r="DP70" s="1234"/>
      <c r="DQ70" s="1234"/>
      <c r="DR70" s="1234"/>
      <c r="DS70" s="1234"/>
      <c r="DT70" s="1234"/>
      <c r="DU70" s="1234"/>
      <c r="DV70" s="1234"/>
      <c r="DW70" s="1234"/>
      <c r="DX70" s="1234"/>
      <c r="DY70" s="1234"/>
      <c r="DZ70" s="1234"/>
      <c r="EA70" s="1234"/>
      <c r="EB70" s="1234"/>
      <c r="EC70" s="1234"/>
      <c r="ED70" s="1234"/>
      <c r="EE70" s="1234"/>
      <c r="EF70" s="1234"/>
      <c r="EG70" s="1234"/>
      <c r="EH70" s="1234"/>
      <c r="EI70" s="1234"/>
      <c r="EJ70" s="1234"/>
      <c r="EK70" s="1234"/>
      <c r="EL70" s="1234"/>
      <c r="EM70" s="1234"/>
      <c r="EN70" s="1234"/>
      <c r="EO70" s="1234"/>
      <c r="EP70" s="1234"/>
      <c r="EQ70" s="1234"/>
      <c r="ER70" s="1234"/>
      <c r="ES70" s="1234"/>
      <c r="ET70" s="1234"/>
      <c r="EU70" s="1234"/>
      <c r="EV70" s="1234"/>
      <c r="EW70" s="1234"/>
      <c r="EX70" s="1234"/>
      <c r="EY70" s="1234"/>
      <c r="EZ70" s="1234"/>
      <c r="FA70" s="1234"/>
      <c r="FB70" s="1234"/>
      <c r="FC70" s="1234"/>
      <c r="FD70" s="1234"/>
      <c r="FE70" s="1234"/>
      <c r="FF70" s="1234"/>
      <c r="FG70" s="2271"/>
    </row>
    <row r="71" spans="2:163" ht="8.65" customHeight="1">
      <c r="B71" s="2272" t="s">
        <v>1101</v>
      </c>
      <c r="C71" s="2273"/>
      <c r="D71" s="2273"/>
      <c r="E71" s="2273"/>
      <c r="F71" s="2273"/>
      <c r="G71" s="2273"/>
      <c r="H71" s="2273"/>
      <c r="I71" s="2273"/>
      <c r="J71" s="2273"/>
      <c r="K71" s="2273"/>
      <c r="L71" s="2273"/>
      <c r="M71" s="2273"/>
      <c r="N71" s="2273"/>
      <c r="O71" s="2273"/>
      <c r="P71" s="2273"/>
      <c r="Q71" s="2273"/>
      <c r="R71" s="2273"/>
      <c r="S71" s="2273"/>
      <c r="T71" s="2273"/>
      <c r="U71" s="2273"/>
      <c r="V71" s="2273"/>
      <c r="W71" s="2273"/>
      <c r="X71" s="2273"/>
      <c r="Y71" s="2273"/>
      <c r="Z71" s="2273"/>
      <c r="AA71" s="2273"/>
      <c r="AB71" s="2273"/>
      <c r="AC71" s="2273"/>
      <c r="AD71" s="2273"/>
      <c r="AE71" s="2273"/>
      <c r="AF71" s="2273"/>
      <c r="AG71" s="2273"/>
      <c r="AH71" s="2253">
        <v>1.1299999999999999</v>
      </c>
      <c r="AI71" s="2253"/>
      <c r="AJ71" s="2253"/>
      <c r="AK71" s="2253"/>
      <c r="AL71" s="2253"/>
      <c r="AM71" s="2253"/>
      <c r="AN71" s="2253"/>
      <c r="AO71" s="2253"/>
      <c r="AP71" s="2253"/>
      <c r="AQ71" s="2253"/>
      <c r="AR71" s="2253"/>
      <c r="AS71" s="2253"/>
      <c r="AT71" s="2254"/>
      <c r="AU71" s="2264"/>
      <c r="AV71" s="2265"/>
      <c r="AW71" s="2265"/>
      <c r="AX71" s="2265"/>
      <c r="AY71" s="2265"/>
      <c r="AZ71" s="2265"/>
      <c r="BA71" s="2265"/>
      <c r="BB71" s="2265"/>
      <c r="BC71" s="2265"/>
      <c r="BD71" s="2265"/>
      <c r="BE71" s="2265"/>
      <c r="BF71" s="2265"/>
      <c r="BG71" s="2265"/>
      <c r="BH71" s="2265"/>
      <c r="BI71" s="2265"/>
      <c r="BJ71" s="2265"/>
      <c r="BK71" s="2265"/>
      <c r="BL71" s="2265"/>
      <c r="BM71" s="2265"/>
      <c r="BN71" s="2265"/>
      <c r="BO71" s="2265"/>
      <c r="BP71" s="2265"/>
      <c r="BQ71" s="2265"/>
      <c r="BR71" s="2265"/>
      <c r="BS71" s="2265"/>
      <c r="BT71" s="2253"/>
      <c r="BU71" s="2253"/>
      <c r="BV71" s="2253"/>
      <c r="BW71" s="2253"/>
      <c r="BX71" s="2255"/>
      <c r="BY71" s="2266" t="s">
        <v>1102</v>
      </c>
      <c r="BZ71" s="2267"/>
      <c r="CA71" s="2267"/>
      <c r="CB71" s="2267"/>
      <c r="CC71" s="2267"/>
      <c r="CD71" s="2267"/>
      <c r="CE71" s="2267"/>
      <c r="CF71" s="2267"/>
      <c r="CG71" s="2267"/>
      <c r="CH71" s="2267"/>
      <c r="CI71" s="2267"/>
      <c r="CJ71" s="2267"/>
      <c r="CK71" s="2267"/>
      <c r="CL71" s="2267"/>
      <c r="CM71" s="2267"/>
      <c r="CN71" s="2267"/>
      <c r="CO71" s="2267"/>
      <c r="CP71" s="2267"/>
      <c r="CQ71" s="2267"/>
      <c r="CR71" s="2267"/>
      <c r="CS71" s="2267"/>
      <c r="CT71" s="2267"/>
      <c r="CU71" s="2267"/>
      <c r="CV71" s="2267"/>
      <c r="CW71" s="2267"/>
      <c r="CX71" s="2267"/>
      <c r="CY71" s="2267"/>
      <c r="CZ71" s="2267"/>
      <c r="DA71" s="2267"/>
      <c r="DB71" s="2268">
        <v>0.08</v>
      </c>
      <c r="DC71" s="2268"/>
      <c r="DD71" s="2268"/>
      <c r="DE71" s="2268"/>
      <c r="DF71" s="2268"/>
      <c r="DG71" s="2268"/>
      <c r="DH71" s="2268"/>
      <c r="DI71" s="2269"/>
      <c r="DJ71" s="2248" t="s">
        <v>1103</v>
      </c>
      <c r="DK71" s="2204"/>
      <c r="DL71" s="2204"/>
      <c r="DM71" s="2204"/>
      <c r="DN71" s="2204"/>
      <c r="DO71" s="2204"/>
      <c r="DP71" s="2204"/>
      <c r="DQ71" s="2204"/>
      <c r="DR71" s="2204"/>
      <c r="DS71" s="2204"/>
      <c r="DT71" s="2204"/>
      <c r="DU71" s="2204"/>
      <c r="DV71" s="2204"/>
      <c r="DW71" s="2204"/>
      <c r="DX71" s="2204"/>
      <c r="DY71" s="2204"/>
      <c r="DZ71" s="2204"/>
      <c r="EA71" s="2204"/>
      <c r="EB71" s="2204"/>
      <c r="EC71" s="2204"/>
      <c r="ED71" s="2204"/>
      <c r="EE71" s="2204"/>
      <c r="EF71" s="2204"/>
      <c r="EG71" s="2204"/>
      <c r="EH71" s="2204"/>
      <c r="EI71" s="2204"/>
      <c r="EJ71" s="2204"/>
      <c r="EK71" s="2204"/>
      <c r="EL71" s="2204"/>
      <c r="EM71" s="2204"/>
      <c r="EN71" s="2204"/>
      <c r="EO71" s="2204"/>
      <c r="EP71" s="2204"/>
      <c r="EQ71" s="2204"/>
      <c r="ER71" s="2204"/>
      <c r="ES71" s="2204"/>
      <c r="ET71" s="2204"/>
      <c r="EU71" s="2204"/>
      <c r="EV71" s="2204"/>
      <c r="EW71" s="2204"/>
      <c r="EX71" s="2204"/>
      <c r="EY71" s="2204"/>
      <c r="EZ71" s="2204"/>
      <c r="FA71" s="2204"/>
      <c r="FB71" s="2204"/>
      <c r="FC71" s="2204"/>
      <c r="FD71" s="2204"/>
      <c r="FE71" s="2204"/>
      <c r="FF71" s="2204"/>
      <c r="FG71" s="2205"/>
    </row>
    <row r="72" spans="2:163" ht="8.65" customHeight="1">
      <c r="B72" s="2272"/>
      <c r="C72" s="2273"/>
      <c r="D72" s="2273"/>
      <c r="E72" s="2273"/>
      <c r="F72" s="2273"/>
      <c r="G72" s="2273"/>
      <c r="H72" s="2273"/>
      <c r="I72" s="2273"/>
      <c r="J72" s="2273"/>
      <c r="K72" s="2273"/>
      <c r="L72" s="2273"/>
      <c r="M72" s="2273"/>
      <c r="N72" s="2273"/>
      <c r="O72" s="2273"/>
      <c r="P72" s="2273"/>
      <c r="Q72" s="2273"/>
      <c r="R72" s="2273"/>
      <c r="S72" s="2273"/>
      <c r="T72" s="2273"/>
      <c r="U72" s="2273"/>
      <c r="V72" s="2273"/>
      <c r="W72" s="2273"/>
      <c r="X72" s="2273"/>
      <c r="Y72" s="2273"/>
      <c r="Z72" s="2273"/>
      <c r="AA72" s="2273"/>
      <c r="AB72" s="2273"/>
      <c r="AC72" s="2273"/>
      <c r="AD72" s="2273"/>
      <c r="AE72" s="2273"/>
      <c r="AF72" s="2273"/>
      <c r="AG72" s="2273"/>
      <c r="AH72" s="2253"/>
      <c r="AI72" s="2253"/>
      <c r="AJ72" s="2253"/>
      <c r="AK72" s="2253"/>
      <c r="AL72" s="2253"/>
      <c r="AM72" s="2253"/>
      <c r="AN72" s="2253"/>
      <c r="AO72" s="2253"/>
      <c r="AP72" s="2253"/>
      <c r="AQ72" s="2253"/>
      <c r="AR72" s="2253"/>
      <c r="AS72" s="2253"/>
      <c r="AT72" s="2254"/>
      <c r="AU72" s="2264" t="s">
        <v>1104</v>
      </c>
      <c r="AV72" s="2265"/>
      <c r="AW72" s="2265"/>
      <c r="AX72" s="2265"/>
      <c r="AY72" s="2265"/>
      <c r="AZ72" s="2265"/>
      <c r="BA72" s="2265"/>
      <c r="BB72" s="2265"/>
      <c r="BC72" s="2265"/>
      <c r="BD72" s="2265"/>
      <c r="BE72" s="2265"/>
      <c r="BF72" s="2265"/>
      <c r="BG72" s="2265"/>
      <c r="BH72" s="2265"/>
      <c r="BI72" s="2265"/>
      <c r="BJ72" s="2265"/>
      <c r="BK72" s="2265"/>
      <c r="BL72" s="2265"/>
      <c r="BM72" s="2265"/>
      <c r="BN72" s="2265"/>
      <c r="BO72" s="2265"/>
      <c r="BP72" s="2265"/>
      <c r="BQ72" s="2265"/>
      <c r="BR72" s="2265"/>
      <c r="BS72" s="2265"/>
      <c r="BT72" s="2253">
        <v>0.5</v>
      </c>
      <c r="BU72" s="2253"/>
      <c r="BV72" s="2253"/>
      <c r="BW72" s="2253"/>
      <c r="BX72" s="2255"/>
      <c r="BY72" s="2266"/>
      <c r="BZ72" s="2267"/>
      <c r="CA72" s="2267"/>
      <c r="CB72" s="2267"/>
      <c r="CC72" s="2267"/>
      <c r="CD72" s="2267"/>
      <c r="CE72" s="2267"/>
      <c r="CF72" s="2267"/>
      <c r="CG72" s="2267"/>
      <c r="CH72" s="2267"/>
      <c r="CI72" s="2267"/>
      <c r="CJ72" s="2267"/>
      <c r="CK72" s="2267"/>
      <c r="CL72" s="2267"/>
      <c r="CM72" s="2267"/>
      <c r="CN72" s="2267"/>
      <c r="CO72" s="2267"/>
      <c r="CP72" s="2267"/>
      <c r="CQ72" s="2267"/>
      <c r="CR72" s="2267"/>
      <c r="CS72" s="2267"/>
      <c r="CT72" s="2267"/>
      <c r="CU72" s="2267"/>
      <c r="CV72" s="2267"/>
      <c r="CW72" s="2267"/>
      <c r="CX72" s="2267"/>
      <c r="CY72" s="2267"/>
      <c r="CZ72" s="2267"/>
      <c r="DA72" s="2267"/>
      <c r="DB72" s="2268"/>
      <c r="DC72" s="2268"/>
      <c r="DD72" s="2268"/>
      <c r="DE72" s="2268"/>
      <c r="DF72" s="2268"/>
      <c r="DG72" s="2268"/>
      <c r="DH72" s="2268"/>
      <c r="DI72" s="2269"/>
      <c r="DJ72" s="2203"/>
      <c r="DK72" s="2204"/>
      <c r="DL72" s="2204"/>
      <c r="DM72" s="2204"/>
      <c r="DN72" s="2204"/>
      <c r="DO72" s="2204"/>
      <c r="DP72" s="2204"/>
      <c r="DQ72" s="2204"/>
      <c r="DR72" s="2204"/>
      <c r="DS72" s="2204"/>
      <c r="DT72" s="2204"/>
      <c r="DU72" s="2204"/>
      <c r="DV72" s="2204"/>
      <c r="DW72" s="2204"/>
      <c r="DX72" s="2204"/>
      <c r="DY72" s="2204"/>
      <c r="DZ72" s="2204"/>
      <c r="EA72" s="2204"/>
      <c r="EB72" s="2204"/>
      <c r="EC72" s="2204"/>
      <c r="ED72" s="2204"/>
      <c r="EE72" s="2204"/>
      <c r="EF72" s="2204"/>
      <c r="EG72" s="2204"/>
      <c r="EH72" s="2204"/>
      <c r="EI72" s="2204"/>
      <c r="EJ72" s="2204"/>
      <c r="EK72" s="2204"/>
      <c r="EL72" s="2204"/>
      <c r="EM72" s="2204"/>
      <c r="EN72" s="2204"/>
      <c r="EO72" s="2204"/>
      <c r="EP72" s="2204"/>
      <c r="EQ72" s="2204"/>
      <c r="ER72" s="2204"/>
      <c r="ES72" s="2204"/>
      <c r="ET72" s="2204"/>
      <c r="EU72" s="2204"/>
      <c r="EV72" s="2204"/>
      <c r="EW72" s="2204"/>
      <c r="EX72" s="2204"/>
      <c r="EY72" s="2204"/>
      <c r="EZ72" s="2204"/>
      <c r="FA72" s="2204"/>
      <c r="FB72" s="2204"/>
      <c r="FC72" s="2204"/>
      <c r="FD72" s="2204"/>
      <c r="FE72" s="2204"/>
      <c r="FF72" s="2204"/>
      <c r="FG72" s="2205"/>
    </row>
    <row r="73" spans="2:163" ht="8.65" customHeight="1">
      <c r="B73" s="2272" t="s">
        <v>1105</v>
      </c>
      <c r="C73" s="2273"/>
      <c r="D73" s="2273"/>
      <c r="E73" s="2273"/>
      <c r="F73" s="2273"/>
      <c r="G73" s="2273"/>
      <c r="H73" s="2273"/>
      <c r="I73" s="2273"/>
      <c r="J73" s="2273"/>
      <c r="K73" s="2273"/>
      <c r="L73" s="2273"/>
      <c r="M73" s="2273"/>
      <c r="N73" s="2273"/>
      <c r="O73" s="2273"/>
      <c r="P73" s="2273"/>
      <c r="Q73" s="2273"/>
      <c r="R73" s="2273"/>
      <c r="S73" s="2273"/>
      <c r="T73" s="2273"/>
      <c r="U73" s="2273"/>
      <c r="V73" s="2273"/>
      <c r="W73" s="2273"/>
      <c r="X73" s="2273"/>
      <c r="Y73" s="2273"/>
      <c r="Z73" s="2273"/>
      <c r="AA73" s="2273"/>
      <c r="AB73" s="2273"/>
      <c r="AC73" s="2273"/>
      <c r="AD73" s="2273"/>
      <c r="AE73" s="2273"/>
      <c r="AF73" s="2273"/>
      <c r="AG73" s="2273"/>
      <c r="AH73" s="2253">
        <v>1.06</v>
      </c>
      <c r="AI73" s="2253"/>
      <c r="AJ73" s="2253"/>
      <c r="AK73" s="2253"/>
      <c r="AL73" s="2253"/>
      <c r="AM73" s="2253"/>
      <c r="AN73" s="2253"/>
      <c r="AO73" s="2253"/>
      <c r="AP73" s="2253"/>
      <c r="AQ73" s="2253"/>
      <c r="AR73" s="2253"/>
      <c r="AS73" s="2253"/>
      <c r="AT73" s="2254"/>
      <c r="AU73" s="2264"/>
      <c r="AV73" s="2265"/>
      <c r="AW73" s="2265"/>
      <c r="AX73" s="2265"/>
      <c r="AY73" s="2265"/>
      <c r="AZ73" s="2265"/>
      <c r="BA73" s="2265"/>
      <c r="BB73" s="2265"/>
      <c r="BC73" s="2265"/>
      <c r="BD73" s="2265"/>
      <c r="BE73" s="2265"/>
      <c r="BF73" s="2265"/>
      <c r="BG73" s="2265"/>
      <c r="BH73" s="2265"/>
      <c r="BI73" s="2265"/>
      <c r="BJ73" s="2265"/>
      <c r="BK73" s="2265"/>
      <c r="BL73" s="2265"/>
      <c r="BM73" s="2265"/>
      <c r="BN73" s="2265"/>
      <c r="BO73" s="2265"/>
      <c r="BP73" s="2265"/>
      <c r="BQ73" s="2265"/>
      <c r="BR73" s="2265"/>
      <c r="BS73" s="2265"/>
      <c r="BT73" s="2253"/>
      <c r="BU73" s="2253"/>
      <c r="BV73" s="2253"/>
      <c r="BW73" s="2253"/>
      <c r="BX73" s="2255"/>
      <c r="BY73" s="2266"/>
      <c r="BZ73" s="2267"/>
      <c r="CA73" s="2267"/>
      <c r="CB73" s="2267"/>
      <c r="CC73" s="2267"/>
      <c r="CD73" s="2267"/>
      <c r="CE73" s="2267"/>
      <c r="CF73" s="2267"/>
      <c r="CG73" s="2267"/>
      <c r="CH73" s="2267"/>
      <c r="CI73" s="2267"/>
      <c r="CJ73" s="2267"/>
      <c r="CK73" s="2267"/>
      <c r="CL73" s="2267"/>
      <c r="CM73" s="2267"/>
      <c r="CN73" s="2267"/>
      <c r="CO73" s="2267"/>
      <c r="CP73" s="2267"/>
      <c r="CQ73" s="2267"/>
      <c r="CR73" s="2267"/>
      <c r="CS73" s="2267"/>
      <c r="CT73" s="2267"/>
      <c r="CU73" s="2267"/>
      <c r="CV73" s="2267"/>
      <c r="CW73" s="2267"/>
      <c r="CX73" s="2267"/>
      <c r="CY73" s="2267"/>
      <c r="CZ73" s="2267"/>
      <c r="DA73" s="2267"/>
      <c r="DB73" s="2268"/>
      <c r="DC73" s="2268"/>
      <c r="DD73" s="2268"/>
      <c r="DE73" s="2268"/>
      <c r="DF73" s="2268"/>
      <c r="DG73" s="2268"/>
      <c r="DH73" s="2268"/>
      <c r="DI73" s="2269"/>
      <c r="DJ73" s="2203"/>
      <c r="DK73" s="2204"/>
      <c r="DL73" s="2204"/>
      <c r="DM73" s="2204"/>
      <c r="DN73" s="2204"/>
      <c r="DO73" s="2204"/>
      <c r="DP73" s="2204"/>
      <c r="DQ73" s="2204"/>
      <c r="DR73" s="2204"/>
      <c r="DS73" s="2204"/>
      <c r="DT73" s="2204"/>
      <c r="DU73" s="2204"/>
      <c r="DV73" s="2204"/>
      <c r="DW73" s="2204"/>
      <c r="DX73" s="2204"/>
      <c r="DY73" s="2204"/>
      <c r="DZ73" s="2204"/>
      <c r="EA73" s="2204"/>
      <c r="EB73" s="2204"/>
      <c r="EC73" s="2204"/>
      <c r="ED73" s="2204"/>
      <c r="EE73" s="2204"/>
      <c r="EF73" s="2204"/>
      <c r="EG73" s="2204"/>
      <c r="EH73" s="2204"/>
      <c r="EI73" s="2204"/>
      <c r="EJ73" s="2204"/>
      <c r="EK73" s="2204"/>
      <c r="EL73" s="2204"/>
      <c r="EM73" s="2204"/>
      <c r="EN73" s="2204"/>
      <c r="EO73" s="2204"/>
      <c r="EP73" s="2204"/>
      <c r="EQ73" s="2204"/>
      <c r="ER73" s="2204"/>
      <c r="ES73" s="2204"/>
      <c r="ET73" s="2204"/>
      <c r="EU73" s="2204"/>
      <c r="EV73" s="2204"/>
      <c r="EW73" s="2204"/>
      <c r="EX73" s="2204"/>
      <c r="EY73" s="2204"/>
      <c r="EZ73" s="2204"/>
      <c r="FA73" s="2204"/>
      <c r="FB73" s="2204"/>
      <c r="FC73" s="2204"/>
      <c r="FD73" s="2204"/>
      <c r="FE73" s="2204"/>
      <c r="FF73" s="2204"/>
      <c r="FG73" s="2205"/>
    </row>
    <row r="74" spans="2:163" ht="8.65" customHeight="1">
      <c r="B74" s="2272"/>
      <c r="C74" s="2273"/>
      <c r="D74" s="2273"/>
      <c r="E74" s="2273"/>
      <c r="F74" s="2273"/>
      <c r="G74" s="2273"/>
      <c r="H74" s="2273"/>
      <c r="I74" s="2273"/>
      <c r="J74" s="2273"/>
      <c r="K74" s="2273"/>
      <c r="L74" s="2273"/>
      <c r="M74" s="2273"/>
      <c r="N74" s="2273"/>
      <c r="O74" s="2273"/>
      <c r="P74" s="2273"/>
      <c r="Q74" s="2273"/>
      <c r="R74" s="2273"/>
      <c r="S74" s="2273"/>
      <c r="T74" s="2273"/>
      <c r="U74" s="2273"/>
      <c r="V74" s="2273"/>
      <c r="W74" s="2273"/>
      <c r="X74" s="2273"/>
      <c r="Y74" s="2273"/>
      <c r="Z74" s="2273"/>
      <c r="AA74" s="2273"/>
      <c r="AB74" s="2273"/>
      <c r="AC74" s="2273"/>
      <c r="AD74" s="2273"/>
      <c r="AE74" s="2273"/>
      <c r="AF74" s="2273"/>
      <c r="AG74" s="2273"/>
      <c r="AH74" s="2253"/>
      <c r="AI74" s="2253"/>
      <c r="AJ74" s="2253"/>
      <c r="AK74" s="2253"/>
      <c r="AL74" s="2253"/>
      <c r="AM74" s="2253"/>
      <c r="AN74" s="2253"/>
      <c r="AO74" s="2253"/>
      <c r="AP74" s="2253"/>
      <c r="AQ74" s="2253"/>
      <c r="AR74" s="2253"/>
      <c r="AS74" s="2253"/>
      <c r="AT74" s="2254"/>
      <c r="AU74" s="2264" t="s">
        <v>1106</v>
      </c>
      <c r="AV74" s="2265"/>
      <c r="AW74" s="2265"/>
      <c r="AX74" s="2265"/>
      <c r="AY74" s="2265"/>
      <c r="AZ74" s="2265"/>
      <c r="BA74" s="2265"/>
      <c r="BB74" s="2265"/>
      <c r="BC74" s="2265"/>
      <c r="BD74" s="2265"/>
      <c r="BE74" s="2265"/>
      <c r="BF74" s="2265"/>
      <c r="BG74" s="2265"/>
      <c r="BH74" s="2265"/>
      <c r="BI74" s="2265"/>
      <c r="BJ74" s="2265"/>
      <c r="BK74" s="2265"/>
      <c r="BL74" s="2265"/>
      <c r="BM74" s="2265"/>
      <c r="BN74" s="2265"/>
      <c r="BO74" s="2265"/>
      <c r="BP74" s="2265"/>
      <c r="BQ74" s="2265"/>
      <c r="BR74" s="2265"/>
      <c r="BS74" s="2265"/>
      <c r="BT74" s="2253">
        <v>1.5</v>
      </c>
      <c r="BU74" s="2253"/>
      <c r="BV74" s="2253"/>
      <c r="BW74" s="2253"/>
      <c r="BX74" s="2255"/>
      <c r="BY74" s="2266" t="s">
        <v>1107</v>
      </c>
      <c r="BZ74" s="2267"/>
      <c r="CA74" s="2267"/>
      <c r="CB74" s="2267"/>
      <c r="CC74" s="2267"/>
      <c r="CD74" s="2267"/>
      <c r="CE74" s="2267"/>
      <c r="CF74" s="2267"/>
      <c r="CG74" s="2267"/>
      <c r="CH74" s="2267"/>
      <c r="CI74" s="2267"/>
      <c r="CJ74" s="2267"/>
      <c r="CK74" s="2267"/>
      <c r="CL74" s="2267"/>
      <c r="CM74" s="2267"/>
      <c r="CN74" s="2267"/>
      <c r="CO74" s="2267"/>
      <c r="CP74" s="2267"/>
      <c r="CQ74" s="2267"/>
      <c r="CR74" s="2267"/>
      <c r="CS74" s="2267"/>
      <c r="CT74" s="2267"/>
      <c r="CU74" s="2267"/>
      <c r="CV74" s="2267"/>
      <c r="CW74" s="2267"/>
      <c r="CX74" s="2267"/>
      <c r="CY74" s="2267"/>
      <c r="CZ74" s="2267"/>
      <c r="DA74" s="2267"/>
      <c r="DB74" s="2268">
        <v>7.4999999999999997E-2</v>
      </c>
      <c r="DC74" s="2268"/>
      <c r="DD74" s="2268"/>
      <c r="DE74" s="2268"/>
      <c r="DF74" s="2268"/>
      <c r="DG74" s="2268"/>
      <c r="DH74" s="2268"/>
      <c r="DI74" s="2269"/>
      <c r="DJ74" s="2270" t="s">
        <v>1108</v>
      </c>
      <c r="DK74" s="1234"/>
      <c r="DL74" s="1234"/>
      <c r="DM74" s="1234"/>
      <c r="DN74" s="1234"/>
      <c r="DO74" s="1234"/>
      <c r="DP74" s="1234"/>
      <c r="DQ74" s="1234"/>
      <c r="DR74" s="1234"/>
      <c r="DS74" s="1234"/>
      <c r="DT74" s="1234"/>
      <c r="DU74" s="1234"/>
      <c r="DV74" s="1234"/>
      <c r="DW74" s="1234"/>
      <c r="DX74" s="1234"/>
      <c r="DY74" s="1234"/>
      <c r="DZ74" s="1234"/>
      <c r="EA74" s="1234"/>
      <c r="EB74" s="1234"/>
      <c r="EC74" s="1234"/>
      <c r="ED74" s="1234"/>
      <c r="EE74" s="1234"/>
      <c r="EF74" s="1234"/>
      <c r="EG74" s="1234"/>
      <c r="EH74" s="1234"/>
      <c r="EI74" s="1234"/>
      <c r="EJ74" s="1234"/>
      <c r="EK74" s="1234"/>
      <c r="EL74" s="1234"/>
      <c r="EM74" s="1234"/>
      <c r="EN74" s="1234"/>
      <c r="EO74" s="1234"/>
      <c r="EP74" s="1234"/>
      <c r="EQ74" s="1234"/>
      <c r="ER74" s="1234"/>
      <c r="ES74" s="1234"/>
      <c r="ET74" s="1234"/>
      <c r="EU74" s="1234"/>
      <c r="EV74" s="1234"/>
      <c r="EW74" s="1234"/>
      <c r="EX74" s="1234"/>
      <c r="EY74" s="1234"/>
      <c r="EZ74" s="1234"/>
      <c r="FA74" s="1234"/>
      <c r="FB74" s="1234"/>
      <c r="FC74" s="1234"/>
      <c r="FD74" s="1234"/>
      <c r="FE74" s="1234"/>
      <c r="FF74" s="1234"/>
      <c r="FG74" s="2271"/>
    </row>
    <row r="75" spans="2:163" ht="8.65" customHeight="1">
      <c r="B75" s="2272" t="s">
        <v>1109</v>
      </c>
      <c r="C75" s="2273"/>
      <c r="D75" s="2273"/>
      <c r="E75" s="2273"/>
      <c r="F75" s="2273"/>
      <c r="G75" s="2273"/>
      <c r="H75" s="2273"/>
      <c r="I75" s="2273"/>
      <c r="J75" s="2273"/>
      <c r="K75" s="2273"/>
      <c r="L75" s="2273"/>
      <c r="M75" s="2273"/>
      <c r="N75" s="2273"/>
      <c r="O75" s="2273"/>
      <c r="P75" s="2273"/>
      <c r="Q75" s="2273"/>
      <c r="R75" s="2273"/>
      <c r="S75" s="2273"/>
      <c r="T75" s="2273"/>
      <c r="U75" s="2273"/>
      <c r="V75" s="2273"/>
      <c r="W75" s="2273"/>
      <c r="X75" s="2273"/>
      <c r="Y75" s="2273"/>
      <c r="Z75" s="2273"/>
      <c r="AA75" s="2273"/>
      <c r="AB75" s="2273"/>
      <c r="AC75" s="2273"/>
      <c r="AD75" s="2273"/>
      <c r="AE75" s="2273"/>
      <c r="AF75" s="2273"/>
      <c r="AG75" s="2273"/>
      <c r="AH75" s="2253">
        <v>1.03</v>
      </c>
      <c r="AI75" s="2253"/>
      <c r="AJ75" s="2253"/>
      <c r="AK75" s="2253"/>
      <c r="AL75" s="2253"/>
      <c r="AM75" s="2253"/>
      <c r="AN75" s="2253"/>
      <c r="AO75" s="2253"/>
      <c r="AP75" s="2253"/>
      <c r="AQ75" s="2253"/>
      <c r="AR75" s="2253"/>
      <c r="AS75" s="2253"/>
      <c r="AT75" s="2254"/>
      <c r="AU75" s="2264"/>
      <c r="AV75" s="2265"/>
      <c r="AW75" s="2265"/>
      <c r="AX75" s="2265"/>
      <c r="AY75" s="2265"/>
      <c r="AZ75" s="2265"/>
      <c r="BA75" s="2265"/>
      <c r="BB75" s="2265"/>
      <c r="BC75" s="2265"/>
      <c r="BD75" s="2265"/>
      <c r="BE75" s="2265"/>
      <c r="BF75" s="2265"/>
      <c r="BG75" s="2265"/>
      <c r="BH75" s="2265"/>
      <c r="BI75" s="2265"/>
      <c r="BJ75" s="2265"/>
      <c r="BK75" s="2265"/>
      <c r="BL75" s="2265"/>
      <c r="BM75" s="2265"/>
      <c r="BN75" s="2265"/>
      <c r="BO75" s="2265"/>
      <c r="BP75" s="2265"/>
      <c r="BQ75" s="2265"/>
      <c r="BR75" s="2265"/>
      <c r="BS75" s="2265"/>
      <c r="BT75" s="2253"/>
      <c r="BU75" s="2253"/>
      <c r="BV75" s="2253"/>
      <c r="BW75" s="2253"/>
      <c r="BX75" s="2255"/>
      <c r="BY75" s="2266"/>
      <c r="BZ75" s="2267"/>
      <c r="CA75" s="2267"/>
      <c r="CB75" s="2267"/>
      <c r="CC75" s="2267"/>
      <c r="CD75" s="2267"/>
      <c r="CE75" s="2267"/>
      <c r="CF75" s="2267"/>
      <c r="CG75" s="2267"/>
      <c r="CH75" s="2267"/>
      <c r="CI75" s="2267"/>
      <c r="CJ75" s="2267"/>
      <c r="CK75" s="2267"/>
      <c r="CL75" s="2267"/>
      <c r="CM75" s="2267"/>
      <c r="CN75" s="2267"/>
      <c r="CO75" s="2267"/>
      <c r="CP75" s="2267"/>
      <c r="CQ75" s="2267"/>
      <c r="CR75" s="2267"/>
      <c r="CS75" s="2267"/>
      <c r="CT75" s="2267"/>
      <c r="CU75" s="2267"/>
      <c r="CV75" s="2267"/>
      <c r="CW75" s="2267"/>
      <c r="CX75" s="2267"/>
      <c r="CY75" s="2267"/>
      <c r="CZ75" s="2267"/>
      <c r="DA75" s="2267"/>
      <c r="DB75" s="2268"/>
      <c r="DC75" s="2268"/>
      <c r="DD75" s="2268"/>
      <c r="DE75" s="2268"/>
      <c r="DF75" s="2268"/>
      <c r="DG75" s="2268"/>
      <c r="DH75" s="2268"/>
      <c r="DI75" s="2269"/>
      <c r="DJ75" s="2270"/>
      <c r="DK75" s="1234"/>
      <c r="DL75" s="1234"/>
      <c r="DM75" s="1234"/>
      <c r="DN75" s="1234"/>
      <c r="DO75" s="1234"/>
      <c r="DP75" s="1234"/>
      <c r="DQ75" s="1234"/>
      <c r="DR75" s="1234"/>
      <c r="DS75" s="1234"/>
      <c r="DT75" s="1234"/>
      <c r="DU75" s="1234"/>
      <c r="DV75" s="1234"/>
      <c r="DW75" s="1234"/>
      <c r="DX75" s="1234"/>
      <c r="DY75" s="1234"/>
      <c r="DZ75" s="1234"/>
      <c r="EA75" s="1234"/>
      <c r="EB75" s="1234"/>
      <c r="EC75" s="1234"/>
      <c r="ED75" s="1234"/>
      <c r="EE75" s="1234"/>
      <c r="EF75" s="1234"/>
      <c r="EG75" s="1234"/>
      <c r="EH75" s="1234"/>
      <c r="EI75" s="1234"/>
      <c r="EJ75" s="1234"/>
      <c r="EK75" s="1234"/>
      <c r="EL75" s="1234"/>
      <c r="EM75" s="1234"/>
      <c r="EN75" s="1234"/>
      <c r="EO75" s="1234"/>
      <c r="EP75" s="1234"/>
      <c r="EQ75" s="1234"/>
      <c r="ER75" s="1234"/>
      <c r="ES75" s="1234"/>
      <c r="ET75" s="1234"/>
      <c r="EU75" s="1234"/>
      <c r="EV75" s="1234"/>
      <c r="EW75" s="1234"/>
      <c r="EX75" s="1234"/>
      <c r="EY75" s="1234"/>
      <c r="EZ75" s="1234"/>
      <c r="FA75" s="1234"/>
      <c r="FB75" s="1234"/>
      <c r="FC75" s="1234"/>
      <c r="FD75" s="1234"/>
      <c r="FE75" s="1234"/>
      <c r="FF75" s="1234"/>
      <c r="FG75" s="2271"/>
    </row>
    <row r="76" spans="2:163" ht="8.65" customHeight="1">
      <c r="B76" s="2272"/>
      <c r="C76" s="2273"/>
      <c r="D76" s="2273"/>
      <c r="E76" s="2273"/>
      <c r="F76" s="2273"/>
      <c r="G76" s="2273"/>
      <c r="H76" s="2273"/>
      <c r="I76" s="2273"/>
      <c r="J76" s="2273"/>
      <c r="K76" s="2273"/>
      <c r="L76" s="2273"/>
      <c r="M76" s="2273"/>
      <c r="N76" s="2273"/>
      <c r="O76" s="2273"/>
      <c r="P76" s="2273"/>
      <c r="Q76" s="2273"/>
      <c r="R76" s="2273"/>
      <c r="S76" s="2273"/>
      <c r="T76" s="2273"/>
      <c r="U76" s="2273"/>
      <c r="V76" s="2273"/>
      <c r="W76" s="2273"/>
      <c r="X76" s="2273"/>
      <c r="Y76" s="2273"/>
      <c r="Z76" s="2273"/>
      <c r="AA76" s="2273"/>
      <c r="AB76" s="2273"/>
      <c r="AC76" s="2273"/>
      <c r="AD76" s="2273"/>
      <c r="AE76" s="2273"/>
      <c r="AF76" s="2273"/>
      <c r="AG76" s="2273"/>
      <c r="AH76" s="2253"/>
      <c r="AI76" s="2253"/>
      <c r="AJ76" s="2253"/>
      <c r="AK76" s="2253"/>
      <c r="AL76" s="2253"/>
      <c r="AM76" s="2253"/>
      <c r="AN76" s="2253"/>
      <c r="AO76" s="2253"/>
      <c r="AP76" s="2253"/>
      <c r="AQ76" s="2253"/>
      <c r="AR76" s="2253"/>
      <c r="AS76" s="2253"/>
      <c r="AT76" s="2254"/>
      <c r="AU76" s="2264" t="s">
        <v>1110</v>
      </c>
      <c r="AV76" s="2265"/>
      <c r="AW76" s="2265"/>
      <c r="AX76" s="2265"/>
      <c r="AY76" s="2265"/>
      <c r="AZ76" s="2265"/>
      <c r="BA76" s="2265"/>
      <c r="BB76" s="2265"/>
      <c r="BC76" s="2265"/>
      <c r="BD76" s="2265"/>
      <c r="BE76" s="2265"/>
      <c r="BF76" s="2265"/>
      <c r="BG76" s="2265"/>
      <c r="BH76" s="2265"/>
      <c r="BI76" s="2265"/>
      <c r="BJ76" s="2265"/>
      <c r="BK76" s="2265"/>
      <c r="BL76" s="2265"/>
      <c r="BM76" s="2265"/>
      <c r="BN76" s="2265"/>
      <c r="BO76" s="2265"/>
      <c r="BP76" s="2265"/>
      <c r="BQ76" s="2265"/>
      <c r="BR76" s="2265"/>
      <c r="BS76" s="2265"/>
      <c r="BT76" s="2253">
        <v>0.5</v>
      </c>
      <c r="BU76" s="2253"/>
      <c r="BV76" s="2253"/>
      <c r="BW76" s="2253"/>
      <c r="BX76" s="2255"/>
      <c r="BY76" s="2266"/>
      <c r="BZ76" s="2267"/>
      <c r="CA76" s="2267"/>
      <c r="CB76" s="2267"/>
      <c r="CC76" s="2267"/>
      <c r="CD76" s="2267"/>
      <c r="CE76" s="2267"/>
      <c r="CF76" s="2267"/>
      <c r="CG76" s="2267"/>
      <c r="CH76" s="2267"/>
      <c r="CI76" s="2267"/>
      <c r="CJ76" s="2267"/>
      <c r="CK76" s="2267"/>
      <c r="CL76" s="2267"/>
      <c r="CM76" s="2267"/>
      <c r="CN76" s="2267"/>
      <c r="CO76" s="2267"/>
      <c r="CP76" s="2267"/>
      <c r="CQ76" s="2267"/>
      <c r="CR76" s="2267"/>
      <c r="CS76" s="2267"/>
      <c r="CT76" s="2267"/>
      <c r="CU76" s="2267"/>
      <c r="CV76" s="2267"/>
      <c r="CW76" s="2267"/>
      <c r="CX76" s="2267"/>
      <c r="CY76" s="2267"/>
      <c r="CZ76" s="2267"/>
      <c r="DA76" s="2267"/>
      <c r="DB76" s="2268"/>
      <c r="DC76" s="2268"/>
      <c r="DD76" s="2268"/>
      <c r="DE76" s="2268"/>
      <c r="DF76" s="2268"/>
      <c r="DG76" s="2268"/>
      <c r="DH76" s="2268"/>
      <c r="DI76" s="2269"/>
      <c r="DJ76" s="2270"/>
      <c r="DK76" s="1234"/>
      <c r="DL76" s="1234"/>
      <c r="DM76" s="1234"/>
      <c r="DN76" s="1234"/>
      <c r="DO76" s="1234"/>
      <c r="DP76" s="1234"/>
      <c r="DQ76" s="1234"/>
      <c r="DR76" s="1234"/>
      <c r="DS76" s="1234"/>
      <c r="DT76" s="1234"/>
      <c r="DU76" s="1234"/>
      <c r="DV76" s="1234"/>
      <c r="DW76" s="1234"/>
      <c r="DX76" s="1234"/>
      <c r="DY76" s="1234"/>
      <c r="DZ76" s="1234"/>
      <c r="EA76" s="1234"/>
      <c r="EB76" s="1234"/>
      <c r="EC76" s="1234"/>
      <c r="ED76" s="1234"/>
      <c r="EE76" s="1234"/>
      <c r="EF76" s="1234"/>
      <c r="EG76" s="1234"/>
      <c r="EH76" s="1234"/>
      <c r="EI76" s="1234"/>
      <c r="EJ76" s="1234"/>
      <c r="EK76" s="1234"/>
      <c r="EL76" s="1234"/>
      <c r="EM76" s="1234"/>
      <c r="EN76" s="1234"/>
      <c r="EO76" s="1234"/>
      <c r="EP76" s="1234"/>
      <c r="EQ76" s="1234"/>
      <c r="ER76" s="1234"/>
      <c r="ES76" s="1234"/>
      <c r="ET76" s="1234"/>
      <c r="EU76" s="1234"/>
      <c r="EV76" s="1234"/>
      <c r="EW76" s="1234"/>
      <c r="EX76" s="1234"/>
      <c r="EY76" s="1234"/>
      <c r="EZ76" s="1234"/>
      <c r="FA76" s="1234"/>
      <c r="FB76" s="1234"/>
      <c r="FC76" s="1234"/>
      <c r="FD76" s="1234"/>
      <c r="FE76" s="1234"/>
      <c r="FF76" s="1234"/>
      <c r="FG76" s="2271"/>
    </row>
    <row r="77" spans="2:163" ht="8.65" customHeight="1">
      <c r="B77" s="2272" t="s">
        <v>1111</v>
      </c>
      <c r="C77" s="2273"/>
      <c r="D77" s="2273"/>
      <c r="E77" s="2273"/>
      <c r="F77" s="2273"/>
      <c r="G77" s="2273"/>
      <c r="H77" s="2273"/>
      <c r="I77" s="2273"/>
      <c r="J77" s="2273"/>
      <c r="K77" s="2273"/>
      <c r="L77" s="2273"/>
      <c r="M77" s="2273"/>
      <c r="N77" s="2273"/>
      <c r="O77" s="2273"/>
      <c r="P77" s="2273"/>
      <c r="Q77" s="2273"/>
      <c r="R77" s="2273"/>
      <c r="S77" s="2273"/>
      <c r="T77" s="2273"/>
      <c r="U77" s="2273"/>
      <c r="V77" s="2273"/>
      <c r="W77" s="2273"/>
      <c r="X77" s="2273"/>
      <c r="Y77" s="2273"/>
      <c r="Z77" s="2273"/>
      <c r="AA77" s="2273"/>
      <c r="AB77" s="2273"/>
      <c r="AC77" s="2273"/>
      <c r="AD77" s="2273"/>
      <c r="AE77" s="2273"/>
      <c r="AF77" s="2273"/>
      <c r="AG77" s="2273"/>
      <c r="AH77" s="2253">
        <v>1.02</v>
      </c>
      <c r="AI77" s="2253"/>
      <c r="AJ77" s="2253"/>
      <c r="AK77" s="2253"/>
      <c r="AL77" s="2253"/>
      <c r="AM77" s="2253"/>
      <c r="AN77" s="2253"/>
      <c r="AO77" s="2253"/>
      <c r="AP77" s="2253"/>
      <c r="AQ77" s="2253"/>
      <c r="AR77" s="2253"/>
      <c r="AS77" s="2253"/>
      <c r="AT77" s="2254"/>
      <c r="AU77" s="2264"/>
      <c r="AV77" s="2265"/>
      <c r="AW77" s="2265"/>
      <c r="AX77" s="2265"/>
      <c r="AY77" s="2265"/>
      <c r="AZ77" s="2265"/>
      <c r="BA77" s="2265"/>
      <c r="BB77" s="2265"/>
      <c r="BC77" s="2265"/>
      <c r="BD77" s="2265"/>
      <c r="BE77" s="2265"/>
      <c r="BF77" s="2265"/>
      <c r="BG77" s="2265"/>
      <c r="BH77" s="2265"/>
      <c r="BI77" s="2265"/>
      <c r="BJ77" s="2265"/>
      <c r="BK77" s="2265"/>
      <c r="BL77" s="2265"/>
      <c r="BM77" s="2265"/>
      <c r="BN77" s="2265"/>
      <c r="BO77" s="2265"/>
      <c r="BP77" s="2265"/>
      <c r="BQ77" s="2265"/>
      <c r="BR77" s="2265"/>
      <c r="BS77" s="2265"/>
      <c r="BT77" s="2253"/>
      <c r="BU77" s="2253"/>
      <c r="BV77" s="2253"/>
      <c r="BW77" s="2253"/>
      <c r="BX77" s="2255"/>
      <c r="BY77" s="2266" t="s">
        <v>1112</v>
      </c>
      <c r="BZ77" s="2267"/>
      <c r="CA77" s="2267"/>
      <c r="CB77" s="2267"/>
      <c r="CC77" s="2267"/>
      <c r="CD77" s="2267"/>
      <c r="CE77" s="2267"/>
      <c r="CF77" s="2267"/>
      <c r="CG77" s="2267"/>
      <c r="CH77" s="2267"/>
      <c r="CI77" s="2267"/>
      <c r="CJ77" s="2267"/>
      <c r="CK77" s="2267"/>
      <c r="CL77" s="2267"/>
      <c r="CM77" s="2267"/>
      <c r="CN77" s="2267"/>
      <c r="CO77" s="2267"/>
      <c r="CP77" s="2267"/>
      <c r="CQ77" s="2267"/>
      <c r="CR77" s="2267"/>
      <c r="CS77" s="2267"/>
      <c r="CT77" s="2267"/>
      <c r="CU77" s="2267"/>
      <c r="CV77" s="2267"/>
      <c r="CW77" s="2267"/>
      <c r="CX77" s="2267"/>
      <c r="CY77" s="2267"/>
      <c r="CZ77" s="2267"/>
      <c r="DA77" s="2267"/>
      <c r="DB77" s="2268">
        <v>7.0999999999999994E-2</v>
      </c>
      <c r="DC77" s="2268"/>
      <c r="DD77" s="2268"/>
      <c r="DE77" s="2268"/>
      <c r="DF77" s="2268"/>
      <c r="DG77" s="2268"/>
      <c r="DH77" s="2268"/>
      <c r="DI77" s="2269"/>
      <c r="DJ77" s="2275" t="s">
        <v>1113</v>
      </c>
      <c r="DK77" s="2276"/>
      <c r="DL77" s="2276"/>
      <c r="DM77" s="2276"/>
      <c r="DN77" s="2276"/>
      <c r="DO77" s="2276"/>
      <c r="DP77" s="2276"/>
      <c r="DQ77" s="2276"/>
      <c r="DR77" s="2276"/>
      <c r="DS77" s="2276"/>
      <c r="DT77" s="2276"/>
      <c r="DU77" s="2276"/>
      <c r="DV77" s="2276"/>
      <c r="DW77" s="2276"/>
      <c r="DX77" s="2276"/>
      <c r="DY77" s="2276"/>
      <c r="DZ77" s="2276"/>
      <c r="EA77" s="2276"/>
      <c r="EB77" s="2276"/>
      <c r="EC77" s="2276"/>
      <c r="ED77" s="2276"/>
      <c r="EE77" s="2276"/>
      <c r="EF77" s="2276"/>
      <c r="EG77" s="2276"/>
      <c r="EH77" s="2276"/>
      <c r="EI77" s="2276"/>
      <c r="EJ77" s="2276"/>
      <c r="EK77" s="2276"/>
      <c r="EL77" s="2276"/>
      <c r="EM77" s="2276"/>
      <c r="EN77" s="2276"/>
      <c r="EO77" s="2276"/>
      <c r="EP77" s="2276"/>
      <c r="EQ77" s="2276"/>
      <c r="ER77" s="2276"/>
      <c r="ES77" s="2276"/>
      <c r="ET77" s="2276"/>
      <c r="EU77" s="2276"/>
      <c r="EV77" s="2276"/>
      <c r="EW77" s="2276"/>
      <c r="EX77" s="2276"/>
      <c r="EY77" s="2276"/>
      <c r="EZ77" s="2276"/>
      <c r="FA77" s="2276"/>
      <c r="FB77" s="2276"/>
      <c r="FC77" s="2276"/>
      <c r="FD77" s="2276"/>
      <c r="FE77" s="2276"/>
      <c r="FF77" s="2276"/>
      <c r="FG77" s="2277"/>
    </row>
    <row r="78" spans="2:163" ht="8.65" customHeight="1">
      <c r="B78" s="2272"/>
      <c r="C78" s="2273"/>
      <c r="D78" s="2273"/>
      <c r="E78" s="2273"/>
      <c r="F78" s="2273"/>
      <c r="G78" s="2273"/>
      <c r="H78" s="2273"/>
      <c r="I78" s="2273"/>
      <c r="J78" s="2273"/>
      <c r="K78" s="2273"/>
      <c r="L78" s="2273"/>
      <c r="M78" s="2273"/>
      <c r="N78" s="2273"/>
      <c r="O78" s="2273"/>
      <c r="P78" s="2273"/>
      <c r="Q78" s="2273"/>
      <c r="R78" s="2273"/>
      <c r="S78" s="2273"/>
      <c r="T78" s="2273"/>
      <c r="U78" s="2273"/>
      <c r="V78" s="2273"/>
      <c r="W78" s="2273"/>
      <c r="X78" s="2273"/>
      <c r="Y78" s="2273"/>
      <c r="Z78" s="2273"/>
      <c r="AA78" s="2273"/>
      <c r="AB78" s="2273"/>
      <c r="AC78" s="2273"/>
      <c r="AD78" s="2273"/>
      <c r="AE78" s="2273"/>
      <c r="AF78" s="2273"/>
      <c r="AG78" s="2273"/>
      <c r="AH78" s="2253"/>
      <c r="AI78" s="2253"/>
      <c r="AJ78" s="2253"/>
      <c r="AK78" s="2253"/>
      <c r="AL78" s="2253"/>
      <c r="AM78" s="2253"/>
      <c r="AN78" s="2253"/>
      <c r="AO78" s="2253"/>
      <c r="AP78" s="2253"/>
      <c r="AQ78" s="2253"/>
      <c r="AR78" s="2253"/>
      <c r="AS78" s="2253"/>
      <c r="AT78" s="2254"/>
      <c r="AU78" s="2264" t="s">
        <v>1114</v>
      </c>
      <c r="AV78" s="2265"/>
      <c r="AW78" s="2265"/>
      <c r="AX78" s="2265"/>
      <c r="AY78" s="2265"/>
      <c r="AZ78" s="2265"/>
      <c r="BA78" s="2265"/>
      <c r="BB78" s="2265"/>
      <c r="BC78" s="2265"/>
      <c r="BD78" s="2265"/>
      <c r="BE78" s="2265"/>
      <c r="BF78" s="2265"/>
      <c r="BG78" s="2265"/>
      <c r="BH78" s="2265"/>
      <c r="BI78" s="2265"/>
      <c r="BJ78" s="2265"/>
      <c r="BK78" s="2265"/>
      <c r="BL78" s="2265"/>
      <c r="BM78" s="2265"/>
      <c r="BN78" s="2265"/>
      <c r="BO78" s="2265"/>
      <c r="BP78" s="2265"/>
      <c r="BQ78" s="2265"/>
      <c r="BR78" s="2265"/>
      <c r="BS78" s="2265"/>
      <c r="BT78" s="2253">
        <v>1.8</v>
      </c>
      <c r="BU78" s="2253"/>
      <c r="BV78" s="2253"/>
      <c r="BW78" s="2253"/>
      <c r="BX78" s="2255"/>
      <c r="BY78" s="2266"/>
      <c r="BZ78" s="2267"/>
      <c r="CA78" s="2267"/>
      <c r="CB78" s="2267"/>
      <c r="CC78" s="2267"/>
      <c r="CD78" s="2267"/>
      <c r="CE78" s="2267"/>
      <c r="CF78" s="2267"/>
      <c r="CG78" s="2267"/>
      <c r="CH78" s="2267"/>
      <c r="CI78" s="2267"/>
      <c r="CJ78" s="2267"/>
      <c r="CK78" s="2267"/>
      <c r="CL78" s="2267"/>
      <c r="CM78" s="2267"/>
      <c r="CN78" s="2267"/>
      <c r="CO78" s="2267"/>
      <c r="CP78" s="2267"/>
      <c r="CQ78" s="2267"/>
      <c r="CR78" s="2267"/>
      <c r="CS78" s="2267"/>
      <c r="CT78" s="2267"/>
      <c r="CU78" s="2267"/>
      <c r="CV78" s="2267"/>
      <c r="CW78" s="2267"/>
      <c r="CX78" s="2267"/>
      <c r="CY78" s="2267"/>
      <c r="CZ78" s="2267"/>
      <c r="DA78" s="2267"/>
      <c r="DB78" s="2268"/>
      <c r="DC78" s="2268"/>
      <c r="DD78" s="2268"/>
      <c r="DE78" s="2268"/>
      <c r="DF78" s="2268"/>
      <c r="DG78" s="2268"/>
      <c r="DH78" s="2268"/>
      <c r="DI78" s="2269"/>
      <c r="DJ78" s="2278"/>
      <c r="DK78" s="2276"/>
      <c r="DL78" s="2276"/>
      <c r="DM78" s="2276"/>
      <c r="DN78" s="2276"/>
      <c r="DO78" s="2276"/>
      <c r="DP78" s="2276"/>
      <c r="DQ78" s="2276"/>
      <c r="DR78" s="2276"/>
      <c r="DS78" s="2276"/>
      <c r="DT78" s="2276"/>
      <c r="DU78" s="2276"/>
      <c r="DV78" s="2276"/>
      <c r="DW78" s="2276"/>
      <c r="DX78" s="2276"/>
      <c r="DY78" s="2276"/>
      <c r="DZ78" s="2276"/>
      <c r="EA78" s="2276"/>
      <c r="EB78" s="2276"/>
      <c r="EC78" s="2276"/>
      <c r="ED78" s="2276"/>
      <c r="EE78" s="2276"/>
      <c r="EF78" s="2276"/>
      <c r="EG78" s="2276"/>
      <c r="EH78" s="2276"/>
      <c r="EI78" s="2276"/>
      <c r="EJ78" s="2276"/>
      <c r="EK78" s="2276"/>
      <c r="EL78" s="2276"/>
      <c r="EM78" s="2276"/>
      <c r="EN78" s="2276"/>
      <c r="EO78" s="2276"/>
      <c r="EP78" s="2276"/>
      <c r="EQ78" s="2276"/>
      <c r="ER78" s="2276"/>
      <c r="ES78" s="2276"/>
      <c r="ET78" s="2276"/>
      <c r="EU78" s="2276"/>
      <c r="EV78" s="2276"/>
      <c r="EW78" s="2276"/>
      <c r="EX78" s="2276"/>
      <c r="EY78" s="2276"/>
      <c r="EZ78" s="2276"/>
      <c r="FA78" s="2276"/>
      <c r="FB78" s="2276"/>
      <c r="FC78" s="2276"/>
      <c r="FD78" s="2276"/>
      <c r="FE78" s="2276"/>
      <c r="FF78" s="2276"/>
      <c r="FG78" s="2277"/>
    </row>
    <row r="79" spans="2:163" ht="8.65" customHeight="1">
      <c r="B79" s="2272" t="s">
        <v>1115</v>
      </c>
      <c r="C79" s="2273"/>
      <c r="D79" s="2273"/>
      <c r="E79" s="2273"/>
      <c r="F79" s="2273"/>
      <c r="G79" s="2273"/>
      <c r="H79" s="2273"/>
      <c r="I79" s="2273"/>
      <c r="J79" s="2273"/>
      <c r="K79" s="2273"/>
      <c r="L79" s="2273"/>
      <c r="M79" s="2273"/>
      <c r="N79" s="2273"/>
      <c r="O79" s="2273"/>
      <c r="P79" s="2273"/>
      <c r="Q79" s="2273"/>
      <c r="R79" s="2273"/>
      <c r="S79" s="2273"/>
      <c r="T79" s="2273"/>
      <c r="U79" s="2273"/>
      <c r="V79" s="2273"/>
      <c r="W79" s="2273"/>
      <c r="X79" s="2273"/>
      <c r="Y79" s="2273"/>
      <c r="Z79" s="2273"/>
      <c r="AA79" s="2273"/>
      <c r="AB79" s="2273"/>
      <c r="AC79" s="2273"/>
      <c r="AD79" s="2273"/>
      <c r="AE79" s="2273"/>
      <c r="AF79" s="2273"/>
      <c r="AG79" s="2273"/>
      <c r="AH79" s="2253">
        <v>1.01</v>
      </c>
      <c r="AI79" s="2253"/>
      <c r="AJ79" s="2253"/>
      <c r="AK79" s="2253"/>
      <c r="AL79" s="2253"/>
      <c r="AM79" s="2253"/>
      <c r="AN79" s="2253"/>
      <c r="AO79" s="2253"/>
      <c r="AP79" s="2253"/>
      <c r="AQ79" s="2253"/>
      <c r="AR79" s="2253"/>
      <c r="AS79" s="2253"/>
      <c r="AT79" s="2254"/>
      <c r="AU79" s="2264"/>
      <c r="AV79" s="2265"/>
      <c r="AW79" s="2265"/>
      <c r="AX79" s="2265"/>
      <c r="AY79" s="2265"/>
      <c r="AZ79" s="2265"/>
      <c r="BA79" s="2265"/>
      <c r="BB79" s="2265"/>
      <c r="BC79" s="2265"/>
      <c r="BD79" s="2265"/>
      <c r="BE79" s="2265"/>
      <c r="BF79" s="2265"/>
      <c r="BG79" s="2265"/>
      <c r="BH79" s="2265"/>
      <c r="BI79" s="2265"/>
      <c r="BJ79" s="2265"/>
      <c r="BK79" s="2265"/>
      <c r="BL79" s="2265"/>
      <c r="BM79" s="2265"/>
      <c r="BN79" s="2265"/>
      <c r="BO79" s="2265"/>
      <c r="BP79" s="2265"/>
      <c r="BQ79" s="2265"/>
      <c r="BR79" s="2265"/>
      <c r="BS79" s="2265"/>
      <c r="BT79" s="2253"/>
      <c r="BU79" s="2253"/>
      <c r="BV79" s="2253"/>
      <c r="BW79" s="2253"/>
      <c r="BX79" s="2255"/>
      <c r="BY79" s="2266"/>
      <c r="BZ79" s="2267"/>
      <c r="CA79" s="2267"/>
      <c r="CB79" s="2267"/>
      <c r="CC79" s="2267"/>
      <c r="CD79" s="2267"/>
      <c r="CE79" s="2267"/>
      <c r="CF79" s="2267"/>
      <c r="CG79" s="2267"/>
      <c r="CH79" s="2267"/>
      <c r="CI79" s="2267"/>
      <c r="CJ79" s="2267"/>
      <c r="CK79" s="2267"/>
      <c r="CL79" s="2267"/>
      <c r="CM79" s="2267"/>
      <c r="CN79" s="2267"/>
      <c r="CO79" s="2267"/>
      <c r="CP79" s="2267"/>
      <c r="CQ79" s="2267"/>
      <c r="CR79" s="2267"/>
      <c r="CS79" s="2267"/>
      <c r="CT79" s="2267"/>
      <c r="CU79" s="2267"/>
      <c r="CV79" s="2267"/>
      <c r="CW79" s="2267"/>
      <c r="CX79" s="2267"/>
      <c r="CY79" s="2267"/>
      <c r="CZ79" s="2267"/>
      <c r="DA79" s="2267"/>
      <c r="DB79" s="2268"/>
      <c r="DC79" s="2268"/>
      <c r="DD79" s="2268"/>
      <c r="DE79" s="2268"/>
      <c r="DF79" s="2268"/>
      <c r="DG79" s="2268"/>
      <c r="DH79" s="2268"/>
      <c r="DI79" s="2269"/>
      <c r="DJ79" s="2278"/>
      <c r="DK79" s="2276"/>
      <c r="DL79" s="2276"/>
      <c r="DM79" s="2276"/>
      <c r="DN79" s="2276"/>
      <c r="DO79" s="2276"/>
      <c r="DP79" s="2276"/>
      <c r="DQ79" s="2276"/>
      <c r="DR79" s="2276"/>
      <c r="DS79" s="2276"/>
      <c r="DT79" s="2276"/>
      <c r="DU79" s="2276"/>
      <c r="DV79" s="2276"/>
      <c r="DW79" s="2276"/>
      <c r="DX79" s="2276"/>
      <c r="DY79" s="2276"/>
      <c r="DZ79" s="2276"/>
      <c r="EA79" s="2276"/>
      <c r="EB79" s="2276"/>
      <c r="EC79" s="2276"/>
      <c r="ED79" s="2276"/>
      <c r="EE79" s="2276"/>
      <c r="EF79" s="2276"/>
      <c r="EG79" s="2276"/>
      <c r="EH79" s="2276"/>
      <c r="EI79" s="2276"/>
      <c r="EJ79" s="2276"/>
      <c r="EK79" s="2276"/>
      <c r="EL79" s="2276"/>
      <c r="EM79" s="2276"/>
      <c r="EN79" s="2276"/>
      <c r="EO79" s="2276"/>
      <c r="EP79" s="2276"/>
      <c r="EQ79" s="2276"/>
      <c r="ER79" s="2276"/>
      <c r="ES79" s="2276"/>
      <c r="ET79" s="2276"/>
      <c r="EU79" s="2276"/>
      <c r="EV79" s="2276"/>
      <c r="EW79" s="2276"/>
      <c r="EX79" s="2276"/>
      <c r="EY79" s="2276"/>
      <c r="EZ79" s="2276"/>
      <c r="FA79" s="2276"/>
      <c r="FB79" s="2276"/>
      <c r="FC79" s="2276"/>
      <c r="FD79" s="2276"/>
      <c r="FE79" s="2276"/>
      <c r="FF79" s="2276"/>
      <c r="FG79" s="2277"/>
    </row>
    <row r="80" spans="2:163" ht="8.65" customHeight="1">
      <c r="B80" s="2272"/>
      <c r="C80" s="2273"/>
      <c r="D80" s="2273"/>
      <c r="E80" s="2273"/>
      <c r="F80" s="2273"/>
      <c r="G80" s="2273"/>
      <c r="H80" s="2273"/>
      <c r="I80" s="2273"/>
      <c r="J80" s="2273"/>
      <c r="K80" s="2273"/>
      <c r="L80" s="2273"/>
      <c r="M80" s="2273"/>
      <c r="N80" s="2273"/>
      <c r="O80" s="2273"/>
      <c r="P80" s="2273"/>
      <c r="Q80" s="2273"/>
      <c r="R80" s="2273"/>
      <c r="S80" s="2273"/>
      <c r="T80" s="2273"/>
      <c r="U80" s="2273"/>
      <c r="V80" s="2273"/>
      <c r="W80" s="2273"/>
      <c r="X80" s="2273"/>
      <c r="Y80" s="2273"/>
      <c r="Z80" s="2273"/>
      <c r="AA80" s="2273"/>
      <c r="AB80" s="2273"/>
      <c r="AC80" s="2273"/>
      <c r="AD80" s="2273"/>
      <c r="AE80" s="2273"/>
      <c r="AF80" s="2273"/>
      <c r="AG80" s="2273"/>
      <c r="AH80" s="2253"/>
      <c r="AI80" s="2253"/>
      <c r="AJ80" s="2253"/>
      <c r="AK80" s="2253"/>
      <c r="AL80" s="2253"/>
      <c r="AM80" s="2253"/>
      <c r="AN80" s="2253"/>
      <c r="AO80" s="2253"/>
      <c r="AP80" s="2253"/>
      <c r="AQ80" s="2253"/>
      <c r="AR80" s="2253"/>
      <c r="AS80" s="2253"/>
      <c r="AT80" s="2254"/>
      <c r="AU80" s="2264" t="s">
        <v>1116</v>
      </c>
      <c r="AV80" s="2265"/>
      <c r="AW80" s="2265"/>
      <c r="AX80" s="2265"/>
      <c r="AY80" s="2265"/>
      <c r="AZ80" s="2265"/>
      <c r="BA80" s="2265"/>
      <c r="BB80" s="2265"/>
      <c r="BC80" s="2265"/>
      <c r="BD80" s="2265"/>
      <c r="BE80" s="2265"/>
      <c r="BF80" s="2265"/>
      <c r="BG80" s="2265"/>
      <c r="BH80" s="2265"/>
      <c r="BI80" s="2265"/>
      <c r="BJ80" s="2265"/>
      <c r="BK80" s="2265"/>
      <c r="BL80" s="2265"/>
      <c r="BM80" s="2265"/>
      <c r="BN80" s="2265"/>
      <c r="BO80" s="2265"/>
      <c r="BP80" s="2265"/>
      <c r="BQ80" s="2265"/>
      <c r="BR80" s="2265"/>
      <c r="BS80" s="2265"/>
      <c r="BT80" s="2253">
        <v>0.8</v>
      </c>
      <c r="BU80" s="2253"/>
      <c r="BV80" s="2253"/>
      <c r="BW80" s="2253"/>
      <c r="BX80" s="2255"/>
      <c r="BY80" s="2266" t="s">
        <v>1117</v>
      </c>
      <c r="BZ80" s="2267"/>
      <c r="CA80" s="2267"/>
      <c r="CB80" s="2267"/>
      <c r="CC80" s="2267"/>
      <c r="CD80" s="2267"/>
      <c r="CE80" s="2267"/>
      <c r="CF80" s="2267"/>
      <c r="CG80" s="2267"/>
      <c r="CH80" s="2267"/>
      <c r="CI80" s="2267"/>
      <c r="CJ80" s="2267"/>
      <c r="CK80" s="2267"/>
      <c r="CL80" s="2267"/>
      <c r="CM80" s="2267"/>
      <c r="CN80" s="2267"/>
      <c r="CO80" s="2267"/>
      <c r="CP80" s="2267"/>
      <c r="CQ80" s="2267"/>
      <c r="CR80" s="2267"/>
      <c r="CS80" s="2267"/>
      <c r="CT80" s="2267"/>
      <c r="CU80" s="2267"/>
      <c r="CV80" s="2267"/>
      <c r="CW80" s="2267"/>
      <c r="CX80" s="2267"/>
      <c r="CY80" s="2267"/>
      <c r="CZ80" s="2267"/>
      <c r="DA80" s="2267"/>
      <c r="DB80" s="2268">
        <v>6.8000000000000005E-2</v>
      </c>
      <c r="DC80" s="2268"/>
      <c r="DD80" s="2268"/>
      <c r="DE80" s="2268"/>
      <c r="DF80" s="2268"/>
      <c r="DG80" s="2268"/>
      <c r="DH80" s="2268"/>
      <c r="DI80" s="2269"/>
      <c r="DJ80" s="2270" t="s">
        <v>1118</v>
      </c>
      <c r="DK80" s="1234"/>
      <c r="DL80" s="1234"/>
      <c r="DM80" s="1234"/>
      <c r="DN80" s="1234"/>
      <c r="DO80" s="1234"/>
      <c r="DP80" s="1234"/>
      <c r="DQ80" s="1234"/>
      <c r="DR80" s="1234"/>
      <c r="DS80" s="1234"/>
      <c r="DT80" s="1234"/>
      <c r="DU80" s="1234"/>
      <c r="DV80" s="1234"/>
      <c r="DW80" s="1234"/>
      <c r="DX80" s="1234"/>
      <c r="DY80" s="1234"/>
      <c r="DZ80" s="1234"/>
      <c r="EA80" s="1234"/>
      <c r="EB80" s="1234"/>
      <c r="EC80" s="1234"/>
      <c r="ED80" s="1234"/>
      <c r="EE80" s="1234"/>
      <c r="EF80" s="1234"/>
      <c r="EG80" s="1234"/>
      <c r="EH80" s="1234"/>
      <c r="EI80" s="1234"/>
      <c r="EJ80" s="1234"/>
      <c r="EK80" s="1234"/>
      <c r="EL80" s="1234"/>
      <c r="EM80" s="1234"/>
      <c r="EN80" s="1234"/>
      <c r="EO80" s="1234"/>
      <c r="EP80" s="1234"/>
      <c r="EQ80" s="1234"/>
      <c r="ER80" s="1234"/>
      <c r="ES80" s="1234"/>
      <c r="ET80" s="1234"/>
      <c r="EU80" s="1234"/>
      <c r="EV80" s="1234"/>
      <c r="EW80" s="1234"/>
      <c r="EX80" s="1234"/>
      <c r="EY80" s="1234"/>
      <c r="EZ80" s="1234"/>
      <c r="FA80" s="1234"/>
      <c r="FB80" s="1234"/>
      <c r="FC80" s="1234"/>
      <c r="FD80" s="1234"/>
      <c r="FE80" s="1234"/>
      <c r="FF80" s="1234"/>
      <c r="FG80" s="2271"/>
    </row>
    <row r="81" spans="2:163" ht="8.65" customHeight="1">
      <c r="B81" s="2272" t="s">
        <v>1119</v>
      </c>
      <c r="C81" s="2273"/>
      <c r="D81" s="2273"/>
      <c r="E81" s="2273"/>
      <c r="F81" s="2273"/>
      <c r="G81" s="2273"/>
      <c r="H81" s="2273"/>
      <c r="I81" s="2273"/>
      <c r="J81" s="2273"/>
      <c r="K81" s="2273"/>
      <c r="L81" s="2273"/>
      <c r="M81" s="2273"/>
      <c r="N81" s="2273"/>
      <c r="O81" s="2273"/>
      <c r="P81" s="2273"/>
      <c r="Q81" s="2273"/>
      <c r="R81" s="2273"/>
      <c r="S81" s="2273"/>
      <c r="T81" s="2273"/>
      <c r="U81" s="2273"/>
      <c r="V81" s="2273"/>
      <c r="W81" s="2273"/>
      <c r="X81" s="2273"/>
      <c r="Y81" s="2273"/>
      <c r="Z81" s="2273"/>
      <c r="AA81" s="2273"/>
      <c r="AB81" s="2273"/>
      <c r="AC81" s="2273"/>
      <c r="AD81" s="2273"/>
      <c r="AE81" s="2273"/>
      <c r="AF81" s="2273"/>
      <c r="AG81" s="2273"/>
      <c r="AH81" s="2253" t="e">
        <v>#REF!</v>
      </c>
      <c r="AI81" s="2253"/>
      <c r="AJ81" s="2253"/>
      <c r="AK81" s="2253"/>
      <c r="AL81" s="2253"/>
      <c r="AM81" s="2253"/>
      <c r="AN81" s="2253"/>
      <c r="AO81" s="2253"/>
      <c r="AP81" s="2253"/>
      <c r="AQ81" s="2253"/>
      <c r="AR81" s="2253"/>
      <c r="AS81" s="2253"/>
      <c r="AT81" s="2254"/>
      <c r="AU81" s="2264"/>
      <c r="AV81" s="2265"/>
      <c r="AW81" s="2265"/>
      <c r="AX81" s="2265"/>
      <c r="AY81" s="2265"/>
      <c r="AZ81" s="2265"/>
      <c r="BA81" s="2265"/>
      <c r="BB81" s="2265"/>
      <c r="BC81" s="2265"/>
      <c r="BD81" s="2265"/>
      <c r="BE81" s="2265"/>
      <c r="BF81" s="2265"/>
      <c r="BG81" s="2265"/>
      <c r="BH81" s="2265"/>
      <c r="BI81" s="2265"/>
      <c r="BJ81" s="2265"/>
      <c r="BK81" s="2265"/>
      <c r="BL81" s="2265"/>
      <c r="BM81" s="2265"/>
      <c r="BN81" s="2265"/>
      <c r="BO81" s="2265"/>
      <c r="BP81" s="2265"/>
      <c r="BQ81" s="2265"/>
      <c r="BR81" s="2265"/>
      <c r="BS81" s="2265"/>
      <c r="BT81" s="2253"/>
      <c r="BU81" s="2253"/>
      <c r="BV81" s="2253"/>
      <c r="BW81" s="2253"/>
      <c r="BX81" s="2255"/>
      <c r="BY81" s="2266"/>
      <c r="BZ81" s="2267"/>
      <c r="CA81" s="2267"/>
      <c r="CB81" s="2267"/>
      <c r="CC81" s="2267"/>
      <c r="CD81" s="2267"/>
      <c r="CE81" s="2267"/>
      <c r="CF81" s="2267"/>
      <c r="CG81" s="2267"/>
      <c r="CH81" s="2267"/>
      <c r="CI81" s="2267"/>
      <c r="CJ81" s="2267"/>
      <c r="CK81" s="2267"/>
      <c r="CL81" s="2267"/>
      <c r="CM81" s="2267"/>
      <c r="CN81" s="2267"/>
      <c r="CO81" s="2267"/>
      <c r="CP81" s="2267"/>
      <c r="CQ81" s="2267"/>
      <c r="CR81" s="2267"/>
      <c r="CS81" s="2267"/>
      <c r="CT81" s="2267"/>
      <c r="CU81" s="2267"/>
      <c r="CV81" s="2267"/>
      <c r="CW81" s="2267"/>
      <c r="CX81" s="2267"/>
      <c r="CY81" s="2267"/>
      <c r="CZ81" s="2267"/>
      <c r="DA81" s="2267"/>
      <c r="DB81" s="2268"/>
      <c r="DC81" s="2268"/>
      <c r="DD81" s="2268"/>
      <c r="DE81" s="2268"/>
      <c r="DF81" s="2268"/>
      <c r="DG81" s="2268"/>
      <c r="DH81" s="2268"/>
      <c r="DI81" s="2269"/>
      <c r="DJ81" s="2270"/>
      <c r="DK81" s="1234"/>
      <c r="DL81" s="1234"/>
      <c r="DM81" s="1234"/>
      <c r="DN81" s="1234"/>
      <c r="DO81" s="1234"/>
      <c r="DP81" s="1234"/>
      <c r="DQ81" s="1234"/>
      <c r="DR81" s="1234"/>
      <c r="DS81" s="1234"/>
      <c r="DT81" s="1234"/>
      <c r="DU81" s="1234"/>
      <c r="DV81" s="1234"/>
      <c r="DW81" s="1234"/>
      <c r="DX81" s="1234"/>
      <c r="DY81" s="1234"/>
      <c r="DZ81" s="1234"/>
      <c r="EA81" s="1234"/>
      <c r="EB81" s="1234"/>
      <c r="EC81" s="1234"/>
      <c r="ED81" s="1234"/>
      <c r="EE81" s="1234"/>
      <c r="EF81" s="1234"/>
      <c r="EG81" s="1234"/>
      <c r="EH81" s="1234"/>
      <c r="EI81" s="1234"/>
      <c r="EJ81" s="1234"/>
      <c r="EK81" s="1234"/>
      <c r="EL81" s="1234"/>
      <c r="EM81" s="1234"/>
      <c r="EN81" s="1234"/>
      <c r="EO81" s="1234"/>
      <c r="EP81" s="1234"/>
      <c r="EQ81" s="1234"/>
      <c r="ER81" s="1234"/>
      <c r="ES81" s="1234"/>
      <c r="ET81" s="1234"/>
      <c r="EU81" s="1234"/>
      <c r="EV81" s="1234"/>
      <c r="EW81" s="1234"/>
      <c r="EX81" s="1234"/>
      <c r="EY81" s="1234"/>
      <c r="EZ81" s="1234"/>
      <c r="FA81" s="1234"/>
      <c r="FB81" s="1234"/>
      <c r="FC81" s="1234"/>
      <c r="FD81" s="1234"/>
      <c r="FE81" s="1234"/>
      <c r="FF81" s="1234"/>
      <c r="FG81" s="2271"/>
    </row>
    <row r="82" spans="2:163" ht="8.65" customHeight="1">
      <c r="B82" s="2272"/>
      <c r="C82" s="2273"/>
      <c r="D82" s="2273"/>
      <c r="E82" s="2273"/>
      <c r="F82" s="2273"/>
      <c r="G82" s="2273"/>
      <c r="H82" s="2273"/>
      <c r="I82" s="2273"/>
      <c r="J82" s="2273"/>
      <c r="K82" s="2273"/>
      <c r="L82" s="2273"/>
      <c r="M82" s="2273"/>
      <c r="N82" s="2273"/>
      <c r="O82" s="2273"/>
      <c r="P82" s="2273"/>
      <c r="Q82" s="2273"/>
      <c r="R82" s="2273"/>
      <c r="S82" s="2273"/>
      <c r="T82" s="2273"/>
      <c r="U82" s="2273"/>
      <c r="V82" s="2273"/>
      <c r="W82" s="2273"/>
      <c r="X82" s="2273"/>
      <c r="Y82" s="2273"/>
      <c r="Z82" s="2273"/>
      <c r="AA82" s="2273"/>
      <c r="AB82" s="2273"/>
      <c r="AC82" s="2273"/>
      <c r="AD82" s="2273"/>
      <c r="AE82" s="2273"/>
      <c r="AF82" s="2273"/>
      <c r="AG82" s="2273"/>
      <c r="AH82" s="2253"/>
      <c r="AI82" s="2253"/>
      <c r="AJ82" s="2253"/>
      <c r="AK82" s="2253"/>
      <c r="AL82" s="2253"/>
      <c r="AM82" s="2253"/>
      <c r="AN82" s="2253"/>
      <c r="AO82" s="2253"/>
      <c r="AP82" s="2253"/>
      <c r="AQ82" s="2253"/>
      <c r="AR82" s="2253"/>
      <c r="AS82" s="2253"/>
      <c r="AT82" s="2254"/>
      <c r="AU82" s="2264" t="s">
        <v>1120</v>
      </c>
      <c r="AV82" s="2265"/>
      <c r="AW82" s="2265"/>
      <c r="AX82" s="2265"/>
      <c r="AY82" s="2265"/>
      <c r="AZ82" s="2265"/>
      <c r="BA82" s="2265"/>
      <c r="BB82" s="2265"/>
      <c r="BC82" s="2265"/>
      <c r="BD82" s="2265"/>
      <c r="BE82" s="2265"/>
      <c r="BF82" s="2265"/>
      <c r="BG82" s="2265"/>
      <c r="BH82" s="2265"/>
      <c r="BI82" s="2265"/>
      <c r="BJ82" s="2265"/>
      <c r="BK82" s="2265"/>
      <c r="BL82" s="2265"/>
      <c r="BM82" s="2265"/>
      <c r="BN82" s="2265"/>
      <c r="BO82" s="2265"/>
      <c r="BP82" s="2265"/>
      <c r="BQ82" s="2265"/>
      <c r="BR82" s="2265"/>
      <c r="BS82" s="2265"/>
      <c r="BT82" s="2253">
        <v>1.1000000000000001</v>
      </c>
      <c r="BU82" s="2253"/>
      <c r="BV82" s="2253"/>
      <c r="BW82" s="2253"/>
      <c r="BX82" s="2255"/>
      <c r="BY82" s="2266"/>
      <c r="BZ82" s="2267"/>
      <c r="CA82" s="2267"/>
      <c r="CB82" s="2267"/>
      <c r="CC82" s="2267"/>
      <c r="CD82" s="2267"/>
      <c r="CE82" s="2267"/>
      <c r="CF82" s="2267"/>
      <c r="CG82" s="2267"/>
      <c r="CH82" s="2267"/>
      <c r="CI82" s="2267"/>
      <c r="CJ82" s="2267"/>
      <c r="CK82" s="2267"/>
      <c r="CL82" s="2267"/>
      <c r="CM82" s="2267"/>
      <c r="CN82" s="2267"/>
      <c r="CO82" s="2267"/>
      <c r="CP82" s="2267"/>
      <c r="CQ82" s="2267"/>
      <c r="CR82" s="2267"/>
      <c r="CS82" s="2267"/>
      <c r="CT82" s="2267"/>
      <c r="CU82" s="2267"/>
      <c r="CV82" s="2267"/>
      <c r="CW82" s="2267"/>
      <c r="CX82" s="2267"/>
      <c r="CY82" s="2267"/>
      <c r="CZ82" s="2267"/>
      <c r="DA82" s="2267"/>
      <c r="DB82" s="2268"/>
      <c r="DC82" s="2268"/>
      <c r="DD82" s="2268"/>
      <c r="DE82" s="2268"/>
      <c r="DF82" s="2268"/>
      <c r="DG82" s="2268"/>
      <c r="DH82" s="2268"/>
      <c r="DI82" s="2269"/>
      <c r="DJ82" s="2270"/>
      <c r="DK82" s="1234"/>
      <c r="DL82" s="1234"/>
      <c r="DM82" s="1234"/>
      <c r="DN82" s="1234"/>
      <c r="DO82" s="1234"/>
      <c r="DP82" s="1234"/>
      <c r="DQ82" s="1234"/>
      <c r="DR82" s="1234"/>
      <c r="DS82" s="1234"/>
      <c r="DT82" s="1234"/>
      <c r="DU82" s="1234"/>
      <c r="DV82" s="1234"/>
      <c r="DW82" s="1234"/>
      <c r="DX82" s="1234"/>
      <c r="DY82" s="1234"/>
      <c r="DZ82" s="1234"/>
      <c r="EA82" s="1234"/>
      <c r="EB82" s="1234"/>
      <c r="EC82" s="1234"/>
      <c r="ED82" s="1234"/>
      <c r="EE82" s="1234"/>
      <c r="EF82" s="1234"/>
      <c r="EG82" s="1234"/>
      <c r="EH82" s="1234"/>
      <c r="EI82" s="1234"/>
      <c r="EJ82" s="1234"/>
      <c r="EK82" s="1234"/>
      <c r="EL82" s="1234"/>
      <c r="EM82" s="1234"/>
      <c r="EN82" s="1234"/>
      <c r="EO82" s="1234"/>
      <c r="EP82" s="1234"/>
      <c r="EQ82" s="1234"/>
      <c r="ER82" s="1234"/>
      <c r="ES82" s="1234"/>
      <c r="ET82" s="1234"/>
      <c r="EU82" s="1234"/>
      <c r="EV82" s="1234"/>
      <c r="EW82" s="1234"/>
      <c r="EX82" s="1234"/>
      <c r="EY82" s="1234"/>
      <c r="EZ82" s="1234"/>
      <c r="FA82" s="1234"/>
      <c r="FB82" s="1234"/>
      <c r="FC82" s="1234"/>
      <c r="FD82" s="1234"/>
      <c r="FE82" s="1234"/>
      <c r="FF82" s="1234"/>
      <c r="FG82" s="2271"/>
    </row>
    <row r="83" spans="2:163" ht="8.65" customHeight="1">
      <c r="B83" s="2279" t="s">
        <v>1121</v>
      </c>
      <c r="C83" s="2280"/>
      <c r="D83" s="2280"/>
      <c r="E83" s="2280"/>
      <c r="F83" s="2280"/>
      <c r="G83" s="2280"/>
      <c r="H83" s="2280"/>
      <c r="I83" s="2280"/>
      <c r="J83" s="2280"/>
      <c r="K83" s="2280"/>
      <c r="L83" s="2280"/>
      <c r="M83" s="2280"/>
      <c r="N83" s="2280"/>
      <c r="O83" s="2280"/>
      <c r="P83" s="2280"/>
      <c r="Q83" s="2280"/>
      <c r="R83" s="2280"/>
      <c r="S83" s="2280"/>
      <c r="T83" s="2280"/>
      <c r="U83" s="2280"/>
      <c r="V83" s="2280"/>
      <c r="W83" s="2280"/>
      <c r="X83" s="2280"/>
      <c r="Y83" s="2280"/>
      <c r="Z83" s="2280"/>
      <c r="AA83" s="2280"/>
      <c r="AB83" s="2280"/>
      <c r="AC83" s="2280"/>
      <c r="AD83" s="2280"/>
      <c r="AE83" s="2280"/>
      <c r="AF83" s="2280"/>
      <c r="AG83" s="2280"/>
      <c r="AH83" s="2280"/>
      <c r="AI83" s="2280"/>
      <c r="AJ83" s="2280"/>
      <c r="AK83" s="2280"/>
      <c r="AL83" s="2280"/>
      <c r="AM83" s="2280"/>
      <c r="AN83" s="2280"/>
      <c r="AO83" s="2280"/>
      <c r="AP83" s="2280"/>
      <c r="AQ83" s="2280"/>
      <c r="AR83" s="2280"/>
      <c r="AS83" s="2280"/>
      <c r="AT83" s="2280"/>
      <c r="AU83" s="2264"/>
      <c r="AV83" s="2265"/>
      <c r="AW83" s="2265"/>
      <c r="AX83" s="2265"/>
      <c r="AY83" s="2265"/>
      <c r="AZ83" s="2265"/>
      <c r="BA83" s="2265"/>
      <c r="BB83" s="2265"/>
      <c r="BC83" s="2265"/>
      <c r="BD83" s="2265"/>
      <c r="BE83" s="2265"/>
      <c r="BF83" s="2265"/>
      <c r="BG83" s="2265"/>
      <c r="BH83" s="2265"/>
      <c r="BI83" s="2265"/>
      <c r="BJ83" s="2265"/>
      <c r="BK83" s="2265"/>
      <c r="BL83" s="2265"/>
      <c r="BM83" s="2265"/>
      <c r="BN83" s="2265"/>
      <c r="BO83" s="2265"/>
      <c r="BP83" s="2265"/>
      <c r="BQ83" s="2265"/>
      <c r="BR83" s="2265"/>
      <c r="BS83" s="2265"/>
      <c r="BT83" s="2253"/>
      <c r="BU83" s="2253"/>
      <c r="BV83" s="2253"/>
      <c r="BW83" s="2253"/>
      <c r="BX83" s="2255"/>
      <c r="BY83" s="2266" t="s">
        <v>1122</v>
      </c>
      <c r="BZ83" s="2267"/>
      <c r="CA83" s="2267"/>
      <c r="CB83" s="2267"/>
      <c r="CC83" s="2267"/>
      <c r="CD83" s="2267"/>
      <c r="CE83" s="2267"/>
      <c r="CF83" s="2267"/>
      <c r="CG83" s="2267"/>
      <c r="CH83" s="2267"/>
      <c r="CI83" s="2267"/>
      <c r="CJ83" s="2267"/>
      <c r="CK83" s="2267"/>
      <c r="CL83" s="2267"/>
      <c r="CM83" s="2267"/>
      <c r="CN83" s="2267"/>
      <c r="CO83" s="2267"/>
      <c r="CP83" s="2267"/>
      <c r="CQ83" s="2267"/>
      <c r="CR83" s="2267"/>
      <c r="CS83" s="2267"/>
      <c r="CT83" s="2267"/>
      <c r="CU83" s="2267"/>
      <c r="CV83" s="2267"/>
      <c r="CW83" s="2267"/>
      <c r="CX83" s="2267"/>
      <c r="CY83" s="2267"/>
      <c r="CZ83" s="2267"/>
      <c r="DA83" s="2267"/>
      <c r="DB83" s="2268">
        <v>8.4000000000000005E-2</v>
      </c>
      <c r="DC83" s="2268"/>
      <c r="DD83" s="2268"/>
      <c r="DE83" s="2268"/>
      <c r="DF83" s="2268"/>
      <c r="DG83" s="2268"/>
      <c r="DH83" s="2268"/>
      <c r="DI83" s="2269"/>
      <c r="DJ83" s="2248" t="s">
        <v>1123</v>
      </c>
      <c r="DK83" s="2204"/>
      <c r="DL83" s="2204"/>
      <c r="DM83" s="2204"/>
      <c r="DN83" s="2204"/>
      <c r="DO83" s="2204"/>
      <c r="DP83" s="2204"/>
      <c r="DQ83" s="2204"/>
      <c r="DR83" s="2204"/>
      <c r="DS83" s="2204"/>
      <c r="DT83" s="2204"/>
      <c r="DU83" s="2204"/>
      <c r="DV83" s="2204"/>
      <c r="DW83" s="2204"/>
      <c r="DX83" s="2204"/>
      <c r="DY83" s="2204"/>
      <c r="DZ83" s="2204"/>
      <c r="EA83" s="2204"/>
      <c r="EB83" s="2204"/>
      <c r="EC83" s="2204"/>
      <c r="ED83" s="2204"/>
      <c r="EE83" s="2204"/>
      <c r="EF83" s="2204"/>
      <c r="EG83" s="2204"/>
      <c r="EH83" s="2204"/>
      <c r="EI83" s="2204"/>
      <c r="EJ83" s="2204"/>
      <c r="EK83" s="2204"/>
      <c r="EL83" s="2204"/>
      <c r="EM83" s="2204"/>
      <c r="EN83" s="2204"/>
      <c r="EO83" s="2204"/>
      <c r="EP83" s="2204"/>
      <c r="EQ83" s="2204"/>
      <c r="ER83" s="2204"/>
      <c r="ES83" s="2204"/>
      <c r="ET83" s="2204"/>
      <c r="EU83" s="2204"/>
      <c r="EV83" s="2204"/>
      <c r="EW83" s="2204"/>
      <c r="EX83" s="2204"/>
      <c r="EY83" s="2204"/>
      <c r="EZ83" s="2204"/>
      <c r="FA83" s="2204"/>
      <c r="FB83" s="2204"/>
      <c r="FC83" s="2204"/>
      <c r="FD83" s="2204"/>
      <c r="FE83" s="2204"/>
      <c r="FF83" s="2204"/>
      <c r="FG83" s="2205"/>
    </row>
    <row r="84" spans="2:163" ht="8.65" customHeight="1">
      <c r="B84" s="2279"/>
      <c r="C84" s="2280"/>
      <c r="D84" s="2280"/>
      <c r="E84" s="2280"/>
      <c r="F84" s="2280"/>
      <c r="G84" s="2280"/>
      <c r="H84" s="2280"/>
      <c r="I84" s="2280"/>
      <c r="J84" s="2280"/>
      <c r="K84" s="2280"/>
      <c r="L84" s="2280"/>
      <c r="M84" s="2280"/>
      <c r="N84" s="2280"/>
      <c r="O84" s="2280"/>
      <c r="P84" s="2280"/>
      <c r="Q84" s="2280"/>
      <c r="R84" s="2280"/>
      <c r="S84" s="2280"/>
      <c r="T84" s="2280"/>
      <c r="U84" s="2280"/>
      <c r="V84" s="2280"/>
      <c r="W84" s="2280"/>
      <c r="X84" s="2280"/>
      <c r="Y84" s="2280"/>
      <c r="Z84" s="2280"/>
      <c r="AA84" s="2280"/>
      <c r="AB84" s="2280"/>
      <c r="AC84" s="2280"/>
      <c r="AD84" s="2280"/>
      <c r="AE84" s="2280"/>
      <c r="AF84" s="2280"/>
      <c r="AG84" s="2280"/>
      <c r="AH84" s="2280"/>
      <c r="AI84" s="2280"/>
      <c r="AJ84" s="2280"/>
      <c r="AK84" s="2280"/>
      <c r="AL84" s="2280"/>
      <c r="AM84" s="2280"/>
      <c r="AN84" s="2280"/>
      <c r="AO84" s="2280"/>
      <c r="AP84" s="2280"/>
      <c r="AQ84" s="2280"/>
      <c r="AR84" s="2280"/>
      <c r="AS84" s="2280"/>
      <c r="AT84" s="2280"/>
      <c r="AU84" s="2264" t="s">
        <v>1124</v>
      </c>
      <c r="AV84" s="2265"/>
      <c r="AW84" s="2265"/>
      <c r="AX84" s="2265"/>
      <c r="AY84" s="2265"/>
      <c r="AZ84" s="2265"/>
      <c r="BA84" s="2265"/>
      <c r="BB84" s="2265"/>
      <c r="BC84" s="2265"/>
      <c r="BD84" s="2265"/>
      <c r="BE84" s="2265"/>
      <c r="BF84" s="2265"/>
      <c r="BG84" s="2265"/>
      <c r="BH84" s="2265"/>
      <c r="BI84" s="2265"/>
      <c r="BJ84" s="2265"/>
      <c r="BK84" s="2265"/>
      <c r="BL84" s="2265"/>
      <c r="BM84" s="2265"/>
      <c r="BN84" s="2265"/>
      <c r="BO84" s="2265"/>
      <c r="BP84" s="2265"/>
      <c r="BQ84" s="2265"/>
      <c r="BR84" s="2265"/>
      <c r="BS84" s="2265"/>
      <c r="BT84" s="2253">
        <v>0.6</v>
      </c>
      <c r="BU84" s="2253"/>
      <c r="BV84" s="2253"/>
      <c r="BW84" s="2253"/>
      <c r="BX84" s="2255"/>
      <c r="BY84" s="2266"/>
      <c r="BZ84" s="2267"/>
      <c r="CA84" s="2267"/>
      <c r="CB84" s="2267"/>
      <c r="CC84" s="2267"/>
      <c r="CD84" s="2267"/>
      <c r="CE84" s="2267"/>
      <c r="CF84" s="2267"/>
      <c r="CG84" s="2267"/>
      <c r="CH84" s="2267"/>
      <c r="CI84" s="2267"/>
      <c r="CJ84" s="2267"/>
      <c r="CK84" s="2267"/>
      <c r="CL84" s="2267"/>
      <c r="CM84" s="2267"/>
      <c r="CN84" s="2267"/>
      <c r="CO84" s="2267"/>
      <c r="CP84" s="2267"/>
      <c r="CQ84" s="2267"/>
      <c r="CR84" s="2267"/>
      <c r="CS84" s="2267"/>
      <c r="CT84" s="2267"/>
      <c r="CU84" s="2267"/>
      <c r="CV84" s="2267"/>
      <c r="CW84" s="2267"/>
      <c r="CX84" s="2267"/>
      <c r="CY84" s="2267"/>
      <c r="CZ84" s="2267"/>
      <c r="DA84" s="2267"/>
      <c r="DB84" s="2268"/>
      <c r="DC84" s="2268"/>
      <c r="DD84" s="2268"/>
      <c r="DE84" s="2268"/>
      <c r="DF84" s="2268"/>
      <c r="DG84" s="2268"/>
      <c r="DH84" s="2268"/>
      <c r="DI84" s="2269"/>
      <c r="DJ84" s="2203"/>
      <c r="DK84" s="2204"/>
      <c r="DL84" s="2204"/>
      <c r="DM84" s="2204"/>
      <c r="DN84" s="2204"/>
      <c r="DO84" s="2204"/>
      <c r="DP84" s="2204"/>
      <c r="DQ84" s="2204"/>
      <c r="DR84" s="2204"/>
      <c r="DS84" s="2204"/>
      <c r="DT84" s="2204"/>
      <c r="DU84" s="2204"/>
      <c r="DV84" s="2204"/>
      <c r="DW84" s="2204"/>
      <c r="DX84" s="2204"/>
      <c r="DY84" s="2204"/>
      <c r="DZ84" s="2204"/>
      <c r="EA84" s="2204"/>
      <c r="EB84" s="2204"/>
      <c r="EC84" s="2204"/>
      <c r="ED84" s="2204"/>
      <c r="EE84" s="2204"/>
      <c r="EF84" s="2204"/>
      <c r="EG84" s="2204"/>
      <c r="EH84" s="2204"/>
      <c r="EI84" s="2204"/>
      <c r="EJ84" s="2204"/>
      <c r="EK84" s="2204"/>
      <c r="EL84" s="2204"/>
      <c r="EM84" s="2204"/>
      <c r="EN84" s="2204"/>
      <c r="EO84" s="2204"/>
      <c r="EP84" s="2204"/>
      <c r="EQ84" s="2204"/>
      <c r="ER84" s="2204"/>
      <c r="ES84" s="2204"/>
      <c r="ET84" s="2204"/>
      <c r="EU84" s="2204"/>
      <c r="EV84" s="2204"/>
      <c r="EW84" s="2204"/>
      <c r="EX84" s="2204"/>
      <c r="EY84" s="2204"/>
      <c r="EZ84" s="2204"/>
      <c r="FA84" s="2204"/>
      <c r="FB84" s="2204"/>
      <c r="FC84" s="2204"/>
      <c r="FD84" s="2204"/>
      <c r="FE84" s="2204"/>
      <c r="FF84" s="2204"/>
      <c r="FG84" s="2205"/>
    </row>
    <row r="85" spans="2:163" ht="8.65" customHeight="1">
      <c r="B85" s="2279" t="s">
        <v>1125</v>
      </c>
      <c r="C85" s="2280"/>
      <c r="D85" s="2280"/>
      <c r="E85" s="2280"/>
      <c r="F85" s="2280"/>
      <c r="G85" s="2280"/>
      <c r="H85" s="2280"/>
      <c r="I85" s="2280"/>
      <c r="J85" s="2280"/>
      <c r="K85" s="2280"/>
      <c r="L85" s="2280"/>
      <c r="M85" s="2280"/>
      <c r="N85" s="2280"/>
      <c r="O85" s="2280"/>
      <c r="P85" s="2280"/>
      <c r="Q85" s="2280"/>
      <c r="R85" s="2280"/>
      <c r="S85" s="2280"/>
      <c r="T85" s="2280"/>
      <c r="U85" s="2280"/>
      <c r="V85" s="2280"/>
      <c r="W85" s="2280"/>
      <c r="X85" s="2280"/>
      <c r="Y85" s="2280"/>
      <c r="Z85" s="2280"/>
      <c r="AA85" s="2280"/>
      <c r="AB85" s="2280"/>
      <c r="AC85" s="2280"/>
      <c r="AD85" s="2280"/>
      <c r="AE85" s="2280"/>
      <c r="AF85" s="2280"/>
      <c r="AG85" s="2280"/>
      <c r="AH85" s="2280"/>
      <c r="AI85" s="2280"/>
      <c r="AJ85" s="2280"/>
      <c r="AK85" s="2280"/>
      <c r="AL85" s="2280"/>
      <c r="AM85" s="2280"/>
      <c r="AN85" s="2280"/>
      <c r="AO85" s="2280"/>
      <c r="AP85" s="2280"/>
      <c r="AQ85" s="2280"/>
      <c r="AR85" s="2280"/>
      <c r="AS85" s="2280"/>
      <c r="AT85" s="2280"/>
      <c r="AU85" s="2264"/>
      <c r="AV85" s="2265"/>
      <c r="AW85" s="2265"/>
      <c r="AX85" s="2265"/>
      <c r="AY85" s="2265"/>
      <c r="AZ85" s="2265"/>
      <c r="BA85" s="2265"/>
      <c r="BB85" s="2265"/>
      <c r="BC85" s="2265"/>
      <c r="BD85" s="2265"/>
      <c r="BE85" s="2265"/>
      <c r="BF85" s="2265"/>
      <c r="BG85" s="2265"/>
      <c r="BH85" s="2265"/>
      <c r="BI85" s="2265"/>
      <c r="BJ85" s="2265"/>
      <c r="BK85" s="2265"/>
      <c r="BL85" s="2265"/>
      <c r="BM85" s="2265"/>
      <c r="BN85" s="2265"/>
      <c r="BO85" s="2265"/>
      <c r="BP85" s="2265"/>
      <c r="BQ85" s="2265"/>
      <c r="BR85" s="2265"/>
      <c r="BS85" s="2265"/>
      <c r="BT85" s="2253"/>
      <c r="BU85" s="2253"/>
      <c r="BV85" s="2253"/>
      <c r="BW85" s="2253"/>
      <c r="BX85" s="2255"/>
      <c r="BY85" s="2266"/>
      <c r="BZ85" s="2267"/>
      <c r="CA85" s="2267"/>
      <c r="CB85" s="2267"/>
      <c r="CC85" s="2267"/>
      <c r="CD85" s="2267"/>
      <c r="CE85" s="2267"/>
      <c r="CF85" s="2267"/>
      <c r="CG85" s="2267"/>
      <c r="CH85" s="2267"/>
      <c r="CI85" s="2267"/>
      <c r="CJ85" s="2267"/>
      <c r="CK85" s="2267"/>
      <c r="CL85" s="2267"/>
      <c r="CM85" s="2267"/>
      <c r="CN85" s="2267"/>
      <c r="CO85" s="2267"/>
      <c r="CP85" s="2267"/>
      <c r="CQ85" s="2267"/>
      <c r="CR85" s="2267"/>
      <c r="CS85" s="2267"/>
      <c r="CT85" s="2267"/>
      <c r="CU85" s="2267"/>
      <c r="CV85" s="2267"/>
      <c r="CW85" s="2267"/>
      <c r="CX85" s="2267"/>
      <c r="CY85" s="2267"/>
      <c r="CZ85" s="2267"/>
      <c r="DA85" s="2267"/>
      <c r="DB85" s="2268"/>
      <c r="DC85" s="2268"/>
      <c r="DD85" s="2268"/>
      <c r="DE85" s="2268"/>
      <c r="DF85" s="2268"/>
      <c r="DG85" s="2268"/>
      <c r="DH85" s="2268"/>
      <c r="DI85" s="2269"/>
      <c r="DJ85" s="2203"/>
      <c r="DK85" s="2204"/>
      <c r="DL85" s="2204"/>
      <c r="DM85" s="2204"/>
      <c r="DN85" s="2204"/>
      <c r="DO85" s="2204"/>
      <c r="DP85" s="2204"/>
      <c r="DQ85" s="2204"/>
      <c r="DR85" s="2204"/>
      <c r="DS85" s="2204"/>
      <c r="DT85" s="2204"/>
      <c r="DU85" s="2204"/>
      <c r="DV85" s="2204"/>
      <c r="DW85" s="2204"/>
      <c r="DX85" s="2204"/>
      <c r="DY85" s="2204"/>
      <c r="DZ85" s="2204"/>
      <c r="EA85" s="2204"/>
      <c r="EB85" s="2204"/>
      <c r="EC85" s="2204"/>
      <c r="ED85" s="2204"/>
      <c r="EE85" s="2204"/>
      <c r="EF85" s="2204"/>
      <c r="EG85" s="2204"/>
      <c r="EH85" s="2204"/>
      <c r="EI85" s="2204"/>
      <c r="EJ85" s="2204"/>
      <c r="EK85" s="2204"/>
      <c r="EL85" s="2204"/>
      <c r="EM85" s="2204"/>
      <c r="EN85" s="2204"/>
      <c r="EO85" s="2204"/>
      <c r="EP85" s="2204"/>
      <c r="EQ85" s="2204"/>
      <c r="ER85" s="2204"/>
      <c r="ES85" s="2204"/>
      <c r="ET85" s="2204"/>
      <c r="EU85" s="2204"/>
      <c r="EV85" s="2204"/>
      <c r="EW85" s="2204"/>
      <c r="EX85" s="2204"/>
      <c r="EY85" s="2204"/>
      <c r="EZ85" s="2204"/>
      <c r="FA85" s="2204"/>
      <c r="FB85" s="2204"/>
      <c r="FC85" s="2204"/>
      <c r="FD85" s="2204"/>
      <c r="FE85" s="2204"/>
      <c r="FF85" s="2204"/>
      <c r="FG85" s="2205"/>
    </row>
    <row r="86" spans="2:163" ht="8.65" customHeight="1">
      <c r="B86" s="2279"/>
      <c r="C86" s="2280"/>
      <c r="D86" s="2280"/>
      <c r="E86" s="2280"/>
      <c r="F86" s="2280"/>
      <c r="G86" s="2280"/>
      <c r="H86" s="2280"/>
      <c r="I86" s="2280"/>
      <c r="J86" s="2280"/>
      <c r="K86" s="2280"/>
      <c r="L86" s="2280"/>
      <c r="M86" s="2280"/>
      <c r="N86" s="2280"/>
      <c r="O86" s="2280"/>
      <c r="P86" s="2280"/>
      <c r="Q86" s="2280"/>
      <c r="R86" s="2280"/>
      <c r="S86" s="2280"/>
      <c r="T86" s="2280"/>
      <c r="U86" s="2280"/>
      <c r="V86" s="2280"/>
      <c r="W86" s="2280"/>
      <c r="X86" s="2280"/>
      <c r="Y86" s="2280"/>
      <c r="Z86" s="2280"/>
      <c r="AA86" s="2280"/>
      <c r="AB86" s="2280"/>
      <c r="AC86" s="2280"/>
      <c r="AD86" s="2280"/>
      <c r="AE86" s="2280"/>
      <c r="AF86" s="2280"/>
      <c r="AG86" s="2280"/>
      <c r="AH86" s="2280"/>
      <c r="AI86" s="2280"/>
      <c r="AJ86" s="2280"/>
      <c r="AK86" s="2280"/>
      <c r="AL86" s="2280"/>
      <c r="AM86" s="2280"/>
      <c r="AN86" s="2280"/>
      <c r="AO86" s="2280"/>
      <c r="AP86" s="2280"/>
      <c r="AQ86" s="2280"/>
      <c r="AR86" s="2280"/>
      <c r="AS86" s="2280"/>
      <c r="AT86" s="2280"/>
      <c r="AU86" s="2264" t="s">
        <v>1126</v>
      </c>
      <c r="AV86" s="2265"/>
      <c r="AW86" s="2265"/>
      <c r="AX86" s="2265"/>
      <c r="AY86" s="2265"/>
      <c r="AZ86" s="2265"/>
      <c r="BA86" s="2265"/>
      <c r="BB86" s="2265"/>
      <c r="BC86" s="2265"/>
      <c r="BD86" s="2265"/>
      <c r="BE86" s="2265"/>
      <c r="BF86" s="2265"/>
      <c r="BG86" s="2265"/>
      <c r="BH86" s="2265"/>
      <c r="BI86" s="2265"/>
      <c r="BJ86" s="2265"/>
      <c r="BK86" s="2265"/>
      <c r="BL86" s="2265"/>
      <c r="BM86" s="2265"/>
      <c r="BN86" s="2265"/>
      <c r="BO86" s="2265"/>
      <c r="BP86" s="2265"/>
      <c r="BQ86" s="2265"/>
      <c r="BR86" s="2265"/>
      <c r="BS86" s="2265"/>
      <c r="BT86" s="2253">
        <v>0.8</v>
      </c>
      <c r="BU86" s="2253"/>
      <c r="BV86" s="2253"/>
      <c r="BW86" s="2253"/>
      <c r="BX86" s="2255"/>
      <c r="BY86" s="2149" t="s">
        <v>1127</v>
      </c>
      <c r="BZ86" s="2150"/>
      <c r="CA86" s="2150"/>
      <c r="CB86" s="2150"/>
      <c r="CC86" s="2150"/>
      <c r="CD86" s="2150"/>
      <c r="CE86" s="2150"/>
      <c r="CF86" s="2150"/>
      <c r="CG86" s="2150"/>
      <c r="CH86" s="2150"/>
      <c r="CI86" s="2150"/>
      <c r="CJ86" s="2150"/>
      <c r="CK86" s="2150"/>
      <c r="CL86" s="2150"/>
      <c r="CM86" s="2150"/>
      <c r="CN86" s="2150"/>
      <c r="CO86" s="2150"/>
      <c r="CP86" s="2150"/>
      <c r="CQ86" s="2150"/>
      <c r="CR86" s="2150"/>
      <c r="CS86" s="2150"/>
      <c r="CT86" s="2150"/>
      <c r="CU86" s="2150"/>
      <c r="CV86" s="2150"/>
      <c r="CW86" s="2150"/>
      <c r="CX86" s="2150"/>
      <c r="CY86" s="2150"/>
      <c r="CZ86" s="2150"/>
      <c r="DA86" s="2150"/>
      <c r="DB86" s="2150"/>
      <c r="DC86" s="2150"/>
      <c r="DD86" s="2150"/>
      <c r="DE86" s="2150"/>
      <c r="DF86" s="2150"/>
      <c r="DG86" s="2150"/>
      <c r="DH86" s="2150"/>
      <c r="DI86" s="2151"/>
      <c r="DJ86" s="2281" t="s">
        <v>1128</v>
      </c>
      <c r="DK86" s="2282"/>
      <c r="DL86" s="2282"/>
      <c r="DM86" s="2282"/>
      <c r="DN86" s="2282"/>
      <c r="DO86" s="2282"/>
      <c r="DP86" s="2282"/>
      <c r="DQ86" s="2282"/>
      <c r="DR86" s="2282"/>
      <c r="DS86" s="2282"/>
      <c r="DT86" s="2282"/>
      <c r="DU86" s="2282"/>
      <c r="DV86" s="2282"/>
      <c r="DW86" s="2282"/>
      <c r="DX86" s="2282"/>
      <c r="DY86" s="2282"/>
      <c r="DZ86" s="2282"/>
      <c r="EA86" s="2282"/>
      <c r="EB86" s="2282"/>
      <c r="EC86" s="2282"/>
      <c r="ED86" s="2282"/>
      <c r="EE86" s="2282"/>
      <c r="EF86" s="2282"/>
      <c r="EG86" s="2282"/>
      <c r="EH86" s="2282"/>
      <c r="EI86" s="2282"/>
      <c r="EJ86" s="2282"/>
      <c r="EK86" s="2282"/>
      <c r="EL86" s="2282"/>
      <c r="EM86" s="2282"/>
      <c r="EN86" s="2282"/>
      <c r="EO86" s="2282"/>
      <c r="EP86" s="2282"/>
      <c r="EQ86" s="2282"/>
      <c r="ER86" s="2282"/>
      <c r="ES86" s="2282"/>
      <c r="ET86" s="2282"/>
      <c r="EU86" s="2282"/>
      <c r="EV86" s="2282"/>
      <c r="EW86" s="2282"/>
      <c r="EX86" s="2282"/>
      <c r="EY86" s="2282"/>
      <c r="EZ86" s="2282"/>
      <c r="FA86" s="2282"/>
      <c r="FB86" s="2282"/>
      <c r="FC86" s="2282"/>
      <c r="FD86" s="2282"/>
      <c r="FE86" s="2282"/>
      <c r="FF86" s="2282"/>
      <c r="FG86" s="2283"/>
    </row>
    <row r="87" spans="2:163" ht="8.65" customHeight="1">
      <c r="B87" s="2279" t="s">
        <v>1129</v>
      </c>
      <c r="C87" s="2280"/>
      <c r="D87" s="2280"/>
      <c r="E87" s="2280"/>
      <c r="F87" s="2280"/>
      <c r="G87" s="2280"/>
      <c r="H87" s="2280"/>
      <c r="I87" s="2280"/>
      <c r="J87" s="2280"/>
      <c r="K87" s="2280"/>
      <c r="L87" s="2280"/>
      <c r="M87" s="2280"/>
      <c r="N87" s="2280"/>
      <c r="O87" s="2280"/>
      <c r="P87" s="2280"/>
      <c r="Q87" s="2280"/>
      <c r="R87" s="2280"/>
      <c r="S87" s="2280"/>
      <c r="T87" s="2280"/>
      <c r="U87" s="2280"/>
      <c r="V87" s="2280"/>
      <c r="W87" s="2280"/>
      <c r="X87" s="2280"/>
      <c r="Y87" s="2280"/>
      <c r="Z87" s="2280"/>
      <c r="AA87" s="2280"/>
      <c r="AB87" s="2280"/>
      <c r="AC87" s="2280"/>
      <c r="AD87" s="2280"/>
      <c r="AE87" s="2280"/>
      <c r="AF87" s="2280"/>
      <c r="AG87" s="2280"/>
      <c r="AH87" s="2280"/>
      <c r="AI87" s="2280"/>
      <c r="AJ87" s="2280"/>
      <c r="AK87" s="2280"/>
      <c r="AL87" s="2280"/>
      <c r="AM87" s="2280"/>
      <c r="AN87" s="2280"/>
      <c r="AO87" s="2280"/>
      <c r="AP87" s="2280"/>
      <c r="AQ87" s="2280"/>
      <c r="AR87" s="2280"/>
      <c r="AS87" s="2280"/>
      <c r="AT87" s="2280"/>
      <c r="AU87" s="2264"/>
      <c r="AV87" s="2265"/>
      <c r="AW87" s="2265"/>
      <c r="AX87" s="2265"/>
      <c r="AY87" s="2265"/>
      <c r="AZ87" s="2265"/>
      <c r="BA87" s="2265"/>
      <c r="BB87" s="2265"/>
      <c r="BC87" s="2265"/>
      <c r="BD87" s="2265"/>
      <c r="BE87" s="2265"/>
      <c r="BF87" s="2265"/>
      <c r="BG87" s="2265"/>
      <c r="BH87" s="2265"/>
      <c r="BI87" s="2265"/>
      <c r="BJ87" s="2265"/>
      <c r="BK87" s="2265"/>
      <c r="BL87" s="2265"/>
      <c r="BM87" s="2265"/>
      <c r="BN87" s="2265"/>
      <c r="BO87" s="2265"/>
      <c r="BP87" s="2265"/>
      <c r="BQ87" s="2265"/>
      <c r="BR87" s="2265"/>
      <c r="BS87" s="2265"/>
      <c r="BT87" s="2253"/>
      <c r="BU87" s="2253"/>
      <c r="BV87" s="2253"/>
      <c r="BW87" s="2253"/>
      <c r="BX87" s="2255"/>
      <c r="BY87" s="2149"/>
      <c r="BZ87" s="2150"/>
      <c r="CA87" s="2150"/>
      <c r="CB87" s="2150"/>
      <c r="CC87" s="2150"/>
      <c r="CD87" s="2150"/>
      <c r="CE87" s="2150"/>
      <c r="CF87" s="2150"/>
      <c r="CG87" s="2150"/>
      <c r="CH87" s="2150"/>
      <c r="CI87" s="2150"/>
      <c r="CJ87" s="2150"/>
      <c r="CK87" s="2150"/>
      <c r="CL87" s="2150"/>
      <c r="CM87" s="2150"/>
      <c r="CN87" s="2150"/>
      <c r="CO87" s="2150"/>
      <c r="CP87" s="2150"/>
      <c r="CQ87" s="2150"/>
      <c r="CR87" s="2150"/>
      <c r="CS87" s="2150"/>
      <c r="CT87" s="2150"/>
      <c r="CU87" s="2150"/>
      <c r="CV87" s="2150"/>
      <c r="CW87" s="2150"/>
      <c r="CX87" s="2150"/>
      <c r="CY87" s="2150"/>
      <c r="CZ87" s="2150"/>
      <c r="DA87" s="2150"/>
      <c r="DB87" s="2150"/>
      <c r="DC87" s="2150"/>
      <c r="DD87" s="2150"/>
      <c r="DE87" s="2150"/>
      <c r="DF87" s="2150"/>
      <c r="DG87" s="2150"/>
      <c r="DH87" s="2150"/>
      <c r="DI87" s="2151"/>
      <c r="DJ87" s="2284"/>
      <c r="DK87" s="2282"/>
      <c r="DL87" s="2282"/>
      <c r="DM87" s="2282"/>
      <c r="DN87" s="2282"/>
      <c r="DO87" s="2282"/>
      <c r="DP87" s="2282"/>
      <c r="DQ87" s="2282"/>
      <c r="DR87" s="2282"/>
      <c r="DS87" s="2282"/>
      <c r="DT87" s="2282"/>
      <c r="DU87" s="2282"/>
      <c r="DV87" s="2282"/>
      <c r="DW87" s="2282"/>
      <c r="DX87" s="2282"/>
      <c r="DY87" s="2282"/>
      <c r="DZ87" s="2282"/>
      <c r="EA87" s="2282"/>
      <c r="EB87" s="2282"/>
      <c r="EC87" s="2282"/>
      <c r="ED87" s="2282"/>
      <c r="EE87" s="2282"/>
      <c r="EF87" s="2282"/>
      <c r="EG87" s="2282"/>
      <c r="EH87" s="2282"/>
      <c r="EI87" s="2282"/>
      <c r="EJ87" s="2282"/>
      <c r="EK87" s="2282"/>
      <c r="EL87" s="2282"/>
      <c r="EM87" s="2282"/>
      <c r="EN87" s="2282"/>
      <c r="EO87" s="2282"/>
      <c r="EP87" s="2282"/>
      <c r="EQ87" s="2282"/>
      <c r="ER87" s="2282"/>
      <c r="ES87" s="2282"/>
      <c r="ET87" s="2282"/>
      <c r="EU87" s="2282"/>
      <c r="EV87" s="2282"/>
      <c r="EW87" s="2282"/>
      <c r="EX87" s="2282"/>
      <c r="EY87" s="2282"/>
      <c r="EZ87" s="2282"/>
      <c r="FA87" s="2282"/>
      <c r="FB87" s="2282"/>
      <c r="FC87" s="2282"/>
      <c r="FD87" s="2282"/>
      <c r="FE87" s="2282"/>
      <c r="FF87" s="2282"/>
      <c r="FG87" s="2283"/>
    </row>
    <row r="88" spans="2:163" ht="8.65" customHeight="1">
      <c r="B88" s="2279"/>
      <c r="C88" s="2280"/>
      <c r="D88" s="2280"/>
      <c r="E88" s="2280"/>
      <c r="F88" s="2280"/>
      <c r="G88" s="2280"/>
      <c r="H88" s="2280"/>
      <c r="I88" s="2280"/>
      <c r="J88" s="2280"/>
      <c r="K88" s="2280"/>
      <c r="L88" s="2280"/>
      <c r="M88" s="2280"/>
      <c r="N88" s="2280"/>
      <c r="O88" s="2280"/>
      <c r="P88" s="2280"/>
      <c r="Q88" s="2280"/>
      <c r="R88" s="2280"/>
      <c r="S88" s="2280"/>
      <c r="T88" s="2280"/>
      <c r="U88" s="2280"/>
      <c r="V88" s="2280"/>
      <c r="W88" s="2280"/>
      <c r="X88" s="2280"/>
      <c r="Y88" s="2280"/>
      <c r="Z88" s="2280"/>
      <c r="AA88" s="2280"/>
      <c r="AB88" s="2280"/>
      <c r="AC88" s="2280"/>
      <c r="AD88" s="2280"/>
      <c r="AE88" s="2280"/>
      <c r="AF88" s="2280"/>
      <c r="AG88" s="2280"/>
      <c r="AH88" s="2280"/>
      <c r="AI88" s="2280"/>
      <c r="AJ88" s="2280"/>
      <c r="AK88" s="2280"/>
      <c r="AL88" s="2280"/>
      <c r="AM88" s="2280"/>
      <c r="AN88" s="2280"/>
      <c r="AO88" s="2280"/>
      <c r="AP88" s="2280"/>
      <c r="AQ88" s="2280"/>
      <c r="AR88" s="2280"/>
      <c r="AS88" s="2280"/>
      <c r="AT88" s="2280"/>
      <c r="AU88" s="2285" t="s">
        <v>1130</v>
      </c>
      <c r="AV88" s="2286"/>
      <c r="AW88" s="2286"/>
      <c r="AX88" s="2286"/>
      <c r="AY88" s="2286"/>
      <c r="AZ88" s="2286"/>
      <c r="BA88" s="2286"/>
      <c r="BB88" s="2286"/>
      <c r="BC88" s="2286"/>
      <c r="BD88" s="2286"/>
      <c r="BE88" s="2286"/>
      <c r="BF88" s="2286"/>
      <c r="BG88" s="2286"/>
      <c r="BH88" s="2286"/>
      <c r="BI88" s="2286"/>
      <c r="BJ88" s="2286"/>
      <c r="BK88" s="2286"/>
      <c r="BL88" s="2286"/>
      <c r="BM88" s="2286"/>
      <c r="BN88" s="2286"/>
      <c r="BO88" s="2286"/>
      <c r="BP88" s="2286"/>
      <c r="BQ88" s="2286"/>
      <c r="BR88" s="2286"/>
      <c r="BS88" s="2287"/>
      <c r="BT88" s="2253">
        <v>0.7</v>
      </c>
      <c r="BU88" s="2253"/>
      <c r="BV88" s="2253"/>
      <c r="BW88" s="2253"/>
      <c r="BX88" s="2255"/>
      <c r="BY88" s="2291" t="s">
        <v>1131</v>
      </c>
      <c r="BZ88" s="2292"/>
      <c r="CA88" s="2292"/>
      <c r="CB88" s="2292"/>
      <c r="CC88" s="2292"/>
      <c r="CD88" s="2292"/>
      <c r="CE88" s="2292"/>
      <c r="CF88" s="2292"/>
      <c r="CG88" s="2292"/>
      <c r="CH88" s="2292"/>
      <c r="CI88" s="2292"/>
      <c r="CJ88" s="2292"/>
      <c r="CK88" s="2292"/>
      <c r="CL88" s="2292"/>
      <c r="CM88" s="2292"/>
      <c r="CN88" s="2292"/>
      <c r="CO88" s="2292"/>
      <c r="CP88" s="2292"/>
      <c r="CQ88" s="2292"/>
      <c r="CR88" s="2292"/>
      <c r="CS88" s="2292"/>
      <c r="CT88" s="2292"/>
      <c r="CU88" s="2292"/>
      <c r="CV88" s="2292"/>
      <c r="CW88" s="2292"/>
      <c r="CX88" s="2292"/>
      <c r="CY88" s="2292"/>
      <c r="CZ88" s="2292"/>
      <c r="DA88" s="2292"/>
      <c r="DB88" s="2292"/>
      <c r="DC88" s="2292"/>
      <c r="DD88" s="2292"/>
      <c r="DE88" s="2292"/>
      <c r="DF88" s="2292"/>
      <c r="DG88" s="2292"/>
      <c r="DH88" s="2292"/>
      <c r="DI88" s="2293"/>
      <c r="DJ88" s="2284"/>
      <c r="DK88" s="2282"/>
      <c r="DL88" s="2282"/>
      <c r="DM88" s="2282"/>
      <c r="DN88" s="2282"/>
      <c r="DO88" s="2282"/>
      <c r="DP88" s="2282"/>
      <c r="DQ88" s="2282"/>
      <c r="DR88" s="2282"/>
      <c r="DS88" s="2282"/>
      <c r="DT88" s="2282"/>
      <c r="DU88" s="2282"/>
      <c r="DV88" s="2282"/>
      <c r="DW88" s="2282"/>
      <c r="DX88" s="2282"/>
      <c r="DY88" s="2282"/>
      <c r="DZ88" s="2282"/>
      <c r="EA88" s="2282"/>
      <c r="EB88" s="2282"/>
      <c r="EC88" s="2282"/>
      <c r="ED88" s="2282"/>
      <c r="EE88" s="2282"/>
      <c r="EF88" s="2282"/>
      <c r="EG88" s="2282"/>
      <c r="EH88" s="2282"/>
      <c r="EI88" s="2282"/>
      <c r="EJ88" s="2282"/>
      <c r="EK88" s="2282"/>
      <c r="EL88" s="2282"/>
      <c r="EM88" s="2282"/>
      <c r="EN88" s="2282"/>
      <c r="EO88" s="2282"/>
      <c r="EP88" s="2282"/>
      <c r="EQ88" s="2282"/>
      <c r="ER88" s="2282"/>
      <c r="ES88" s="2282"/>
      <c r="ET88" s="2282"/>
      <c r="EU88" s="2282"/>
      <c r="EV88" s="2282"/>
      <c r="EW88" s="2282"/>
      <c r="EX88" s="2282"/>
      <c r="EY88" s="2282"/>
      <c r="EZ88" s="2282"/>
      <c r="FA88" s="2282"/>
      <c r="FB88" s="2282"/>
      <c r="FC88" s="2282"/>
      <c r="FD88" s="2282"/>
      <c r="FE88" s="2282"/>
      <c r="FF88" s="2282"/>
      <c r="FG88" s="2283"/>
    </row>
    <row r="89" spans="2:163" ht="8.65" customHeight="1">
      <c r="B89" s="2294" t="s">
        <v>1084</v>
      </c>
      <c r="C89" s="2295"/>
      <c r="D89" s="2295"/>
      <c r="E89" s="2295"/>
      <c r="F89" s="2295"/>
      <c r="G89" s="2295"/>
      <c r="H89" s="2295"/>
      <c r="I89" s="2295"/>
      <c r="J89" s="2295"/>
      <c r="K89" s="2295"/>
      <c r="L89" s="2295"/>
      <c r="M89" s="2295"/>
      <c r="N89" s="2295"/>
      <c r="O89" s="2295"/>
      <c r="P89" s="2295"/>
      <c r="Q89" s="2295"/>
      <c r="R89" s="2295"/>
      <c r="S89" s="2295"/>
      <c r="T89" s="2295"/>
      <c r="U89" s="2295"/>
      <c r="V89" s="2295"/>
      <c r="W89" s="2295"/>
      <c r="X89" s="2295"/>
      <c r="Y89" s="2295"/>
      <c r="Z89" s="2295"/>
      <c r="AA89" s="2295"/>
      <c r="AB89" s="2295"/>
      <c r="AC89" s="2295"/>
      <c r="AD89" s="2295"/>
      <c r="AE89" s="2295"/>
      <c r="AF89" s="2295"/>
      <c r="AG89" s="2295"/>
      <c r="AH89" s="2295"/>
      <c r="AI89" s="2295"/>
      <c r="AJ89" s="2295"/>
      <c r="AK89" s="2295"/>
      <c r="AL89" s="2295"/>
      <c r="AM89" s="2295"/>
      <c r="AN89" s="2295"/>
      <c r="AO89" s="2295"/>
      <c r="AP89" s="2295"/>
      <c r="AQ89" s="2295"/>
      <c r="AR89" s="2295"/>
      <c r="AS89" s="2295"/>
      <c r="AT89" s="2295"/>
      <c r="AU89" s="2288"/>
      <c r="AV89" s="2289"/>
      <c r="AW89" s="2289"/>
      <c r="AX89" s="2289"/>
      <c r="AY89" s="2289"/>
      <c r="AZ89" s="2289"/>
      <c r="BA89" s="2289"/>
      <c r="BB89" s="2289"/>
      <c r="BC89" s="2289"/>
      <c r="BD89" s="2289"/>
      <c r="BE89" s="2289"/>
      <c r="BF89" s="2289"/>
      <c r="BG89" s="2289"/>
      <c r="BH89" s="2289"/>
      <c r="BI89" s="2289"/>
      <c r="BJ89" s="2289"/>
      <c r="BK89" s="2289"/>
      <c r="BL89" s="2289"/>
      <c r="BM89" s="2289"/>
      <c r="BN89" s="2289"/>
      <c r="BO89" s="2289"/>
      <c r="BP89" s="2289"/>
      <c r="BQ89" s="2289"/>
      <c r="BR89" s="2289"/>
      <c r="BS89" s="2290"/>
      <c r="BT89" s="2253"/>
      <c r="BU89" s="2253"/>
      <c r="BV89" s="2253"/>
      <c r="BW89" s="2253"/>
      <c r="BX89" s="2255"/>
      <c r="BY89" s="2291"/>
      <c r="BZ89" s="2292"/>
      <c r="CA89" s="2292"/>
      <c r="CB89" s="2292"/>
      <c r="CC89" s="2292"/>
      <c r="CD89" s="2292"/>
      <c r="CE89" s="2292"/>
      <c r="CF89" s="2292"/>
      <c r="CG89" s="2292"/>
      <c r="CH89" s="2292"/>
      <c r="CI89" s="2292"/>
      <c r="CJ89" s="2292"/>
      <c r="CK89" s="2292"/>
      <c r="CL89" s="2292"/>
      <c r="CM89" s="2292"/>
      <c r="CN89" s="2292"/>
      <c r="CO89" s="2292"/>
      <c r="CP89" s="2292"/>
      <c r="CQ89" s="2292"/>
      <c r="CR89" s="2292"/>
      <c r="CS89" s="2292"/>
      <c r="CT89" s="2292"/>
      <c r="CU89" s="2292"/>
      <c r="CV89" s="2292"/>
      <c r="CW89" s="2292"/>
      <c r="CX89" s="2292"/>
      <c r="CY89" s="2292"/>
      <c r="CZ89" s="2292"/>
      <c r="DA89" s="2292"/>
      <c r="DB89" s="2292"/>
      <c r="DC89" s="2292"/>
      <c r="DD89" s="2292"/>
      <c r="DE89" s="2292"/>
      <c r="DF89" s="2292"/>
      <c r="DG89" s="2292"/>
      <c r="DH89" s="2292"/>
      <c r="DI89" s="2293"/>
      <c r="DJ89" s="2281" t="s">
        <v>1132</v>
      </c>
      <c r="DK89" s="2282"/>
      <c r="DL89" s="2282"/>
      <c r="DM89" s="2282"/>
      <c r="DN89" s="2282"/>
      <c r="DO89" s="2282"/>
      <c r="DP89" s="2282"/>
      <c r="DQ89" s="2282"/>
      <c r="DR89" s="2282"/>
      <c r="DS89" s="2282"/>
      <c r="DT89" s="2282"/>
      <c r="DU89" s="2282"/>
      <c r="DV89" s="2282"/>
      <c r="DW89" s="2282"/>
      <c r="DX89" s="2282"/>
      <c r="DY89" s="2282"/>
      <c r="DZ89" s="2282"/>
      <c r="EA89" s="2282"/>
      <c r="EB89" s="2282"/>
      <c r="EC89" s="2282"/>
      <c r="ED89" s="2282"/>
      <c r="EE89" s="2282"/>
      <c r="EF89" s="2282"/>
      <c r="EG89" s="2282"/>
      <c r="EH89" s="2282"/>
      <c r="EI89" s="2282"/>
      <c r="EJ89" s="2282"/>
      <c r="EK89" s="2282"/>
      <c r="EL89" s="2282"/>
      <c r="EM89" s="2282"/>
      <c r="EN89" s="2282"/>
      <c r="EO89" s="2282"/>
      <c r="EP89" s="2282"/>
      <c r="EQ89" s="2282"/>
      <c r="ER89" s="2282"/>
      <c r="ES89" s="2282"/>
      <c r="ET89" s="2282"/>
      <c r="EU89" s="2282"/>
      <c r="EV89" s="2282"/>
      <c r="EW89" s="2282"/>
      <c r="EX89" s="2282"/>
      <c r="EY89" s="2282"/>
      <c r="EZ89" s="2282"/>
      <c r="FA89" s="2282"/>
      <c r="FB89" s="2282"/>
      <c r="FC89" s="2282"/>
      <c r="FD89" s="2282"/>
      <c r="FE89" s="2282"/>
      <c r="FF89" s="2282"/>
      <c r="FG89" s="2283"/>
    </row>
    <row r="90" spans="2:163" ht="8.65" customHeight="1" thickBot="1">
      <c r="B90" s="2296"/>
      <c r="C90" s="2297"/>
      <c r="D90" s="2297"/>
      <c r="E90" s="2297"/>
      <c r="F90" s="2297"/>
      <c r="G90" s="2297"/>
      <c r="H90" s="2297"/>
      <c r="I90" s="2297"/>
      <c r="J90" s="2297"/>
      <c r="K90" s="2297"/>
      <c r="L90" s="2297"/>
      <c r="M90" s="2297"/>
      <c r="N90" s="2297"/>
      <c r="O90" s="2297"/>
      <c r="P90" s="2297"/>
      <c r="Q90" s="2297"/>
      <c r="R90" s="2297"/>
      <c r="S90" s="2297"/>
      <c r="T90" s="2297"/>
      <c r="U90" s="2297"/>
      <c r="V90" s="2297"/>
      <c r="W90" s="2297"/>
      <c r="X90" s="2297"/>
      <c r="Y90" s="2297"/>
      <c r="Z90" s="2297"/>
      <c r="AA90" s="2297"/>
      <c r="AB90" s="2297"/>
      <c r="AC90" s="2297"/>
      <c r="AD90" s="2297"/>
      <c r="AE90" s="2297"/>
      <c r="AF90" s="2297"/>
      <c r="AG90" s="2297"/>
      <c r="AH90" s="2297"/>
      <c r="AI90" s="2297"/>
      <c r="AJ90" s="2297"/>
      <c r="AK90" s="2297"/>
      <c r="AL90" s="2297"/>
      <c r="AM90" s="2297"/>
      <c r="AN90" s="2297"/>
      <c r="AO90" s="2297"/>
      <c r="AP90" s="2297"/>
      <c r="AQ90" s="2297"/>
      <c r="AR90" s="2297"/>
      <c r="AS90" s="2297"/>
      <c r="AT90" s="2297"/>
      <c r="AU90" s="2285" t="s">
        <v>1133</v>
      </c>
      <c r="AV90" s="2286"/>
      <c r="AW90" s="2286"/>
      <c r="AX90" s="2286"/>
      <c r="AY90" s="2286"/>
      <c r="AZ90" s="2286"/>
      <c r="BA90" s="2286"/>
      <c r="BB90" s="2286"/>
      <c r="BC90" s="2286"/>
      <c r="BD90" s="2286"/>
      <c r="BE90" s="2286"/>
      <c r="BF90" s="2286"/>
      <c r="BG90" s="2286"/>
      <c r="BH90" s="2286"/>
      <c r="BI90" s="2286"/>
      <c r="BJ90" s="2286"/>
      <c r="BK90" s="2286"/>
      <c r="BL90" s="2286"/>
      <c r="BM90" s="2286"/>
      <c r="BN90" s="2286"/>
      <c r="BO90" s="2286"/>
      <c r="BP90" s="2286"/>
      <c r="BQ90" s="2286"/>
      <c r="BR90" s="2286"/>
      <c r="BS90" s="2287"/>
      <c r="BT90" s="2253">
        <v>0.3</v>
      </c>
      <c r="BU90" s="2253"/>
      <c r="BV90" s="2253"/>
      <c r="BW90" s="2253"/>
      <c r="BX90" s="2255"/>
      <c r="BY90" s="2291" t="s">
        <v>1134</v>
      </c>
      <c r="BZ90" s="2292"/>
      <c r="CA90" s="2292"/>
      <c r="CB90" s="2292"/>
      <c r="CC90" s="2292"/>
      <c r="CD90" s="2292"/>
      <c r="CE90" s="2292"/>
      <c r="CF90" s="2292"/>
      <c r="CG90" s="2292"/>
      <c r="CH90" s="2292"/>
      <c r="CI90" s="2292"/>
      <c r="CJ90" s="2292"/>
      <c r="CK90" s="2292"/>
      <c r="CL90" s="2292"/>
      <c r="CM90" s="2292"/>
      <c r="CN90" s="2292"/>
      <c r="CO90" s="2292"/>
      <c r="CP90" s="2292"/>
      <c r="CQ90" s="2292"/>
      <c r="CR90" s="2292"/>
      <c r="CS90" s="2292"/>
      <c r="CT90" s="2292"/>
      <c r="CU90" s="2292"/>
      <c r="CV90" s="2292"/>
      <c r="CW90" s="2292"/>
      <c r="CX90" s="2292"/>
      <c r="CY90" s="2292"/>
      <c r="CZ90" s="2292"/>
      <c r="DA90" s="2292"/>
      <c r="DB90" s="2292"/>
      <c r="DC90" s="2292"/>
      <c r="DD90" s="2292"/>
      <c r="DE90" s="2292"/>
      <c r="DF90" s="2292"/>
      <c r="DG90" s="2292"/>
      <c r="DH90" s="2292"/>
      <c r="DI90" s="2293"/>
      <c r="DJ90" s="2284"/>
      <c r="DK90" s="2282"/>
      <c r="DL90" s="2282"/>
      <c r="DM90" s="2282"/>
      <c r="DN90" s="2282"/>
      <c r="DO90" s="2282"/>
      <c r="DP90" s="2282"/>
      <c r="DQ90" s="2282"/>
      <c r="DR90" s="2282"/>
      <c r="DS90" s="2282"/>
      <c r="DT90" s="2282"/>
      <c r="DU90" s="2282"/>
      <c r="DV90" s="2282"/>
      <c r="DW90" s="2282"/>
      <c r="DX90" s="2282"/>
      <c r="DY90" s="2282"/>
      <c r="DZ90" s="2282"/>
      <c r="EA90" s="2282"/>
      <c r="EB90" s="2282"/>
      <c r="EC90" s="2282"/>
      <c r="ED90" s="2282"/>
      <c r="EE90" s="2282"/>
      <c r="EF90" s="2282"/>
      <c r="EG90" s="2282"/>
      <c r="EH90" s="2282"/>
      <c r="EI90" s="2282"/>
      <c r="EJ90" s="2282"/>
      <c r="EK90" s="2282"/>
      <c r="EL90" s="2282"/>
      <c r="EM90" s="2282"/>
      <c r="EN90" s="2282"/>
      <c r="EO90" s="2282"/>
      <c r="EP90" s="2282"/>
      <c r="EQ90" s="2282"/>
      <c r="ER90" s="2282"/>
      <c r="ES90" s="2282"/>
      <c r="ET90" s="2282"/>
      <c r="EU90" s="2282"/>
      <c r="EV90" s="2282"/>
      <c r="EW90" s="2282"/>
      <c r="EX90" s="2282"/>
      <c r="EY90" s="2282"/>
      <c r="EZ90" s="2282"/>
      <c r="FA90" s="2282"/>
      <c r="FB90" s="2282"/>
      <c r="FC90" s="2282"/>
      <c r="FD90" s="2282"/>
      <c r="FE90" s="2282"/>
      <c r="FF90" s="2282"/>
      <c r="FG90" s="2283"/>
    </row>
    <row r="91" spans="2:163" ht="8.65" customHeight="1" thickBot="1">
      <c r="B91" s="1975" t="s">
        <v>1135</v>
      </c>
      <c r="C91" s="1964"/>
      <c r="D91" s="1964"/>
      <c r="E91" s="1964"/>
      <c r="F91" s="1964"/>
      <c r="G91" s="1964"/>
      <c r="H91" s="1964"/>
      <c r="I91" s="1964"/>
      <c r="J91" s="1964"/>
      <c r="K91" s="1964"/>
      <c r="L91" s="1964"/>
      <c r="M91" s="1964"/>
      <c r="N91" s="1964"/>
      <c r="O91" s="1964"/>
      <c r="P91" s="1964"/>
      <c r="Q91" s="1964"/>
      <c r="R91" s="1964"/>
      <c r="S91" s="1964"/>
      <c r="T91" s="1964"/>
      <c r="U91" s="1964"/>
      <c r="V91" s="1964"/>
      <c r="W91" s="1964"/>
      <c r="X91" s="1964"/>
      <c r="Y91" s="1964"/>
      <c r="Z91" s="1964"/>
      <c r="AA91" s="1964"/>
      <c r="AB91" s="1964"/>
      <c r="AC91" s="1964"/>
      <c r="AD91" s="1964"/>
      <c r="AE91" s="1964"/>
      <c r="AF91" s="1964"/>
      <c r="AG91" s="1964"/>
      <c r="AH91" s="1964"/>
      <c r="AI91" s="1964"/>
      <c r="AJ91" s="1964"/>
      <c r="AK91" s="1964"/>
      <c r="AL91" s="1964"/>
      <c r="AM91" s="1964"/>
      <c r="AN91" s="1964"/>
      <c r="AO91" s="1964"/>
      <c r="AP91" s="1964"/>
      <c r="AQ91" s="1964"/>
      <c r="AR91" s="1964"/>
      <c r="AS91" s="1964"/>
      <c r="AT91" s="1967"/>
      <c r="AU91" s="2288"/>
      <c r="AV91" s="2289"/>
      <c r="AW91" s="2289"/>
      <c r="AX91" s="2289"/>
      <c r="AY91" s="2289"/>
      <c r="AZ91" s="2289"/>
      <c r="BA91" s="2289"/>
      <c r="BB91" s="2289"/>
      <c r="BC91" s="2289"/>
      <c r="BD91" s="2289"/>
      <c r="BE91" s="2289"/>
      <c r="BF91" s="2289"/>
      <c r="BG91" s="2289"/>
      <c r="BH91" s="2289"/>
      <c r="BI91" s="2289"/>
      <c r="BJ91" s="2289"/>
      <c r="BK91" s="2289"/>
      <c r="BL91" s="2289"/>
      <c r="BM91" s="2289"/>
      <c r="BN91" s="2289"/>
      <c r="BO91" s="2289"/>
      <c r="BP91" s="2289"/>
      <c r="BQ91" s="2289"/>
      <c r="BR91" s="2289"/>
      <c r="BS91" s="2290"/>
      <c r="BT91" s="2253"/>
      <c r="BU91" s="2253"/>
      <c r="BV91" s="2253"/>
      <c r="BW91" s="2253"/>
      <c r="BX91" s="2255"/>
      <c r="BY91" s="2298"/>
      <c r="BZ91" s="2299"/>
      <c r="CA91" s="2299"/>
      <c r="CB91" s="2299"/>
      <c r="CC91" s="2299"/>
      <c r="CD91" s="2299"/>
      <c r="CE91" s="2299"/>
      <c r="CF91" s="2299"/>
      <c r="CG91" s="2299"/>
      <c r="CH91" s="2299"/>
      <c r="CI91" s="2299"/>
      <c r="CJ91" s="2299"/>
      <c r="CK91" s="2299"/>
      <c r="CL91" s="2299"/>
      <c r="CM91" s="2299"/>
      <c r="CN91" s="2299"/>
      <c r="CO91" s="2299"/>
      <c r="CP91" s="2299"/>
      <c r="CQ91" s="2299"/>
      <c r="CR91" s="2299"/>
      <c r="CS91" s="2299"/>
      <c r="CT91" s="2299"/>
      <c r="CU91" s="2299"/>
      <c r="CV91" s="2299"/>
      <c r="CW91" s="2299"/>
      <c r="CX91" s="2299"/>
      <c r="CY91" s="2299"/>
      <c r="CZ91" s="2299"/>
      <c r="DA91" s="2299"/>
      <c r="DB91" s="2299"/>
      <c r="DC91" s="2299"/>
      <c r="DD91" s="2299"/>
      <c r="DE91" s="2299"/>
      <c r="DF91" s="2299"/>
      <c r="DG91" s="2299"/>
      <c r="DH91" s="2299"/>
      <c r="DI91" s="2300"/>
      <c r="DJ91" s="2284"/>
      <c r="DK91" s="2282"/>
      <c r="DL91" s="2282"/>
      <c r="DM91" s="2282"/>
      <c r="DN91" s="2282"/>
      <c r="DO91" s="2282"/>
      <c r="DP91" s="2282"/>
      <c r="DQ91" s="2282"/>
      <c r="DR91" s="2282"/>
      <c r="DS91" s="2282"/>
      <c r="DT91" s="2282"/>
      <c r="DU91" s="2282"/>
      <c r="DV91" s="2282"/>
      <c r="DW91" s="2282"/>
      <c r="DX91" s="2282"/>
      <c r="DY91" s="2282"/>
      <c r="DZ91" s="2282"/>
      <c r="EA91" s="2282"/>
      <c r="EB91" s="2282"/>
      <c r="EC91" s="2282"/>
      <c r="ED91" s="2282"/>
      <c r="EE91" s="2282"/>
      <c r="EF91" s="2282"/>
      <c r="EG91" s="2282"/>
      <c r="EH91" s="2282"/>
      <c r="EI91" s="2282"/>
      <c r="EJ91" s="2282"/>
      <c r="EK91" s="2282"/>
      <c r="EL91" s="2282"/>
      <c r="EM91" s="2282"/>
      <c r="EN91" s="2282"/>
      <c r="EO91" s="2282"/>
      <c r="EP91" s="2282"/>
      <c r="EQ91" s="2282"/>
      <c r="ER91" s="2282"/>
      <c r="ES91" s="2282"/>
      <c r="ET91" s="2282"/>
      <c r="EU91" s="2282"/>
      <c r="EV91" s="2282"/>
      <c r="EW91" s="2282"/>
      <c r="EX91" s="2282"/>
      <c r="EY91" s="2282"/>
      <c r="EZ91" s="2282"/>
      <c r="FA91" s="2282"/>
      <c r="FB91" s="2282"/>
      <c r="FC91" s="2282"/>
      <c r="FD91" s="2282"/>
      <c r="FE91" s="2282"/>
      <c r="FF91" s="2282"/>
      <c r="FG91" s="2283"/>
    </row>
    <row r="92" spans="2:163" ht="8.65" customHeight="1" thickTop="1">
      <c r="B92" s="1975"/>
      <c r="C92" s="1964"/>
      <c r="D92" s="1964"/>
      <c r="E92" s="1964"/>
      <c r="F92" s="1964"/>
      <c r="G92" s="1964"/>
      <c r="H92" s="1964"/>
      <c r="I92" s="1964"/>
      <c r="J92" s="1964"/>
      <c r="K92" s="1964"/>
      <c r="L92" s="1964"/>
      <c r="M92" s="1964"/>
      <c r="N92" s="1964"/>
      <c r="O92" s="1964"/>
      <c r="P92" s="1964"/>
      <c r="Q92" s="1964"/>
      <c r="R92" s="1964"/>
      <c r="S92" s="1964"/>
      <c r="T92" s="1964"/>
      <c r="U92" s="1964"/>
      <c r="V92" s="1964"/>
      <c r="W92" s="1964"/>
      <c r="X92" s="1964"/>
      <c r="Y92" s="1964"/>
      <c r="Z92" s="1964"/>
      <c r="AA92" s="1964"/>
      <c r="AB92" s="1964"/>
      <c r="AC92" s="1964"/>
      <c r="AD92" s="1964"/>
      <c r="AE92" s="1964"/>
      <c r="AF92" s="1964"/>
      <c r="AG92" s="1964"/>
      <c r="AH92" s="1964"/>
      <c r="AI92" s="1964"/>
      <c r="AJ92" s="1964"/>
      <c r="AK92" s="1964"/>
      <c r="AL92" s="1964"/>
      <c r="AM92" s="1964"/>
      <c r="AN92" s="1964"/>
      <c r="AO92" s="1964"/>
      <c r="AP92" s="1964"/>
      <c r="AQ92" s="1964"/>
      <c r="AR92" s="1964"/>
      <c r="AS92" s="1964"/>
      <c r="AT92" s="1967"/>
      <c r="AU92" s="2285" t="s">
        <v>1136</v>
      </c>
      <c r="AV92" s="2286"/>
      <c r="AW92" s="2286"/>
      <c r="AX92" s="2286"/>
      <c r="AY92" s="2286"/>
      <c r="AZ92" s="2286"/>
      <c r="BA92" s="2286"/>
      <c r="BB92" s="2286"/>
      <c r="BC92" s="2286"/>
      <c r="BD92" s="2286"/>
      <c r="BE92" s="2286"/>
      <c r="BF92" s="2286"/>
      <c r="BG92" s="2286"/>
      <c r="BH92" s="2286"/>
      <c r="BI92" s="2286"/>
      <c r="BJ92" s="2286"/>
      <c r="BK92" s="2286"/>
      <c r="BL92" s="2286"/>
      <c r="BM92" s="2286"/>
      <c r="BN92" s="2286"/>
      <c r="BO92" s="2286"/>
      <c r="BP92" s="2286"/>
      <c r="BQ92" s="2286"/>
      <c r="BR92" s="2286"/>
      <c r="BS92" s="2287"/>
      <c r="BT92" s="2253">
        <v>0.5</v>
      </c>
      <c r="BU92" s="2253"/>
      <c r="BV92" s="2253"/>
      <c r="BW92" s="2253"/>
      <c r="BX92" s="2255"/>
      <c r="BY92" s="2301" t="s">
        <v>1137</v>
      </c>
      <c r="BZ92" s="2302"/>
      <c r="CA92" s="2302"/>
      <c r="CB92" s="2302"/>
      <c r="CC92" s="2302"/>
      <c r="CD92" s="2302"/>
      <c r="CE92" s="2302"/>
      <c r="CF92" s="2302"/>
      <c r="CG92" s="2302"/>
      <c r="CH92" s="2302"/>
      <c r="CI92" s="2302"/>
      <c r="CJ92" s="2302"/>
      <c r="CK92" s="2302"/>
      <c r="CL92" s="2302"/>
      <c r="CM92" s="2302"/>
      <c r="CN92" s="2302"/>
      <c r="CO92" s="2302"/>
      <c r="CP92" s="2302"/>
      <c r="CQ92" s="2302"/>
      <c r="CR92" s="2302"/>
      <c r="CS92" s="2302"/>
      <c r="CT92" s="2302"/>
      <c r="CU92" s="2302"/>
      <c r="CV92" s="2302"/>
      <c r="CW92" s="2302"/>
      <c r="CX92" s="2302"/>
      <c r="CY92" s="2302"/>
      <c r="CZ92" s="2302"/>
      <c r="DA92" s="2302"/>
      <c r="DB92" s="2302"/>
      <c r="DC92" s="2302"/>
      <c r="DD92" s="2302"/>
      <c r="DE92" s="2302"/>
      <c r="DF92" s="2302"/>
      <c r="DG92" s="2302"/>
      <c r="DH92" s="2302"/>
      <c r="DI92" s="2303"/>
      <c r="DJ92" s="2281" t="s">
        <v>1138</v>
      </c>
      <c r="DK92" s="2282"/>
      <c r="DL92" s="2282"/>
      <c r="DM92" s="2282"/>
      <c r="DN92" s="2282"/>
      <c r="DO92" s="2282"/>
      <c r="DP92" s="2282"/>
      <c r="DQ92" s="2282"/>
      <c r="DR92" s="2282"/>
      <c r="DS92" s="2282"/>
      <c r="DT92" s="2282"/>
      <c r="DU92" s="2282"/>
      <c r="DV92" s="2282"/>
      <c r="DW92" s="2282"/>
      <c r="DX92" s="2282"/>
      <c r="DY92" s="2282"/>
      <c r="DZ92" s="2282"/>
      <c r="EA92" s="2282"/>
      <c r="EB92" s="2282"/>
      <c r="EC92" s="2282"/>
      <c r="ED92" s="2282"/>
      <c r="EE92" s="2282"/>
      <c r="EF92" s="2282"/>
      <c r="EG92" s="2282"/>
      <c r="EH92" s="2282"/>
      <c r="EI92" s="2282"/>
      <c r="EJ92" s="2282"/>
      <c r="EK92" s="2282"/>
      <c r="EL92" s="2282"/>
      <c r="EM92" s="2282"/>
      <c r="EN92" s="2282"/>
      <c r="EO92" s="2282"/>
      <c r="EP92" s="2282"/>
      <c r="EQ92" s="2282"/>
      <c r="ER92" s="2282"/>
      <c r="ES92" s="2282"/>
      <c r="ET92" s="2282"/>
      <c r="EU92" s="2282"/>
      <c r="EV92" s="2282"/>
      <c r="EW92" s="2282"/>
      <c r="EX92" s="2282"/>
      <c r="EY92" s="2282"/>
      <c r="EZ92" s="2282"/>
      <c r="FA92" s="2282"/>
      <c r="FB92" s="2282"/>
      <c r="FC92" s="2282"/>
      <c r="FD92" s="2282"/>
      <c r="FE92" s="2282"/>
      <c r="FF92" s="2282"/>
      <c r="FG92" s="2283"/>
    </row>
    <row r="93" spans="2:163" ht="8.65" customHeight="1">
      <c r="B93" s="1975"/>
      <c r="C93" s="1964"/>
      <c r="D93" s="1964"/>
      <c r="E93" s="1964"/>
      <c r="F93" s="1964"/>
      <c r="G93" s="1964"/>
      <c r="H93" s="1964"/>
      <c r="I93" s="1964"/>
      <c r="J93" s="1964"/>
      <c r="K93" s="1964"/>
      <c r="L93" s="1964"/>
      <c r="M93" s="1964"/>
      <c r="N93" s="1964"/>
      <c r="O93" s="1964"/>
      <c r="P93" s="1964"/>
      <c r="Q93" s="1964"/>
      <c r="R93" s="1964"/>
      <c r="S93" s="1964"/>
      <c r="T93" s="1964"/>
      <c r="U93" s="1964"/>
      <c r="V93" s="1964"/>
      <c r="W93" s="1964"/>
      <c r="X93" s="1964"/>
      <c r="Y93" s="1964"/>
      <c r="Z93" s="1964"/>
      <c r="AA93" s="1964"/>
      <c r="AB93" s="1964"/>
      <c r="AC93" s="1964"/>
      <c r="AD93" s="1964"/>
      <c r="AE93" s="1964"/>
      <c r="AF93" s="1964"/>
      <c r="AG93" s="1964"/>
      <c r="AH93" s="1964"/>
      <c r="AI93" s="1964"/>
      <c r="AJ93" s="1964"/>
      <c r="AK93" s="1964"/>
      <c r="AL93" s="1964"/>
      <c r="AM93" s="1964"/>
      <c r="AN93" s="1964"/>
      <c r="AO93" s="1964"/>
      <c r="AP93" s="1964"/>
      <c r="AQ93" s="1964"/>
      <c r="AR93" s="1964"/>
      <c r="AS93" s="1964"/>
      <c r="AT93" s="1967"/>
      <c r="AU93" s="2288"/>
      <c r="AV93" s="2289"/>
      <c r="AW93" s="2289"/>
      <c r="AX93" s="2289"/>
      <c r="AY93" s="2289"/>
      <c r="AZ93" s="2289"/>
      <c r="BA93" s="2289"/>
      <c r="BB93" s="2289"/>
      <c r="BC93" s="2289"/>
      <c r="BD93" s="2289"/>
      <c r="BE93" s="2289"/>
      <c r="BF93" s="2289"/>
      <c r="BG93" s="2289"/>
      <c r="BH93" s="2289"/>
      <c r="BI93" s="2289"/>
      <c r="BJ93" s="2289"/>
      <c r="BK93" s="2289"/>
      <c r="BL93" s="2289"/>
      <c r="BM93" s="2289"/>
      <c r="BN93" s="2289"/>
      <c r="BO93" s="2289"/>
      <c r="BP93" s="2289"/>
      <c r="BQ93" s="2289"/>
      <c r="BR93" s="2289"/>
      <c r="BS93" s="2290"/>
      <c r="BT93" s="2253"/>
      <c r="BU93" s="2253"/>
      <c r="BV93" s="2253"/>
      <c r="BW93" s="2253"/>
      <c r="BX93" s="2255"/>
      <c r="BY93" s="2304"/>
      <c r="BZ93" s="2305"/>
      <c r="CA93" s="2305"/>
      <c r="CB93" s="2305"/>
      <c r="CC93" s="2305"/>
      <c r="CD93" s="2305"/>
      <c r="CE93" s="2305"/>
      <c r="CF93" s="2305"/>
      <c r="CG93" s="2305"/>
      <c r="CH93" s="2305"/>
      <c r="CI93" s="2305"/>
      <c r="CJ93" s="2305"/>
      <c r="CK93" s="2305"/>
      <c r="CL93" s="2305"/>
      <c r="CM93" s="2305"/>
      <c r="CN93" s="2305"/>
      <c r="CO93" s="2305"/>
      <c r="CP93" s="2305"/>
      <c r="CQ93" s="2305"/>
      <c r="CR93" s="2305"/>
      <c r="CS93" s="2305"/>
      <c r="CT93" s="2305"/>
      <c r="CU93" s="2305"/>
      <c r="CV93" s="2305"/>
      <c r="CW93" s="2305"/>
      <c r="CX93" s="2305"/>
      <c r="CY93" s="2305"/>
      <c r="CZ93" s="2305"/>
      <c r="DA93" s="2305"/>
      <c r="DB93" s="2305"/>
      <c r="DC93" s="2305"/>
      <c r="DD93" s="2305"/>
      <c r="DE93" s="2305"/>
      <c r="DF93" s="2305"/>
      <c r="DG93" s="2305"/>
      <c r="DH93" s="2305"/>
      <c r="DI93" s="2306"/>
      <c r="DJ93" s="2284"/>
      <c r="DK93" s="2282"/>
      <c r="DL93" s="2282"/>
      <c r="DM93" s="2282"/>
      <c r="DN93" s="2282"/>
      <c r="DO93" s="2282"/>
      <c r="DP93" s="2282"/>
      <c r="DQ93" s="2282"/>
      <c r="DR93" s="2282"/>
      <c r="DS93" s="2282"/>
      <c r="DT93" s="2282"/>
      <c r="DU93" s="2282"/>
      <c r="DV93" s="2282"/>
      <c r="DW93" s="2282"/>
      <c r="DX93" s="2282"/>
      <c r="DY93" s="2282"/>
      <c r="DZ93" s="2282"/>
      <c r="EA93" s="2282"/>
      <c r="EB93" s="2282"/>
      <c r="EC93" s="2282"/>
      <c r="ED93" s="2282"/>
      <c r="EE93" s="2282"/>
      <c r="EF93" s="2282"/>
      <c r="EG93" s="2282"/>
      <c r="EH93" s="2282"/>
      <c r="EI93" s="2282"/>
      <c r="EJ93" s="2282"/>
      <c r="EK93" s="2282"/>
      <c r="EL93" s="2282"/>
      <c r="EM93" s="2282"/>
      <c r="EN93" s="2282"/>
      <c r="EO93" s="2282"/>
      <c r="EP93" s="2282"/>
      <c r="EQ93" s="2282"/>
      <c r="ER93" s="2282"/>
      <c r="ES93" s="2282"/>
      <c r="ET93" s="2282"/>
      <c r="EU93" s="2282"/>
      <c r="EV93" s="2282"/>
      <c r="EW93" s="2282"/>
      <c r="EX93" s="2282"/>
      <c r="EY93" s="2282"/>
      <c r="EZ93" s="2282"/>
      <c r="FA93" s="2282"/>
      <c r="FB93" s="2282"/>
      <c r="FC93" s="2282"/>
      <c r="FD93" s="2282"/>
      <c r="FE93" s="2282"/>
      <c r="FF93" s="2282"/>
      <c r="FG93" s="2283"/>
    </row>
    <row r="94" spans="2:163" ht="8.65" customHeight="1">
      <c r="B94" s="2172"/>
      <c r="C94" s="2173"/>
      <c r="D94" s="2173"/>
      <c r="E94" s="2173"/>
      <c r="F94" s="2173"/>
      <c r="G94" s="2173"/>
      <c r="H94" s="2173"/>
      <c r="I94" s="2173"/>
      <c r="J94" s="2173"/>
      <c r="K94" s="2173"/>
      <c r="L94" s="2173"/>
      <c r="M94" s="2173"/>
      <c r="N94" s="2173"/>
      <c r="O94" s="2173"/>
      <c r="P94" s="2173"/>
      <c r="Q94" s="2173"/>
      <c r="R94" s="2173"/>
      <c r="S94" s="2173"/>
      <c r="T94" s="2173"/>
      <c r="U94" s="2173"/>
      <c r="V94" s="2173"/>
      <c r="W94" s="2173"/>
      <c r="X94" s="2173"/>
      <c r="Y94" s="2173"/>
      <c r="Z94" s="2173"/>
      <c r="AA94" s="2173"/>
      <c r="AB94" s="2173"/>
      <c r="AC94" s="2173"/>
      <c r="AD94" s="2173"/>
      <c r="AE94" s="2173"/>
      <c r="AF94" s="2173"/>
      <c r="AG94" s="2173"/>
      <c r="AH94" s="2173"/>
      <c r="AI94" s="2173"/>
      <c r="AJ94" s="2173"/>
      <c r="AK94" s="2173"/>
      <c r="AL94" s="2173"/>
      <c r="AM94" s="2173"/>
      <c r="AN94" s="2173"/>
      <c r="AO94" s="2173"/>
      <c r="AP94" s="2173"/>
      <c r="AQ94" s="2173"/>
      <c r="AR94" s="2173"/>
      <c r="AS94" s="2173"/>
      <c r="AT94" s="2177"/>
      <c r="AU94" s="2285" t="s">
        <v>1139</v>
      </c>
      <c r="AV94" s="2286"/>
      <c r="AW94" s="2286"/>
      <c r="AX94" s="2286"/>
      <c r="AY94" s="2286"/>
      <c r="AZ94" s="2286"/>
      <c r="BA94" s="2286"/>
      <c r="BB94" s="2286"/>
      <c r="BC94" s="2286"/>
      <c r="BD94" s="2286"/>
      <c r="BE94" s="2286"/>
      <c r="BF94" s="2286"/>
      <c r="BG94" s="2286"/>
      <c r="BH94" s="2286"/>
      <c r="BI94" s="2286"/>
      <c r="BJ94" s="2286"/>
      <c r="BK94" s="2286"/>
      <c r="BL94" s="2286"/>
      <c r="BM94" s="2286"/>
      <c r="BN94" s="2286"/>
      <c r="BO94" s="2286"/>
      <c r="BP94" s="2286"/>
      <c r="BQ94" s="2286"/>
      <c r="BR94" s="2286"/>
      <c r="BS94" s="2287"/>
      <c r="BT94" s="2253">
        <v>0.3</v>
      </c>
      <c r="BU94" s="2253"/>
      <c r="BV94" s="2253"/>
      <c r="BW94" s="2253"/>
      <c r="BX94" s="2255"/>
      <c r="BY94" s="2304"/>
      <c r="BZ94" s="2305"/>
      <c r="CA94" s="2305"/>
      <c r="CB94" s="2305"/>
      <c r="CC94" s="2305"/>
      <c r="CD94" s="2305"/>
      <c r="CE94" s="2305"/>
      <c r="CF94" s="2305"/>
      <c r="CG94" s="2305"/>
      <c r="CH94" s="2305"/>
      <c r="CI94" s="2305"/>
      <c r="CJ94" s="2305"/>
      <c r="CK94" s="2305"/>
      <c r="CL94" s="2305"/>
      <c r="CM94" s="2305"/>
      <c r="CN94" s="2305"/>
      <c r="CO94" s="2305"/>
      <c r="CP94" s="2305"/>
      <c r="CQ94" s="2305"/>
      <c r="CR94" s="2305"/>
      <c r="CS94" s="2305"/>
      <c r="CT94" s="2305"/>
      <c r="CU94" s="2305"/>
      <c r="CV94" s="2305"/>
      <c r="CW94" s="2305"/>
      <c r="CX94" s="2305"/>
      <c r="CY94" s="2305"/>
      <c r="CZ94" s="2305"/>
      <c r="DA94" s="2305"/>
      <c r="DB94" s="2305"/>
      <c r="DC94" s="2305"/>
      <c r="DD94" s="2305"/>
      <c r="DE94" s="2305"/>
      <c r="DF94" s="2305"/>
      <c r="DG94" s="2305"/>
      <c r="DH94" s="2305"/>
      <c r="DI94" s="2306"/>
      <c r="DJ94" s="2284"/>
      <c r="DK94" s="2282"/>
      <c r="DL94" s="2282"/>
      <c r="DM94" s="2282"/>
      <c r="DN94" s="2282"/>
      <c r="DO94" s="2282"/>
      <c r="DP94" s="2282"/>
      <c r="DQ94" s="2282"/>
      <c r="DR94" s="2282"/>
      <c r="DS94" s="2282"/>
      <c r="DT94" s="2282"/>
      <c r="DU94" s="2282"/>
      <c r="DV94" s="2282"/>
      <c r="DW94" s="2282"/>
      <c r="DX94" s="2282"/>
      <c r="DY94" s="2282"/>
      <c r="DZ94" s="2282"/>
      <c r="EA94" s="2282"/>
      <c r="EB94" s="2282"/>
      <c r="EC94" s="2282"/>
      <c r="ED94" s="2282"/>
      <c r="EE94" s="2282"/>
      <c r="EF94" s="2282"/>
      <c r="EG94" s="2282"/>
      <c r="EH94" s="2282"/>
      <c r="EI94" s="2282"/>
      <c r="EJ94" s="2282"/>
      <c r="EK94" s="2282"/>
      <c r="EL94" s="2282"/>
      <c r="EM94" s="2282"/>
      <c r="EN94" s="2282"/>
      <c r="EO94" s="2282"/>
      <c r="EP94" s="2282"/>
      <c r="EQ94" s="2282"/>
      <c r="ER94" s="2282"/>
      <c r="ES94" s="2282"/>
      <c r="ET94" s="2282"/>
      <c r="EU94" s="2282"/>
      <c r="EV94" s="2282"/>
      <c r="EW94" s="2282"/>
      <c r="EX94" s="2282"/>
      <c r="EY94" s="2282"/>
      <c r="EZ94" s="2282"/>
      <c r="FA94" s="2282"/>
      <c r="FB94" s="2282"/>
      <c r="FC94" s="2282"/>
      <c r="FD94" s="2282"/>
      <c r="FE94" s="2282"/>
      <c r="FF94" s="2282"/>
      <c r="FG94" s="2283"/>
    </row>
    <row r="95" spans="2:163" ht="8.65" customHeight="1">
      <c r="B95" s="2307" t="s">
        <v>1140</v>
      </c>
      <c r="C95" s="2308"/>
      <c r="D95" s="2308"/>
      <c r="E95" s="2308"/>
      <c r="F95" s="2308"/>
      <c r="G95" s="2308"/>
      <c r="H95" s="2308"/>
      <c r="I95" s="2308"/>
      <c r="J95" s="2308"/>
      <c r="K95" s="2308"/>
      <c r="L95" s="2308"/>
      <c r="M95" s="2308"/>
      <c r="N95" s="2308"/>
      <c r="O95" s="2309"/>
      <c r="P95" s="2313" t="s">
        <v>1141</v>
      </c>
      <c r="Q95" s="2235"/>
      <c r="R95" s="2235"/>
      <c r="S95" s="2235"/>
      <c r="T95" s="2235"/>
      <c r="U95" s="2235"/>
      <c r="V95" s="2235"/>
      <c r="W95" s="2235"/>
      <c r="X95" s="2235"/>
      <c r="Y95" s="2235"/>
      <c r="Z95" s="2235"/>
      <c r="AA95" s="2235"/>
      <c r="AB95" s="2235"/>
      <c r="AC95" s="2235"/>
      <c r="AD95" s="2235"/>
      <c r="AE95" s="2235"/>
      <c r="AF95" s="2235"/>
      <c r="AG95" s="2235"/>
      <c r="AH95" s="2235"/>
      <c r="AI95" s="2235"/>
      <c r="AJ95" s="2235"/>
      <c r="AK95" s="2235"/>
      <c r="AL95" s="2235"/>
      <c r="AM95" s="2235"/>
      <c r="AN95" s="2235"/>
      <c r="AO95" s="2235"/>
      <c r="AP95" s="2235"/>
      <c r="AQ95" s="2235"/>
      <c r="AR95" s="2235"/>
      <c r="AS95" s="2235"/>
      <c r="AT95" s="2314"/>
      <c r="AU95" s="2288"/>
      <c r="AV95" s="2289"/>
      <c r="AW95" s="2289"/>
      <c r="AX95" s="2289"/>
      <c r="AY95" s="2289"/>
      <c r="AZ95" s="2289"/>
      <c r="BA95" s="2289"/>
      <c r="BB95" s="2289"/>
      <c r="BC95" s="2289"/>
      <c r="BD95" s="2289"/>
      <c r="BE95" s="2289"/>
      <c r="BF95" s="2289"/>
      <c r="BG95" s="2289"/>
      <c r="BH95" s="2289"/>
      <c r="BI95" s="2289"/>
      <c r="BJ95" s="2289"/>
      <c r="BK95" s="2289"/>
      <c r="BL95" s="2289"/>
      <c r="BM95" s="2289"/>
      <c r="BN95" s="2289"/>
      <c r="BO95" s="2289"/>
      <c r="BP95" s="2289"/>
      <c r="BQ95" s="2289"/>
      <c r="BR95" s="2289"/>
      <c r="BS95" s="2290"/>
      <c r="BT95" s="2253"/>
      <c r="BU95" s="2253"/>
      <c r="BV95" s="2253"/>
      <c r="BW95" s="2253"/>
      <c r="BX95" s="2255"/>
      <c r="BY95" s="2304"/>
      <c r="BZ95" s="2305"/>
      <c r="CA95" s="2305"/>
      <c r="CB95" s="2305"/>
      <c r="CC95" s="2305"/>
      <c r="CD95" s="2305"/>
      <c r="CE95" s="2305"/>
      <c r="CF95" s="2305"/>
      <c r="CG95" s="2305"/>
      <c r="CH95" s="2305"/>
      <c r="CI95" s="2305"/>
      <c r="CJ95" s="2305"/>
      <c r="CK95" s="2305"/>
      <c r="CL95" s="2305"/>
      <c r="CM95" s="2305"/>
      <c r="CN95" s="2305"/>
      <c r="CO95" s="2305"/>
      <c r="CP95" s="2305"/>
      <c r="CQ95" s="2305"/>
      <c r="CR95" s="2305"/>
      <c r="CS95" s="2305"/>
      <c r="CT95" s="2305"/>
      <c r="CU95" s="2305"/>
      <c r="CV95" s="2305"/>
      <c r="CW95" s="2305"/>
      <c r="CX95" s="2305"/>
      <c r="CY95" s="2305"/>
      <c r="CZ95" s="2305"/>
      <c r="DA95" s="2305"/>
      <c r="DB95" s="2305"/>
      <c r="DC95" s="2305"/>
      <c r="DD95" s="2305"/>
      <c r="DE95" s="2305"/>
      <c r="DF95" s="2305"/>
      <c r="DG95" s="2305"/>
      <c r="DH95" s="2305"/>
      <c r="DI95" s="2306"/>
      <c r="DJ95" s="2281" t="s">
        <v>1142</v>
      </c>
      <c r="DK95" s="2282"/>
      <c r="DL95" s="2282"/>
      <c r="DM95" s="2282"/>
      <c r="DN95" s="2282"/>
      <c r="DO95" s="2282"/>
      <c r="DP95" s="2282"/>
      <c r="DQ95" s="2282"/>
      <c r="DR95" s="2282"/>
      <c r="DS95" s="2282"/>
      <c r="DT95" s="2282"/>
      <c r="DU95" s="2282"/>
      <c r="DV95" s="2282"/>
      <c r="DW95" s="2282"/>
      <c r="DX95" s="2282"/>
      <c r="DY95" s="2282"/>
      <c r="DZ95" s="2282"/>
      <c r="EA95" s="2282"/>
      <c r="EB95" s="2282"/>
      <c r="EC95" s="2282"/>
      <c r="ED95" s="2282"/>
      <c r="EE95" s="2282"/>
      <c r="EF95" s="2282"/>
      <c r="EG95" s="2282"/>
      <c r="EH95" s="2282"/>
      <c r="EI95" s="2282"/>
      <c r="EJ95" s="2282"/>
      <c r="EK95" s="2282"/>
      <c r="EL95" s="2282"/>
      <c r="EM95" s="2282"/>
      <c r="EN95" s="2282"/>
      <c r="EO95" s="2282"/>
      <c r="EP95" s="2282"/>
      <c r="EQ95" s="2282"/>
      <c r="ER95" s="2282"/>
      <c r="ES95" s="2282"/>
      <c r="ET95" s="2282"/>
      <c r="EU95" s="2282"/>
      <c r="EV95" s="2282"/>
      <c r="EW95" s="2282"/>
      <c r="EX95" s="2282"/>
      <c r="EY95" s="2282"/>
      <c r="EZ95" s="2282"/>
      <c r="FA95" s="2282"/>
      <c r="FB95" s="2282"/>
      <c r="FC95" s="2282"/>
      <c r="FD95" s="2282"/>
      <c r="FE95" s="2282"/>
      <c r="FF95" s="2282"/>
      <c r="FG95" s="2283"/>
    </row>
    <row r="96" spans="2:163" ht="8.65" customHeight="1">
      <c r="B96" s="2310"/>
      <c r="C96" s="2311"/>
      <c r="D96" s="2311"/>
      <c r="E96" s="2311"/>
      <c r="F96" s="2311"/>
      <c r="G96" s="2311"/>
      <c r="H96" s="2311"/>
      <c r="I96" s="2311"/>
      <c r="J96" s="2311"/>
      <c r="K96" s="2311"/>
      <c r="L96" s="2311"/>
      <c r="M96" s="2311"/>
      <c r="N96" s="2311"/>
      <c r="O96" s="2312"/>
      <c r="P96" s="2315"/>
      <c r="Q96" s="2316"/>
      <c r="R96" s="2316"/>
      <c r="S96" s="2316"/>
      <c r="T96" s="2316"/>
      <c r="U96" s="2316"/>
      <c r="V96" s="2316"/>
      <c r="W96" s="2316"/>
      <c r="X96" s="2316"/>
      <c r="Y96" s="2316"/>
      <c r="Z96" s="2316"/>
      <c r="AA96" s="2316"/>
      <c r="AB96" s="2316"/>
      <c r="AC96" s="2316"/>
      <c r="AD96" s="2316"/>
      <c r="AE96" s="2316"/>
      <c r="AF96" s="2316"/>
      <c r="AG96" s="2316"/>
      <c r="AH96" s="2316"/>
      <c r="AI96" s="2316"/>
      <c r="AJ96" s="2316"/>
      <c r="AK96" s="2316"/>
      <c r="AL96" s="2316"/>
      <c r="AM96" s="2316"/>
      <c r="AN96" s="2316"/>
      <c r="AO96" s="2316"/>
      <c r="AP96" s="2316"/>
      <c r="AQ96" s="2316"/>
      <c r="AR96" s="2316"/>
      <c r="AS96" s="2316"/>
      <c r="AT96" s="2317"/>
      <c r="AU96" s="2318" t="s">
        <v>1143</v>
      </c>
      <c r="AV96" s="2319"/>
      <c r="AW96" s="2319"/>
      <c r="AX96" s="2319"/>
      <c r="AY96" s="2319"/>
      <c r="AZ96" s="2319"/>
      <c r="BA96" s="2319"/>
      <c r="BB96" s="2319"/>
      <c r="BC96" s="2319"/>
      <c r="BD96" s="2319"/>
      <c r="BE96" s="2319"/>
      <c r="BF96" s="2319"/>
      <c r="BG96" s="2319"/>
      <c r="BH96" s="2319"/>
      <c r="BI96" s="2319"/>
      <c r="BJ96" s="2319"/>
      <c r="BK96" s="2319"/>
      <c r="BL96" s="2319"/>
      <c r="BM96" s="2319"/>
      <c r="BN96" s="2319"/>
      <c r="BO96" s="2319"/>
      <c r="BP96" s="2319"/>
      <c r="BQ96" s="2319"/>
      <c r="BR96" s="2319"/>
      <c r="BS96" s="2319"/>
      <c r="BT96" s="2319"/>
      <c r="BU96" s="2319"/>
      <c r="BV96" s="2319"/>
      <c r="BW96" s="2319"/>
      <c r="BX96" s="2320"/>
      <c r="BY96" s="2324" t="s">
        <v>1144</v>
      </c>
      <c r="BZ96" s="2325"/>
      <c r="CA96" s="2325"/>
      <c r="CB96" s="2325"/>
      <c r="CC96" s="2325"/>
      <c r="CD96" s="2325"/>
      <c r="CE96" s="2325"/>
      <c r="CF96" s="2325"/>
      <c r="CG96" s="2325"/>
      <c r="CH96" s="2325"/>
      <c r="CI96" s="2325"/>
      <c r="CJ96" s="2325"/>
      <c r="CK96" s="2325"/>
      <c r="CL96" s="2325"/>
      <c r="CM96" s="2325"/>
      <c r="CN96" s="2325"/>
      <c r="CO96" s="2325"/>
      <c r="CP96" s="2325"/>
      <c r="CQ96" s="2325"/>
      <c r="CR96" s="2325" t="s">
        <v>1145</v>
      </c>
      <c r="CS96" s="2325"/>
      <c r="CT96" s="2325"/>
      <c r="CU96" s="2325"/>
      <c r="CV96" s="2325"/>
      <c r="CW96" s="2325"/>
      <c r="CX96" s="2325"/>
      <c r="CY96" s="2325"/>
      <c r="CZ96" s="2325"/>
      <c r="DA96" s="2325"/>
      <c r="DB96" s="2325"/>
      <c r="DC96" s="2325"/>
      <c r="DD96" s="2325"/>
      <c r="DE96" s="2325"/>
      <c r="DF96" s="2325"/>
      <c r="DG96" s="2325"/>
      <c r="DH96" s="2325"/>
      <c r="DI96" s="2328"/>
      <c r="DJ96" s="2284"/>
      <c r="DK96" s="2282"/>
      <c r="DL96" s="2282"/>
      <c r="DM96" s="2282"/>
      <c r="DN96" s="2282"/>
      <c r="DO96" s="2282"/>
      <c r="DP96" s="2282"/>
      <c r="DQ96" s="2282"/>
      <c r="DR96" s="2282"/>
      <c r="DS96" s="2282"/>
      <c r="DT96" s="2282"/>
      <c r="DU96" s="2282"/>
      <c r="DV96" s="2282"/>
      <c r="DW96" s="2282"/>
      <c r="DX96" s="2282"/>
      <c r="DY96" s="2282"/>
      <c r="DZ96" s="2282"/>
      <c r="EA96" s="2282"/>
      <c r="EB96" s="2282"/>
      <c r="EC96" s="2282"/>
      <c r="ED96" s="2282"/>
      <c r="EE96" s="2282"/>
      <c r="EF96" s="2282"/>
      <c r="EG96" s="2282"/>
      <c r="EH96" s="2282"/>
      <c r="EI96" s="2282"/>
      <c r="EJ96" s="2282"/>
      <c r="EK96" s="2282"/>
      <c r="EL96" s="2282"/>
      <c r="EM96" s="2282"/>
      <c r="EN96" s="2282"/>
      <c r="EO96" s="2282"/>
      <c r="EP96" s="2282"/>
      <c r="EQ96" s="2282"/>
      <c r="ER96" s="2282"/>
      <c r="ES96" s="2282"/>
      <c r="ET96" s="2282"/>
      <c r="EU96" s="2282"/>
      <c r="EV96" s="2282"/>
      <c r="EW96" s="2282"/>
      <c r="EX96" s="2282"/>
      <c r="EY96" s="2282"/>
      <c r="EZ96" s="2282"/>
      <c r="FA96" s="2282"/>
      <c r="FB96" s="2282"/>
      <c r="FC96" s="2282"/>
      <c r="FD96" s="2282"/>
      <c r="FE96" s="2282"/>
      <c r="FF96" s="2282"/>
      <c r="FG96" s="2283"/>
    </row>
    <row r="97" spans="2:163" ht="8.65" customHeight="1">
      <c r="B97" s="2310"/>
      <c r="C97" s="2311"/>
      <c r="D97" s="2311"/>
      <c r="E97" s="2311"/>
      <c r="F97" s="2311"/>
      <c r="G97" s="2311"/>
      <c r="H97" s="2311"/>
      <c r="I97" s="2311"/>
      <c r="J97" s="2311"/>
      <c r="K97" s="2311"/>
      <c r="L97" s="2311"/>
      <c r="M97" s="2311"/>
      <c r="N97" s="2311"/>
      <c r="O97" s="2312"/>
      <c r="P97" s="2315"/>
      <c r="Q97" s="2316"/>
      <c r="R97" s="2316"/>
      <c r="S97" s="2316"/>
      <c r="T97" s="2316"/>
      <c r="U97" s="2316"/>
      <c r="V97" s="2316"/>
      <c r="W97" s="2316"/>
      <c r="X97" s="2316"/>
      <c r="Y97" s="2316"/>
      <c r="Z97" s="2316"/>
      <c r="AA97" s="2316"/>
      <c r="AB97" s="2316"/>
      <c r="AC97" s="2316"/>
      <c r="AD97" s="2316"/>
      <c r="AE97" s="2316"/>
      <c r="AF97" s="2316"/>
      <c r="AG97" s="2316"/>
      <c r="AH97" s="2316"/>
      <c r="AI97" s="2316"/>
      <c r="AJ97" s="2316"/>
      <c r="AK97" s="2316"/>
      <c r="AL97" s="2316"/>
      <c r="AM97" s="2316"/>
      <c r="AN97" s="2316"/>
      <c r="AO97" s="2316"/>
      <c r="AP97" s="2316"/>
      <c r="AQ97" s="2316"/>
      <c r="AR97" s="2316"/>
      <c r="AS97" s="2316"/>
      <c r="AT97" s="2317"/>
      <c r="AU97" s="2321"/>
      <c r="AV97" s="2322"/>
      <c r="AW97" s="2322"/>
      <c r="AX97" s="2322"/>
      <c r="AY97" s="2322"/>
      <c r="AZ97" s="2322"/>
      <c r="BA97" s="2322"/>
      <c r="BB97" s="2322"/>
      <c r="BC97" s="2322"/>
      <c r="BD97" s="2322"/>
      <c r="BE97" s="2322"/>
      <c r="BF97" s="2322"/>
      <c r="BG97" s="2322"/>
      <c r="BH97" s="2322"/>
      <c r="BI97" s="2322"/>
      <c r="BJ97" s="2322"/>
      <c r="BK97" s="2322"/>
      <c r="BL97" s="2322"/>
      <c r="BM97" s="2322"/>
      <c r="BN97" s="2322"/>
      <c r="BO97" s="2322"/>
      <c r="BP97" s="2322"/>
      <c r="BQ97" s="2322"/>
      <c r="BR97" s="2322"/>
      <c r="BS97" s="2322"/>
      <c r="BT97" s="2322"/>
      <c r="BU97" s="2322"/>
      <c r="BV97" s="2322"/>
      <c r="BW97" s="2322"/>
      <c r="BX97" s="2323"/>
      <c r="BY97" s="2326"/>
      <c r="BZ97" s="2327"/>
      <c r="CA97" s="2327"/>
      <c r="CB97" s="2327"/>
      <c r="CC97" s="2327"/>
      <c r="CD97" s="2327"/>
      <c r="CE97" s="2327"/>
      <c r="CF97" s="2327"/>
      <c r="CG97" s="2327"/>
      <c r="CH97" s="2327"/>
      <c r="CI97" s="2327"/>
      <c r="CJ97" s="2327"/>
      <c r="CK97" s="2327"/>
      <c r="CL97" s="2327"/>
      <c r="CM97" s="2327"/>
      <c r="CN97" s="2327"/>
      <c r="CO97" s="2327"/>
      <c r="CP97" s="2327"/>
      <c r="CQ97" s="2327"/>
      <c r="CR97" s="2327"/>
      <c r="CS97" s="2327"/>
      <c r="CT97" s="2327"/>
      <c r="CU97" s="2327"/>
      <c r="CV97" s="2327"/>
      <c r="CW97" s="2327"/>
      <c r="CX97" s="2327"/>
      <c r="CY97" s="2327"/>
      <c r="CZ97" s="2327"/>
      <c r="DA97" s="2327"/>
      <c r="DB97" s="2327"/>
      <c r="DC97" s="2327"/>
      <c r="DD97" s="2327"/>
      <c r="DE97" s="2327"/>
      <c r="DF97" s="2327"/>
      <c r="DG97" s="2327"/>
      <c r="DH97" s="2327"/>
      <c r="DI97" s="2329"/>
      <c r="DJ97" s="2284"/>
      <c r="DK97" s="2282"/>
      <c r="DL97" s="2282"/>
      <c r="DM97" s="2282"/>
      <c r="DN97" s="2282"/>
      <c r="DO97" s="2282"/>
      <c r="DP97" s="2282"/>
      <c r="DQ97" s="2282"/>
      <c r="DR97" s="2282"/>
      <c r="DS97" s="2282"/>
      <c r="DT97" s="2282"/>
      <c r="DU97" s="2282"/>
      <c r="DV97" s="2282"/>
      <c r="DW97" s="2282"/>
      <c r="DX97" s="2282"/>
      <c r="DY97" s="2282"/>
      <c r="DZ97" s="2282"/>
      <c r="EA97" s="2282"/>
      <c r="EB97" s="2282"/>
      <c r="EC97" s="2282"/>
      <c r="ED97" s="2282"/>
      <c r="EE97" s="2282"/>
      <c r="EF97" s="2282"/>
      <c r="EG97" s="2282"/>
      <c r="EH97" s="2282"/>
      <c r="EI97" s="2282"/>
      <c r="EJ97" s="2282"/>
      <c r="EK97" s="2282"/>
      <c r="EL97" s="2282"/>
      <c r="EM97" s="2282"/>
      <c r="EN97" s="2282"/>
      <c r="EO97" s="2282"/>
      <c r="EP97" s="2282"/>
      <c r="EQ97" s="2282"/>
      <c r="ER97" s="2282"/>
      <c r="ES97" s="2282"/>
      <c r="ET97" s="2282"/>
      <c r="EU97" s="2282"/>
      <c r="EV97" s="2282"/>
      <c r="EW97" s="2282"/>
      <c r="EX97" s="2282"/>
      <c r="EY97" s="2282"/>
      <c r="EZ97" s="2282"/>
      <c r="FA97" s="2282"/>
      <c r="FB97" s="2282"/>
      <c r="FC97" s="2282"/>
      <c r="FD97" s="2282"/>
      <c r="FE97" s="2282"/>
      <c r="FF97" s="2282"/>
      <c r="FG97" s="2283"/>
    </row>
    <row r="98" spans="2:163" ht="8.65" customHeight="1">
      <c r="B98" s="2330" t="s">
        <v>1146</v>
      </c>
      <c r="C98" s="2331"/>
      <c r="D98" s="2331"/>
      <c r="E98" s="2331"/>
      <c r="F98" s="2331"/>
      <c r="G98" s="2331"/>
      <c r="H98" s="2331"/>
      <c r="I98" s="2331"/>
      <c r="J98" s="2331"/>
      <c r="K98" s="2331"/>
      <c r="L98" s="2331"/>
      <c r="M98" s="2331"/>
      <c r="N98" s="2331"/>
      <c r="O98" s="2332"/>
      <c r="P98" s="2333" t="s">
        <v>1147</v>
      </c>
      <c r="Q98" s="2334"/>
      <c r="R98" s="2334"/>
      <c r="S98" s="2334"/>
      <c r="T98" s="2334"/>
      <c r="U98" s="2334"/>
      <c r="V98" s="2334"/>
      <c r="W98" s="2334"/>
      <c r="X98" s="2334"/>
      <c r="Y98" s="2334"/>
      <c r="Z98" s="2334"/>
      <c r="AA98" s="2334"/>
      <c r="AB98" s="2334"/>
      <c r="AC98" s="2334"/>
      <c r="AD98" s="2334"/>
      <c r="AE98" s="2334"/>
      <c r="AF98" s="2334"/>
      <c r="AG98" s="2334"/>
      <c r="AH98" s="2334"/>
      <c r="AI98" s="2334"/>
      <c r="AJ98" s="2334"/>
      <c r="AK98" s="2334"/>
      <c r="AL98" s="2334"/>
      <c r="AM98" s="2334"/>
      <c r="AN98" s="2334"/>
      <c r="AO98" s="2334"/>
      <c r="AP98" s="2334"/>
      <c r="AQ98" s="2334"/>
      <c r="AR98" s="2334"/>
      <c r="AS98" s="2334"/>
      <c r="AT98" s="2335"/>
      <c r="AU98" s="2321"/>
      <c r="AV98" s="2322"/>
      <c r="AW98" s="2322"/>
      <c r="AX98" s="2322"/>
      <c r="AY98" s="2322"/>
      <c r="AZ98" s="2322"/>
      <c r="BA98" s="2322"/>
      <c r="BB98" s="2322"/>
      <c r="BC98" s="2322"/>
      <c r="BD98" s="2322"/>
      <c r="BE98" s="2322"/>
      <c r="BF98" s="2322"/>
      <c r="BG98" s="2322"/>
      <c r="BH98" s="2322"/>
      <c r="BI98" s="2322"/>
      <c r="BJ98" s="2322"/>
      <c r="BK98" s="2322"/>
      <c r="BL98" s="2322"/>
      <c r="BM98" s="2322"/>
      <c r="BN98" s="2322"/>
      <c r="BO98" s="2322"/>
      <c r="BP98" s="2322"/>
      <c r="BQ98" s="2322"/>
      <c r="BR98" s="2322"/>
      <c r="BS98" s="2322"/>
      <c r="BT98" s="2322"/>
      <c r="BU98" s="2322"/>
      <c r="BV98" s="2322"/>
      <c r="BW98" s="2322"/>
      <c r="BX98" s="2323"/>
      <c r="BY98" s="2326"/>
      <c r="BZ98" s="2327"/>
      <c r="CA98" s="2327"/>
      <c r="CB98" s="2327"/>
      <c r="CC98" s="2327"/>
      <c r="CD98" s="2327"/>
      <c r="CE98" s="2327"/>
      <c r="CF98" s="2327"/>
      <c r="CG98" s="2327"/>
      <c r="CH98" s="2327"/>
      <c r="CI98" s="2327"/>
      <c r="CJ98" s="2327"/>
      <c r="CK98" s="2327"/>
      <c r="CL98" s="2327"/>
      <c r="CM98" s="2327"/>
      <c r="CN98" s="2327"/>
      <c r="CO98" s="2327"/>
      <c r="CP98" s="2327"/>
      <c r="CQ98" s="2327"/>
      <c r="CR98" s="2327"/>
      <c r="CS98" s="2327"/>
      <c r="CT98" s="2327"/>
      <c r="CU98" s="2327"/>
      <c r="CV98" s="2327"/>
      <c r="CW98" s="2327"/>
      <c r="CX98" s="2327"/>
      <c r="CY98" s="2327"/>
      <c r="CZ98" s="2327"/>
      <c r="DA98" s="2327"/>
      <c r="DB98" s="2327"/>
      <c r="DC98" s="2327"/>
      <c r="DD98" s="2327"/>
      <c r="DE98" s="2327"/>
      <c r="DF98" s="2327"/>
      <c r="DG98" s="2327"/>
      <c r="DH98" s="2327"/>
      <c r="DI98" s="2329"/>
      <c r="DJ98" s="2270" t="s">
        <v>1148</v>
      </c>
      <c r="DK98" s="1234"/>
      <c r="DL98" s="1234"/>
      <c r="DM98" s="1234"/>
      <c r="DN98" s="1234"/>
      <c r="DO98" s="1234"/>
      <c r="DP98" s="1234"/>
      <c r="DQ98" s="1234"/>
      <c r="DR98" s="1234"/>
      <c r="DS98" s="1234"/>
      <c r="DT98" s="1234"/>
      <c r="DU98" s="1234"/>
      <c r="DV98" s="1234"/>
      <c r="DW98" s="1234"/>
      <c r="DX98" s="1234"/>
      <c r="DY98" s="1234"/>
      <c r="DZ98" s="1234"/>
      <c r="EA98" s="1234"/>
      <c r="EB98" s="1234"/>
      <c r="EC98" s="1234"/>
      <c r="ED98" s="1234"/>
      <c r="EE98" s="1234"/>
      <c r="EF98" s="1234"/>
      <c r="EG98" s="1234"/>
      <c r="EH98" s="1234"/>
      <c r="EI98" s="1234"/>
      <c r="EJ98" s="1234"/>
      <c r="EK98" s="1234"/>
      <c r="EL98" s="1234"/>
      <c r="EM98" s="1234"/>
      <c r="EN98" s="1234"/>
      <c r="EO98" s="1234"/>
      <c r="EP98" s="1234"/>
      <c r="EQ98" s="1234"/>
      <c r="ER98" s="1234"/>
      <c r="ES98" s="1234"/>
      <c r="ET98" s="1234"/>
      <c r="EU98" s="1234"/>
      <c r="EV98" s="1234"/>
      <c r="EW98" s="1234"/>
      <c r="EX98" s="1234"/>
      <c r="EY98" s="1234"/>
      <c r="EZ98" s="1234"/>
      <c r="FA98" s="1234"/>
      <c r="FB98" s="1234"/>
      <c r="FC98" s="1234"/>
      <c r="FD98" s="1234"/>
      <c r="FE98" s="1234"/>
      <c r="FF98" s="1234"/>
      <c r="FG98" s="2271"/>
    </row>
    <row r="99" spans="2:163" ht="8.65" customHeight="1">
      <c r="B99" s="2330"/>
      <c r="C99" s="2331"/>
      <c r="D99" s="2331"/>
      <c r="E99" s="2331"/>
      <c r="F99" s="2331"/>
      <c r="G99" s="2331"/>
      <c r="H99" s="2331"/>
      <c r="I99" s="2331"/>
      <c r="J99" s="2331"/>
      <c r="K99" s="2331"/>
      <c r="L99" s="2331"/>
      <c r="M99" s="2331"/>
      <c r="N99" s="2331"/>
      <c r="O99" s="2332"/>
      <c r="P99" s="2333"/>
      <c r="Q99" s="2334"/>
      <c r="R99" s="2334"/>
      <c r="S99" s="2334"/>
      <c r="T99" s="2334"/>
      <c r="U99" s="2334"/>
      <c r="V99" s="2334"/>
      <c r="W99" s="2334"/>
      <c r="X99" s="2334"/>
      <c r="Y99" s="2334"/>
      <c r="Z99" s="2334"/>
      <c r="AA99" s="2334"/>
      <c r="AB99" s="2334"/>
      <c r="AC99" s="2334"/>
      <c r="AD99" s="2334"/>
      <c r="AE99" s="2334"/>
      <c r="AF99" s="2334"/>
      <c r="AG99" s="2334"/>
      <c r="AH99" s="2334"/>
      <c r="AI99" s="2334"/>
      <c r="AJ99" s="2334"/>
      <c r="AK99" s="2334"/>
      <c r="AL99" s="2334"/>
      <c r="AM99" s="2334"/>
      <c r="AN99" s="2334"/>
      <c r="AO99" s="2334"/>
      <c r="AP99" s="2334"/>
      <c r="AQ99" s="2334"/>
      <c r="AR99" s="2334"/>
      <c r="AS99" s="2334"/>
      <c r="AT99" s="2335"/>
      <c r="AU99" s="2321" t="s">
        <v>1149</v>
      </c>
      <c r="AV99" s="2322"/>
      <c r="AW99" s="2322"/>
      <c r="AX99" s="2322"/>
      <c r="AY99" s="2322"/>
      <c r="AZ99" s="2322"/>
      <c r="BA99" s="2322"/>
      <c r="BB99" s="2322"/>
      <c r="BC99" s="2322"/>
      <c r="BD99" s="2322"/>
      <c r="BE99" s="2322"/>
      <c r="BF99" s="2322"/>
      <c r="BG99" s="2322"/>
      <c r="BH99" s="2322"/>
      <c r="BI99" s="2322"/>
      <c r="BJ99" s="2322"/>
      <c r="BK99" s="2322"/>
      <c r="BL99" s="2322"/>
      <c r="BM99" s="2322"/>
      <c r="BN99" s="2322"/>
      <c r="BO99" s="2322"/>
      <c r="BP99" s="2322"/>
      <c r="BQ99" s="2322"/>
      <c r="BR99" s="2322"/>
      <c r="BS99" s="2322"/>
      <c r="BT99" s="2322"/>
      <c r="BU99" s="2322"/>
      <c r="BV99" s="2322"/>
      <c r="BW99" s="2322"/>
      <c r="BX99" s="2323"/>
      <c r="BY99" s="2336" t="s">
        <v>1150</v>
      </c>
      <c r="BZ99" s="2337"/>
      <c r="CA99" s="2337"/>
      <c r="CB99" s="2337"/>
      <c r="CC99" s="2337"/>
      <c r="CD99" s="2337"/>
      <c r="CE99" s="2337"/>
      <c r="CF99" s="2337"/>
      <c r="CG99" s="2337"/>
      <c r="CH99" s="2337"/>
      <c r="CI99" s="2337"/>
      <c r="CJ99" s="2337"/>
      <c r="CK99" s="2337"/>
      <c r="CL99" s="2337"/>
      <c r="CM99" s="2337"/>
      <c r="CN99" s="2337"/>
      <c r="CO99" s="2337"/>
      <c r="CP99" s="2337"/>
      <c r="CQ99" s="2337"/>
      <c r="CR99" s="2342" t="s">
        <v>1151</v>
      </c>
      <c r="CS99" s="2337"/>
      <c r="CT99" s="2337"/>
      <c r="CU99" s="2337"/>
      <c r="CV99" s="2337"/>
      <c r="CW99" s="2337"/>
      <c r="CX99" s="2337"/>
      <c r="CY99" s="2337"/>
      <c r="CZ99" s="2337"/>
      <c r="DA99" s="2337"/>
      <c r="DB99" s="2337"/>
      <c r="DC99" s="2337"/>
      <c r="DD99" s="2337"/>
      <c r="DE99" s="2337"/>
      <c r="DF99" s="2337"/>
      <c r="DG99" s="2337"/>
      <c r="DH99" s="2337"/>
      <c r="DI99" s="2343"/>
      <c r="DJ99" s="2270"/>
      <c r="DK99" s="1234"/>
      <c r="DL99" s="1234"/>
      <c r="DM99" s="1234"/>
      <c r="DN99" s="1234"/>
      <c r="DO99" s="1234"/>
      <c r="DP99" s="1234"/>
      <c r="DQ99" s="1234"/>
      <c r="DR99" s="1234"/>
      <c r="DS99" s="1234"/>
      <c r="DT99" s="1234"/>
      <c r="DU99" s="1234"/>
      <c r="DV99" s="1234"/>
      <c r="DW99" s="1234"/>
      <c r="DX99" s="1234"/>
      <c r="DY99" s="1234"/>
      <c r="DZ99" s="1234"/>
      <c r="EA99" s="1234"/>
      <c r="EB99" s="1234"/>
      <c r="EC99" s="1234"/>
      <c r="ED99" s="1234"/>
      <c r="EE99" s="1234"/>
      <c r="EF99" s="1234"/>
      <c r="EG99" s="1234"/>
      <c r="EH99" s="1234"/>
      <c r="EI99" s="1234"/>
      <c r="EJ99" s="1234"/>
      <c r="EK99" s="1234"/>
      <c r="EL99" s="1234"/>
      <c r="EM99" s="1234"/>
      <c r="EN99" s="1234"/>
      <c r="EO99" s="1234"/>
      <c r="EP99" s="1234"/>
      <c r="EQ99" s="1234"/>
      <c r="ER99" s="1234"/>
      <c r="ES99" s="1234"/>
      <c r="ET99" s="1234"/>
      <c r="EU99" s="1234"/>
      <c r="EV99" s="1234"/>
      <c r="EW99" s="1234"/>
      <c r="EX99" s="1234"/>
      <c r="EY99" s="1234"/>
      <c r="EZ99" s="1234"/>
      <c r="FA99" s="1234"/>
      <c r="FB99" s="1234"/>
      <c r="FC99" s="1234"/>
      <c r="FD99" s="1234"/>
      <c r="FE99" s="1234"/>
      <c r="FF99" s="1234"/>
      <c r="FG99" s="2271"/>
    </row>
    <row r="100" spans="2:163" ht="8.65" customHeight="1">
      <c r="B100" s="2330"/>
      <c r="C100" s="2331"/>
      <c r="D100" s="2331"/>
      <c r="E100" s="2331"/>
      <c r="F100" s="2331"/>
      <c r="G100" s="2331"/>
      <c r="H100" s="2331"/>
      <c r="I100" s="2331"/>
      <c r="J100" s="2331"/>
      <c r="K100" s="2331"/>
      <c r="L100" s="2331"/>
      <c r="M100" s="2331"/>
      <c r="N100" s="2331"/>
      <c r="O100" s="2332"/>
      <c r="P100" s="2333"/>
      <c r="Q100" s="2334"/>
      <c r="R100" s="2334"/>
      <c r="S100" s="2334"/>
      <c r="T100" s="2334"/>
      <c r="U100" s="2334"/>
      <c r="V100" s="2334"/>
      <c r="W100" s="2334"/>
      <c r="X100" s="2334"/>
      <c r="Y100" s="2334"/>
      <c r="Z100" s="2334"/>
      <c r="AA100" s="2334"/>
      <c r="AB100" s="2334"/>
      <c r="AC100" s="2334"/>
      <c r="AD100" s="2334"/>
      <c r="AE100" s="2334"/>
      <c r="AF100" s="2334"/>
      <c r="AG100" s="2334"/>
      <c r="AH100" s="2334"/>
      <c r="AI100" s="2334"/>
      <c r="AJ100" s="2334"/>
      <c r="AK100" s="2334"/>
      <c r="AL100" s="2334"/>
      <c r="AM100" s="2334"/>
      <c r="AN100" s="2334"/>
      <c r="AO100" s="2334"/>
      <c r="AP100" s="2334"/>
      <c r="AQ100" s="2334"/>
      <c r="AR100" s="2334"/>
      <c r="AS100" s="2334"/>
      <c r="AT100" s="2335"/>
      <c r="AU100" s="2321"/>
      <c r="AV100" s="2322"/>
      <c r="AW100" s="2322"/>
      <c r="AX100" s="2322"/>
      <c r="AY100" s="2322"/>
      <c r="AZ100" s="2322"/>
      <c r="BA100" s="2322"/>
      <c r="BB100" s="2322"/>
      <c r="BC100" s="2322"/>
      <c r="BD100" s="2322"/>
      <c r="BE100" s="2322"/>
      <c r="BF100" s="2322"/>
      <c r="BG100" s="2322"/>
      <c r="BH100" s="2322"/>
      <c r="BI100" s="2322"/>
      <c r="BJ100" s="2322"/>
      <c r="BK100" s="2322"/>
      <c r="BL100" s="2322"/>
      <c r="BM100" s="2322"/>
      <c r="BN100" s="2322"/>
      <c r="BO100" s="2322"/>
      <c r="BP100" s="2322"/>
      <c r="BQ100" s="2322"/>
      <c r="BR100" s="2322"/>
      <c r="BS100" s="2322"/>
      <c r="BT100" s="2322"/>
      <c r="BU100" s="2322"/>
      <c r="BV100" s="2322"/>
      <c r="BW100" s="2322"/>
      <c r="BX100" s="2323"/>
      <c r="BY100" s="2338"/>
      <c r="BZ100" s="2339"/>
      <c r="CA100" s="2339"/>
      <c r="CB100" s="2339"/>
      <c r="CC100" s="2339"/>
      <c r="CD100" s="2339"/>
      <c r="CE100" s="2339"/>
      <c r="CF100" s="2339"/>
      <c r="CG100" s="2339"/>
      <c r="CH100" s="2339"/>
      <c r="CI100" s="2339"/>
      <c r="CJ100" s="2339"/>
      <c r="CK100" s="2339"/>
      <c r="CL100" s="2339"/>
      <c r="CM100" s="2339"/>
      <c r="CN100" s="2339"/>
      <c r="CO100" s="2339"/>
      <c r="CP100" s="2339"/>
      <c r="CQ100" s="2339"/>
      <c r="CR100" s="2339"/>
      <c r="CS100" s="2339"/>
      <c r="CT100" s="2339"/>
      <c r="CU100" s="2339"/>
      <c r="CV100" s="2339"/>
      <c r="CW100" s="2339"/>
      <c r="CX100" s="2339"/>
      <c r="CY100" s="2339"/>
      <c r="CZ100" s="2339"/>
      <c r="DA100" s="2339"/>
      <c r="DB100" s="2339"/>
      <c r="DC100" s="2339"/>
      <c r="DD100" s="2339"/>
      <c r="DE100" s="2339"/>
      <c r="DF100" s="2339"/>
      <c r="DG100" s="2339"/>
      <c r="DH100" s="2339"/>
      <c r="DI100" s="2344"/>
      <c r="DJ100" s="2270"/>
      <c r="DK100" s="1234"/>
      <c r="DL100" s="1234"/>
      <c r="DM100" s="1234"/>
      <c r="DN100" s="1234"/>
      <c r="DO100" s="1234"/>
      <c r="DP100" s="1234"/>
      <c r="DQ100" s="1234"/>
      <c r="DR100" s="1234"/>
      <c r="DS100" s="1234"/>
      <c r="DT100" s="1234"/>
      <c r="DU100" s="1234"/>
      <c r="DV100" s="1234"/>
      <c r="DW100" s="1234"/>
      <c r="DX100" s="1234"/>
      <c r="DY100" s="1234"/>
      <c r="DZ100" s="1234"/>
      <c r="EA100" s="1234"/>
      <c r="EB100" s="1234"/>
      <c r="EC100" s="1234"/>
      <c r="ED100" s="1234"/>
      <c r="EE100" s="1234"/>
      <c r="EF100" s="1234"/>
      <c r="EG100" s="1234"/>
      <c r="EH100" s="1234"/>
      <c r="EI100" s="1234"/>
      <c r="EJ100" s="1234"/>
      <c r="EK100" s="1234"/>
      <c r="EL100" s="1234"/>
      <c r="EM100" s="1234"/>
      <c r="EN100" s="1234"/>
      <c r="EO100" s="1234"/>
      <c r="EP100" s="1234"/>
      <c r="EQ100" s="1234"/>
      <c r="ER100" s="1234"/>
      <c r="ES100" s="1234"/>
      <c r="ET100" s="1234"/>
      <c r="EU100" s="1234"/>
      <c r="EV100" s="1234"/>
      <c r="EW100" s="1234"/>
      <c r="EX100" s="1234"/>
      <c r="EY100" s="1234"/>
      <c r="EZ100" s="1234"/>
      <c r="FA100" s="1234"/>
      <c r="FB100" s="1234"/>
      <c r="FC100" s="1234"/>
      <c r="FD100" s="1234"/>
      <c r="FE100" s="1234"/>
      <c r="FF100" s="1234"/>
      <c r="FG100" s="2271"/>
    </row>
    <row r="101" spans="2:163" ht="8.65" customHeight="1">
      <c r="B101" s="2330" t="s">
        <v>1152</v>
      </c>
      <c r="C101" s="2331"/>
      <c r="D101" s="2331"/>
      <c r="E101" s="2331"/>
      <c r="F101" s="2331"/>
      <c r="G101" s="2331"/>
      <c r="H101" s="2331"/>
      <c r="I101" s="2331"/>
      <c r="J101" s="2331"/>
      <c r="K101" s="2331"/>
      <c r="L101" s="2331"/>
      <c r="M101" s="2331"/>
      <c r="N101" s="2331"/>
      <c r="O101" s="2332"/>
      <c r="P101" s="2333" t="s">
        <v>1153</v>
      </c>
      <c r="Q101" s="2334"/>
      <c r="R101" s="2334"/>
      <c r="S101" s="2334"/>
      <c r="T101" s="2334"/>
      <c r="U101" s="2334"/>
      <c r="V101" s="2334"/>
      <c r="W101" s="2334"/>
      <c r="X101" s="2334"/>
      <c r="Y101" s="2334"/>
      <c r="Z101" s="2334"/>
      <c r="AA101" s="2334"/>
      <c r="AB101" s="2334"/>
      <c r="AC101" s="2334"/>
      <c r="AD101" s="2334"/>
      <c r="AE101" s="2334"/>
      <c r="AF101" s="2334"/>
      <c r="AG101" s="2334"/>
      <c r="AH101" s="2334"/>
      <c r="AI101" s="2334"/>
      <c r="AJ101" s="2334"/>
      <c r="AK101" s="2334"/>
      <c r="AL101" s="2334"/>
      <c r="AM101" s="2334"/>
      <c r="AN101" s="2334"/>
      <c r="AO101" s="2334"/>
      <c r="AP101" s="2334"/>
      <c r="AQ101" s="2334"/>
      <c r="AR101" s="2334"/>
      <c r="AS101" s="2334"/>
      <c r="AT101" s="2335"/>
      <c r="AU101" s="2200" t="s">
        <v>1154</v>
      </c>
      <c r="AV101" s="2201"/>
      <c r="AW101" s="2201"/>
      <c r="AX101" s="2201"/>
      <c r="AY101" s="2201"/>
      <c r="AZ101" s="2201"/>
      <c r="BA101" s="2201"/>
      <c r="BB101" s="2201"/>
      <c r="BC101" s="2201"/>
      <c r="BD101" s="2201"/>
      <c r="BE101" s="2201"/>
      <c r="BF101" s="2201"/>
      <c r="BG101" s="2201"/>
      <c r="BH101" s="2201"/>
      <c r="BI101" s="2201"/>
      <c r="BJ101" s="2201"/>
      <c r="BK101" s="2201"/>
      <c r="BL101" s="2201"/>
      <c r="BM101" s="2201"/>
      <c r="BN101" s="2201"/>
      <c r="BO101" s="2201"/>
      <c r="BP101" s="2201"/>
      <c r="BQ101" s="2201"/>
      <c r="BR101" s="2201"/>
      <c r="BS101" s="2201"/>
      <c r="BT101" s="2201"/>
      <c r="BU101" s="2201"/>
      <c r="BV101" s="2201"/>
      <c r="BW101" s="2201"/>
      <c r="BX101" s="2202"/>
      <c r="BY101" s="2340"/>
      <c r="BZ101" s="2341"/>
      <c r="CA101" s="2341"/>
      <c r="CB101" s="2341"/>
      <c r="CC101" s="2341"/>
      <c r="CD101" s="2341"/>
      <c r="CE101" s="2341"/>
      <c r="CF101" s="2341"/>
      <c r="CG101" s="2341"/>
      <c r="CH101" s="2341"/>
      <c r="CI101" s="2341"/>
      <c r="CJ101" s="2341"/>
      <c r="CK101" s="2341"/>
      <c r="CL101" s="2341"/>
      <c r="CM101" s="2341"/>
      <c r="CN101" s="2341"/>
      <c r="CO101" s="2341"/>
      <c r="CP101" s="2341"/>
      <c r="CQ101" s="2341"/>
      <c r="CR101" s="2341"/>
      <c r="CS101" s="2341"/>
      <c r="CT101" s="2341"/>
      <c r="CU101" s="2341"/>
      <c r="CV101" s="2341"/>
      <c r="CW101" s="2341"/>
      <c r="CX101" s="2341"/>
      <c r="CY101" s="2341"/>
      <c r="CZ101" s="2341"/>
      <c r="DA101" s="2341"/>
      <c r="DB101" s="2341"/>
      <c r="DC101" s="2341"/>
      <c r="DD101" s="2341"/>
      <c r="DE101" s="2341"/>
      <c r="DF101" s="2341"/>
      <c r="DG101" s="2341"/>
      <c r="DH101" s="2341"/>
      <c r="DI101" s="2345"/>
      <c r="DJ101" s="2346" t="s">
        <v>1155</v>
      </c>
      <c r="DK101" s="2347"/>
      <c r="DL101" s="2347"/>
      <c r="DM101" s="2347"/>
      <c r="DN101" s="2347"/>
      <c r="DO101" s="2347"/>
      <c r="DP101" s="2347"/>
      <c r="DQ101" s="2347"/>
      <c r="DR101" s="2347"/>
      <c r="DS101" s="2347"/>
      <c r="DT101" s="2347"/>
      <c r="DU101" s="2347"/>
      <c r="DV101" s="2347"/>
      <c r="DW101" s="2347"/>
      <c r="DX101" s="2347"/>
      <c r="DY101" s="2347"/>
      <c r="DZ101" s="2347"/>
      <c r="EA101" s="2347"/>
      <c r="EB101" s="2347"/>
      <c r="EC101" s="2347"/>
      <c r="ED101" s="2347"/>
      <c r="EE101" s="2347"/>
      <c r="EF101" s="2347"/>
      <c r="EG101" s="2347"/>
      <c r="EH101" s="2347"/>
      <c r="EI101" s="2347"/>
      <c r="EJ101" s="2347"/>
      <c r="EK101" s="2347"/>
      <c r="EL101" s="2347"/>
      <c r="EM101" s="2347"/>
      <c r="EN101" s="2347"/>
      <c r="EO101" s="2347"/>
      <c r="EP101" s="2347"/>
      <c r="EQ101" s="2347"/>
      <c r="ER101" s="2347"/>
      <c r="ES101" s="2347"/>
      <c r="ET101" s="2347"/>
      <c r="EU101" s="2347"/>
      <c r="EV101" s="2347"/>
      <c r="EW101" s="2347"/>
      <c r="EX101" s="2347"/>
      <c r="EY101" s="2347"/>
      <c r="EZ101" s="2347"/>
      <c r="FA101" s="2347"/>
      <c r="FB101" s="2347"/>
      <c r="FC101" s="2347"/>
      <c r="FD101" s="2347"/>
      <c r="FE101" s="2347"/>
      <c r="FF101" s="2347"/>
      <c r="FG101" s="2348"/>
    </row>
    <row r="102" spans="2:163" ht="8.65" customHeight="1">
      <c r="B102" s="2330"/>
      <c r="C102" s="2331"/>
      <c r="D102" s="2331"/>
      <c r="E102" s="2331"/>
      <c r="F102" s="2331"/>
      <c r="G102" s="2331"/>
      <c r="H102" s="2331"/>
      <c r="I102" s="2331"/>
      <c r="J102" s="2331"/>
      <c r="K102" s="2331"/>
      <c r="L102" s="2331"/>
      <c r="M102" s="2331"/>
      <c r="N102" s="2331"/>
      <c r="O102" s="2332"/>
      <c r="P102" s="2333"/>
      <c r="Q102" s="2334"/>
      <c r="R102" s="2334"/>
      <c r="S102" s="2334"/>
      <c r="T102" s="2334"/>
      <c r="U102" s="2334"/>
      <c r="V102" s="2334"/>
      <c r="W102" s="2334"/>
      <c r="X102" s="2334"/>
      <c r="Y102" s="2334"/>
      <c r="Z102" s="2334"/>
      <c r="AA102" s="2334"/>
      <c r="AB102" s="2334"/>
      <c r="AC102" s="2334"/>
      <c r="AD102" s="2334"/>
      <c r="AE102" s="2334"/>
      <c r="AF102" s="2334"/>
      <c r="AG102" s="2334"/>
      <c r="AH102" s="2334"/>
      <c r="AI102" s="2334"/>
      <c r="AJ102" s="2334"/>
      <c r="AK102" s="2334"/>
      <c r="AL102" s="2334"/>
      <c r="AM102" s="2334"/>
      <c r="AN102" s="2334"/>
      <c r="AO102" s="2334"/>
      <c r="AP102" s="2334"/>
      <c r="AQ102" s="2334"/>
      <c r="AR102" s="2334"/>
      <c r="AS102" s="2334"/>
      <c r="AT102" s="2335"/>
      <c r="AU102" s="2203"/>
      <c r="AV102" s="2204"/>
      <c r="AW102" s="2204"/>
      <c r="AX102" s="2204"/>
      <c r="AY102" s="2204"/>
      <c r="AZ102" s="2204"/>
      <c r="BA102" s="2204"/>
      <c r="BB102" s="2204"/>
      <c r="BC102" s="2204"/>
      <c r="BD102" s="2204"/>
      <c r="BE102" s="2204"/>
      <c r="BF102" s="2204"/>
      <c r="BG102" s="2204"/>
      <c r="BH102" s="2204"/>
      <c r="BI102" s="2204"/>
      <c r="BJ102" s="2204"/>
      <c r="BK102" s="2204"/>
      <c r="BL102" s="2204"/>
      <c r="BM102" s="2204"/>
      <c r="BN102" s="2204"/>
      <c r="BO102" s="2204"/>
      <c r="BP102" s="2204"/>
      <c r="BQ102" s="2204"/>
      <c r="BR102" s="2204"/>
      <c r="BS102" s="2204"/>
      <c r="BT102" s="2204"/>
      <c r="BU102" s="2204"/>
      <c r="BV102" s="2204"/>
      <c r="BW102" s="2204"/>
      <c r="BX102" s="2205"/>
      <c r="BY102" s="2350" t="s">
        <v>1156</v>
      </c>
      <c r="BZ102" s="2351"/>
      <c r="CA102" s="2351"/>
      <c r="CB102" s="2351"/>
      <c r="CC102" s="2351"/>
      <c r="CD102" s="2351"/>
      <c r="CE102" s="2351"/>
      <c r="CF102" s="2351"/>
      <c r="CG102" s="2351"/>
      <c r="CH102" s="2351"/>
      <c r="CI102" s="2351"/>
      <c r="CJ102" s="2351"/>
      <c r="CK102" s="2351"/>
      <c r="CL102" s="2351"/>
      <c r="CM102" s="2351"/>
      <c r="CN102" s="2351"/>
      <c r="CO102" s="2351"/>
      <c r="CP102" s="2351"/>
      <c r="CQ102" s="2351"/>
      <c r="CR102" s="2351"/>
      <c r="CS102" s="2351"/>
      <c r="CT102" s="2351"/>
      <c r="CU102" s="2351"/>
      <c r="CV102" s="2351"/>
      <c r="CW102" s="2351"/>
      <c r="CX102" s="2351"/>
      <c r="CY102" s="2351"/>
      <c r="CZ102" s="2351"/>
      <c r="DA102" s="2351"/>
      <c r="DB102" s="2351"/>
      <c r="DC102" s="2351"/>
      <c r="DD102" s="2351"/>
      <c r="DE102" s="2351"/>
      <c r="DF102" s="2351"/>
      <c r="DG102" s="2351"/>
      <c r="DH102" s="2351"/>
      <c r="DI102" s="2352"/>
      <c r="DJ102" s="2349"/>
      <c r="DK102" s="2347"/>
      <c r="DL102" s="2347"/>
      <c r="DM102" s="2347"/>
      <c r="DN102" s="2347"/>
      <c r="DO102" s="2347"/>
      <c r="DP102" s="2347"/>
      <c r="DQ102" s="2347"/>
      <c r="DR102" s="2347"/>
      <c r="DS102" s="2347"/>
      <c r="DT102" s="2347"/>
      <c r="DU102" s="2347"/>
      <c r="DV102" s="2347"/>
      <c r="DW102" s="2347"/>
      <c r="DX102" s="2347"/>
      <c r="DY102" s="2347"/>
      <c r="DZ102" s="2347"/>
      <c r="EA102" s="2347"/>
      <c r="EB102" s="2347"/>
      <c r="EC102" s="2347"/>
      <c r="ED102" s="2347"/>
      <c r="EE102" s="2347"/>
      <c r="EF102" s="2347"/>
      <c r="EG102" s="2347"/>
      <c r="EH102" s="2347"/>
      <c r="EI102" s="2347"/>
      <c r="EJ102" s="2347"/>
      <c r="EK102" s="2347"/>
      <c r="EL102" s="2347"/>
      <c r="EM102" s="2347"/>
      <c r="EN102" s="2347"/>
      <c r="EO102" s="2347"/>
      <c r="EP102" s="2347"/>
      <c r="EQ102" s="2347"/>
      <c r="ER102" s="2347"/>
      <c r="ES102" s="2347"/>
      <c r="ET102" s="2347"/>
      <c r="EU102" s="2347"/>
      <c r="EV102" s="2347"/>
      <c r="EW102" s="2347"/>
      <c r="EX102" s="2347"/>
      <c r="EY102" s="2347"/>
      <c r="EZ102" s="2347"/>
      <c r="FA102" s="2347"/>
      <c r="FB102" s="2347"/>
      <c r="FC102" s="2347"/>
      <c r="FD102" s="2347"/>
      <c r="FE102" s="2347"/>
      <c r="FF102" s="2347"/>
      <c r="FG102" s="2348"/>
    </row>
    <row r="103" spans="2:163" ht="8.65" customHeight="1">
      <c r="B103" s="2330"/>
      <c r="C103" s="2331"/>
      <c r="D103" s="2331"/>
      <c r="E103" s="2331"/>
      <c r="F103" s="2331"/>
      <c r="G103" s="2331"/>
      <c r="H103" s="2331"/>
      <c r="I103" s="2331"/>
      <c r="J103" s="2331"/>
      <c r="K103" s="2331"/>
      <c r="L103" s="2331"/>
      <c r="M103" s="2331"/>
      <c r="N103" s="2331"/>
      <c r="O103" s="2332"/>
      <c r="P103" s="2333"/>
      <c r="Q103" s="2334"/>
      <c r="R103" s="2334"/>
      <c r="S103" s="2334"/>
      <c r="T103" s="2334"/>
      <c r="U103" s="2334"/>
      <c r="V103" s="2334"/>
      <c r="W103" s="2334"/>
      <c r="X103" s="2334"/>
      <c r="Y103" s="2334"/>
      <c r="Z103" s="2334"/>
      <c r="AA103" s="2334"/>
      <c r="AB103" s="2334"/>
      <c r="AC103" s="2334"/>
      <c r="AD103" s="2334"/>
      <c r="AE103" s="2334"/>
      <c r="AF103" s="2334"/>
      <c r="AG103" s="2334"/>
      <c r="AH103" s="2334"/>
      <c r="AI103" s="2334"/>
      <c r="AJ103" s="2334"/>
      <c r="AK103" s="2334"/>
      <c r="AL103" s="2334"/>
      <c r="AM103" s="2334"/>
      <c r="AN103" s="2334"/>
      <c r="AO103" s="2334"/>
      <c r="AP103" s="2334"/>
      <c r="AQ103" s="2334"/>
      <c r="AR103" s="2334"/>
      <c r="AS103" s="2334"/>
      <c r="AT103" s="2335"/>
      <c r="AU103" s="2203"/>
      <c r="AV103" s="2204"/>
      <c r="AW103" s="2204"/>
      <c r="AX103" s="2204"/>
      <c r="AY103" s="2204"/>
      <c r="AZ103" s="2204"/>
      <c r="BA103" s="2204"/>
      <c r="BB103" s="2204"/>
      <c r="BC103" s="2204"/>
      <c r="BD103" s="2204"/>
      <c r="BE103" s="2204"/>
      <c r="BF103" s="2204"/>
      <c r="BG103" s="2204"/>
      <c r="BH103" s="2204"/>
      <c r="BI103" s="2204"/>
      <c r="BJ103" s="2204"/>
      <c r="BK103" s="2204"/>
      <c r="BL103" s="2204"/>
      <c r="BM103" s="2204"/>
      <c r="BN103" s="2204"/>
      <c r="BO103" s="2204"/>
      <c r="BP103" s="2204"/>
      <c r="BQ103" s="2204"/>
      <c r="BR103" s="2204"/>
      <c r="BS103" s="2204"/>
      <c r="BT103" s="2204"/>
      <c r="BU103" s="2204"/>
      <c r="BV103" s="2204"/>
      <c r="BW103" s="2204"/>
      <c r="BX103" s="2205"/>
      <c r="BY103" s="2353"/>
      <c r="BZ103" s="2354"/>
      <c r="CA103" s="2354"/>
      <c r="CB103" s="2354"/>
      <c r="CC103" s="2354"/>
      <c r="CD103" s="2354"/>
      <c r="CE103" s="2354"/>
      <c r="CF103" s="2354"/>
      <c r="CG103" s="2354"/>
      <c r="CH103" s="2354"/>
      <c r="CI103" s="2354"/>
      <c r="CJ103" s="2354"/>
      <c r="CK103" s="2354"/>
      <c r="CL103" s="2354"/>
      <c r="CM103" s="2354"/>
      <c r="CN103" s="2354"/>
      <c r="CO103" s="2354"/>
      <c r="CP103" s="2354"/>
      <c r="CQ103" s="2354"/>
      <c r="CR103" s="2354"/>
      <c r="CS103" s="2354"/>
      <c r="CT103" s="2354"/>
      <c r="CU103" s="2354"/>
      <c r="CV103" s="2354"/>
      <c r="CW103" s="2354"/>
      <c r="CX103" s="2354"/>
      <c r="CY103" s="2354"/>
      <c r="CZ103" s="2354"/>
      <c r="DA103" s="2354"/>
      <c r="DB103" s="2354"/>
      <c r="DC103" s="2354"/>
      <c r="DD103" s="2354"/>
      <c r="DE103" s="2354"/>
      <c r="DF103" s="2354"/>
      <c r="DG103" s="2354"/>
      <c r="DH103" s="2354"/>
      <c r="DI103" s="2355"/>
      <c r="DJ103" s="2349"/>
      <c r="DK103" s="2347"/>
      <c r="DL103" s="2347"/>
      <c r="DM103" s="2347"/>
      <c r="DN103" s="2347"/>
      <c r="DO103" s="2347"/>
      <c r="DP103" s="2347"/>
      <c r="DQ103" s="2347"/>
      <c r="DR103" s="2347"/>
      <c r="DS103" s="2347"/>
      <c r="DT103" s="2347"/>
      <c r="DU103" s="2347"/>
      <c r="DV103" s="2347"/>
      <c r="DW103" s="2347"/>
      <c r="DX103" s="2347"/>
      <c r="DY103" s="2347"/>
      <c r="DZ103" s="2347"/>
      <c r="EA103" s="2347"/>
      <c r="EB103" s="2347"/>
      <c r="EC103" s="2347"/>
      <c r="ED103" s="2347"/>
      <c r="EE103" s="2347"/>
      <c r="EF103" s="2347"/>
      <c r="EG103" s="2347"/>
      <c r="EH103" s="2347"/>
      <c r="EI103" s="2347"/>
      <c r="EJ103" s="2347"/>
      <c r="EK103" s="2347"/>
      <c r="EL103" s="2347"/>
      <c r="EM103" s="2347"/>
      <c r="EN103" s="2347"/>
      <c r="EO103" s="2347"/>
      <c r="EP103" s="2347"/>
      <c r="EQ103" s="2347"/>
      <c r="ER103" s="2347"/>
      <c r="ES103" s="2347"/>
      <c r="ET103" s="2347"/>
      <c r="EU103" s="2347"/>
      <c r="EV103" s="2347"/>
      <c r="EW103" s="2347"/>
      <c r="EX103" s="2347"/>
      <c r="EY103" s="2347"/>
      <c r="EZ103" s="2347"/>
      <c r="FA103" s="2347"/>
      <c r="FB103" s="2347"/>
      <c r="FC103" s="2347"/>
      <c r="FD103" s="2347"/>
      <c r="FE103" s="2347"/>
      <c r="FF103" s="2347"/>
      <c r="FG103" s="2348"/>
    </row>
    <row r="104" spans="2:163" ht="8.65" customHeight="1">
      <c r="B104" s="2330" t="s">
        <v>1157</v>
      </c>
      <c r="C104" s="2331"/>
      <c r="D104" s="2331"/>
      <c r="E104" s="2331"/>
      <c r="F104" s="2331"/>
      <c r="G104" s="2331"/>
      <c r="H104" s="2331"/>
      <c r="I104" s="2331"/>
      <c r="J104" s="2331"/>
      <c r="K104" s="2331"/>
      <c r="L104" s="2331"/>
      <c r="M104" s="2331"/>
      <c r="N104" s="2331"/>
      <c r="O104" s="2332"/>
      <c r="P104" s="2333" t="s">
        <v>1158</v>
      </c>
      <c r="Q104" s="2334"/>
      <c r="R104" s="2334"/>
      <c r="S104" s="2334"/>
      <c r="T104" s="2334"/>
      <c r="U104" s="2334"/>
      <c r="V104" s="2334"/>
      <c r="W104" s="2334"/>
      <c r="X104" s="2334"/>
      <c r="Y104" s="2334"/>
      <c r="Z104" s="2334"/>
      <c r="AA104" s="2334"/>
      <c r="AB104" s="2334"/>
      <c r="AC104" s="2334"/>
      <c r="AD104" s="2334"/>
      <c r="AE104" s="2334"/>
      <c r="AF104" s="2334"/>
      <c r="AG104" s="2334"/>
      <c r="AH104" s="2334"/>
      <c r="AI104" s="2334"/>
      <c r="AJ104" s="2334"/>
      <c r="AK104" s="2334"/>
      <c r="AL104" s="2334"/>
      <c r="AM104" s="2334"/>
      <c r="AN104" s="2334"/>
      <c r="AO104" s="2334"/>
      <c r="AP104" s="2334"/>
      <c r="AQ104" s="2334"/>
      <c r="AR104" s="2334"/>
      <c r="AS104" s="2334"/>
      <c r="AT104" s="2335"/>
      <c r="AU104" s="2203" t="s">
        <v>1159</v>
      </c>
      <c r="AV104" s="2204"/>
      <c r="AW104" s="2204"/>
      <c r="AX104" s="2204"/>
      <c r="AY104" s="2204"/>
      <c r="AZ104" s="2204"/>
      <c r="BA104" s="2204"/>
      <c r="BB104" s="2204"/>
      <c r="BC104" s="2204"/>
      <c r="BD104" s="2204"/>
      <c r="BE104" s="2204"/>
      <c r="BF104" s="2204"/>
      <c r="BG104" s="2204"/>
      <c r="BH104" s="2204"/>
      <c r="BI104" s="2204"/>
      <c r="BJ104" s="2204"/>
      <c r="BK104" s="2204"/>
      <c r="BL104" s="2204"/>
      <c r="BM104" s="2204"/>
      <c r="BN104" s="2204"/>
      <c r="BO104" s="2204"/>
      <c r="BP104" s="2204"/>
      <c r="BQ104" s="2204"/>
      <c r="BR104" s="2204"/>
      <c r="BS104" s="2204"/>
      <c r="BT104" s="2204"/>
      <c r="BU104" s="2204"/>
      <c r="BV104" s="2204"/>
      <c r="BW104" s="2204"/>
      <c r="BX104" s="2205"/>
      <c r="BY104" s="2359" t="s">
        <v>1160</v>
      </c>
      <c r="BZ104" s="2354"/>
      <c r="CA104" s="2354"/>
      <c r="CB104" s="2354"/>
      <c r="CC104" s="2354"/>
      <c r="CD104" s="2354"/>
      <c r="CE104" s="2354"/>
      <c r="CF104" s="2354"/>
      <c r="CG104" s="2354"/>
      <c r="CH104" s="2354"/>
      <c r="CI104" s="2354"/>
      <c r="CJ104" s="2354"/>
      <c r="CK104" s="2354"/>
      <c r="CL104" s="2354"/>
      <c r="CM104" s="2354"/>
      <c r="CN104" s="2354"/>
      <c r="CO104" s="2354"/>
      <c r="CP104" s="2354"/>
      <c r="CQ104" s="2354"/>
      <c r="CR104" s="2354"/>
      <c r="CS104" s="2354"/>
      <c r="CT104" s="2354"/>
      <c r="CU104" s="2354"/>
      <c r="CV104" s="2354"/>
      <c r="CW104" s="2354"/>
      <c r="CX104" s="2354"/>
      <c r="CY104" s="2354"/>
      <c r="CZ104" s="2354"/>
      <c r="DA104" s="2354"/>
      <c r="DB104" s="2354"/>
      <c r="DC104" s="2354"/>
      <c r="DD104" s="2354"/>
      <c r="DE104" s="2354"/>
      <c r="DF104" s="2354"/>
      <c r="DG104" s="2354"/>
      <c r="DH104" s="2354"/>
      <c r="DI104" s="2355"/>
      <c r="DJ104" s="2281" t="s">
        <v>1161</v>
      </c>
      <c r="DK104" s="2282"/>
      <c r="DL104" s="2282"/>
      <c r="DM104" s="2282"/>
      <c r="DN104" s="2282"/>
      <c r="DO104" s="2282"/>
      <c r="DP104" s="2282"/>
      <c r="DQ104" s="2282"/>
      <c r="DR104" s="2282"/>
      <c r="DS104" s="2282"/>
      <c r="DT104" s="2282"/>
      <c r="DU104" s="2282"/>
      <c r="DV104" s="2282"/>
      <c r="DW104" s="2282"/>
      <c r="DX104" s="2282"/>
      <c r="DY104" s="2282"/>
      <c r="DZ104" s="2282"/>
      <c r="EA104" s="2282"/>
      <c r="EB104" s="2282"/>
      <c r="EC104" s="2282"/>
      <c r="ED104" s="2282"/>
      <c r="EE104" s="2282"/>
      <c r="EF104" s="2282"/>
      <c r="EG104" s="2282"/>
      <c r="EH104" s="2282"/>
      <c r="EI104" s="2282"/>
      <c r="EJ104" s="2282"/>
      <c r="EK104" s="2282"/>
      <c r="EL104" s="2282"/>
      <c r="EM104" s="2282"/>
      <c r="EN104" s="2282"/>
      <c r="EO104" s="2282"/>
      <c r="EP104" s="2282"/>
      <c r="EQ104" s="2282"/>
      <c r="ER104" s="2282"/>
      <c r="ES104" s="2282"/>
      <c r="ET104" s="2282"/>
      <c r="EU104" s="2282"/>
      <c r="EV104" s="2282"/>
      <c r="EW104" s="2282"/>
      <c r="EX104" s="2282"/>
      <c r="EY104" s="2282"/>
      <c r="EZ104" s="2282"/>
      <c r="FA104" s="2282"/>
      <c r="FB104" s="2282"/>
      <c r="FC104" s="2282"/>
      <c r="FD104" s="2282"/>
      <c r="FE104" s="2282"/>
      <c r="FF104" s="2282"/>
      <c r="FG104" s="2283"/>
    </row>
    <row r="105" spans="2:163" ht="8.65" customHeight="1" thickBot="1">
      <c r="B105" s="2330"/>
      <c r="C105" s="2331"/>
      <c r="D105" s="2331"/>
      <c r="E105" s="2331"/>
      <c r="F105" s="2331"/>
      <c r="G105" s="2331"/>
      <c r="H105" s="2331"/>
      <c r="I105" s="2331"/>
      <c r="J105" s="2331"/>
      <c r="K105" s="2331"/>
      <c r="L105" s="2331"/>
      <c r="M105" s="2331"/>
      <c r="N105" s="2331"/>
      <c r="O105" s="2332"/>
      <c r="P105" s="2333"/>
      <c r="Q105" s="2334"/>
      <c r="R105" s="2334"/>
      <c r="S105" s="2334"/>
      <c r="T105" s="2334"/>
      <c r="U105" s="2334"/>
      <c r="V105" s="2334"/>
      <c r="W105" s="2334"/>
      <c r="X105" s="2334"/>
      <c r="Y105" s="2334"/>
      <c r="Z105" s="2334"/>
      <c r="AA105" s="2334"/>
      <c r="AB105" s="2334"/>
      <c r="AC105" s="2334"/>
      <c r="AD105" s="2334"/>
      <c r="AE105" s="2334"/>
      <c r="AF105" s="2334"/>
      <c r="AG105" s="2334"/>
      <c r="AH105" s="2334"/>
      <c r="AI105" s="2334"/>
      <c r="AJ105" s="2334"/>
      <c r="AK105" s="2334"/>
      <c r="AL105" s="2334"/>
      <c r="AM105" s="2334"/>
      <c r="AN105" s="2334"/>
      <c r="AO105" s="2334"/>
      <c r="AP105" s="2334"/>
      <c r="AQ105" s="2334"/>
      <c r="AR105" s="2334"/>
      <c r="AS105" s="2334"/>
      <c r="AT105" s="2335"/>
      <c r="AU105" s="2356"/>
      <c r="AV105" s="2357"/>
      <c r="AW105" s="2357"/>
      <c r="AX105" s="2357"/>
      <c r="AY105" s="2357"/>
      <c r="AZ105" s="2357"/>
      <c r="BA105" s="2357"/>
      <c r="BB105" s="2357"/>
      <c r="BC105" s="2357"/>
      <c r="BD105" s="2357"/>
      <c r="BE105" s="2357"/>
      <c r="BF105" s="2357"/>
      <c r="BG105" s="2357"/>
      <c r="BH105" s="2357"/>
      <c r="BI105" s="2357"/>
      <c r="BJ105" s="2357"/>
      <c r="BK105" s="2357"/>
      <c r="BL105" s="2357"/>
      <c r="BM105" s="2357"/>
      <c r="BN105" s="2357"/>
      <c r="BO105" s="2357"/>
      <c r="BP105" s="2357"/>
      <c r="BQ105" s="2357"/>
      <c r="BR105" s="2357"/>
      <c r="BS105" s="2357"/>
      <c r="BT105" s="2357"/>
      <c r="BU105" s="2357"/>
      <c r="BV105" s="2357"/>
      <c r="BW105" s="2357"/>
      <c r="BX105" s="2358"/>
      <c r="BY105" s="2353"/>
      <c r="BZ105" s="2354"/>
      <c r="CA105" s="2354"/>
      <c r="CB105" s="2354"/>
      <c r="CC105" s="2354"/>
      <c r="CD105" s="2354"/>
      <c r="CE105" s="2354"/>
      <c r="CF105" s="2354"/>
      <c r="CG105" s="2354"/>
      <c r="CH105" s="2354"/>
      <c r="CI105" s="2354"/>
      <c r="CJ105" s="2354"/>
      <c r="CK105" s="2354"/>
      <c r="CL105" s="2354"/>
      <c r="CM105" s="2354"/>
      <c r="CN105" s="2354"/>
      <c r="CO105" s="2354"/>
      <c r="CP105" s="2354"/>
      <c r="CQ105" s="2354"/>
      <c r="CR105" s="2354"/>
      <c r="CS105" s="2354"/>
      <c r="CT105" s="2354"/>
      <c r="CU105" s="2354"/>
      <c r="CV105" s="2354"/>
      <c r="CW105" s="2354"/>
      <c r="CX105" s="2354"/>
      <c r="CY105" s="2354"/>
      <c r="CZ105" s="2354"/>
      <c r="DA105" s="2354"/>
      <c r="DB105" s="2354"/>
      <c r="DC105" s="2354"/>
      <c r="DD105" s="2354"/>
      <c r="DE105" s="2354"/>
      <c r="DF105" s="2354"/>
      <c r="DG105" s="2354"/>
      <c r="DH105" s="2354"/>
      <c r="DI105" s="2355"/>
      <c r="DJ105" s="2284"/>
      <c r="DK105" s="2282"/>
      <c r="DL105" s="2282"/>
      <c r="DM105" s="2282"/>
      <c r="DN105" s="2282"/>
      <c r="DO105" s="2282"/>
      <c r="DP105" s="2282"/>
      <c r="DQ105" s="2282"/>
      <c r="DR105" s="2282"/>
      <c r="DS105" s="2282"/>
      <c r="DT105" s="2282"/>
      <c r="DU105" s="2282"/>
      <c r="DV105" s="2282"/>
      <c r="DW105" s="2282"/>
      <c r="DX105" s="2282"/>
      <c r="DY105" s="2282"/>
      <c r="DZ105" s="2282"/>
      <c r="EA105" s="2282"/>
      <c r="EB105" s="2282"/>
      <c r="EC105" s="2282"/>
      <c r="ED105" s="2282"/>
      <c r="EE105" s="2282"/>
      <c r="EF105" s="2282"/>
      <c r="EG105" s="2282"/>
      <c r="EH105" s="2282"/>
      <c r="EI105" s="2282"/>
      <c r="EJ105" s="2282"/>
      <c r="EK105" s="2282"/>
      <c r="EL105" s="2282"/>
      <c r="EM105" s="2282"/>
      <c r="EN105" s="2282"/>
      <c r="EO105" s="2282"/>
      <c r="EP105" s="2282"/>
      <c r="EQ105" s="2282"/>
      <c r="ER105" s="2282"/>
      <c r="ES105" s="2282"/>
      <c r="ET105" s="2282"/>
      <c r="EU105" s="2282"/>
      <c r="EV105" s="2282"/>
      <c r="EW105" s="2282"/>
      <c r="EX105" s="2282"/>
      <c r="EY105" s="2282"/>
      <c r="EZ105" s="2282"/>
      <c r="FA105" s="2282"/>
      <c r="FB105" s="2282"/>
      <c r="FC105" s="2282"/>
      <c r="FD105" s="2282"/>
      <c r="FE105" s="2282"/>
      <c r="FF105" s="2282"/>
      <c r="FG105" s="2283"/>
    </row>
    <row r="106" spans="2:163" ht="8.65" customHeight="1" thickTop="1">
      <c r="B106" s="2330"/>
      <c r="C106" s="2331"/>
      <c r="D106" s="2331"/>
      <c r="E106" s="2331"/>
      <c r="F106" s="2331"/>
      <c r="G106" s="2331"/>
      <c r="H106" s="2331"/>
      <c r="I106" s="2331"/>
      <c r="J106" s="2331"/>
      <c r="K106" s="2331"/>
      <c r="L106" s="2331"/>
      <c r="M106" s="2331"/>
      <c r="N106" s="2331"/>
      <c r="O106" s="2332"/>
      <c r="P106" s="2333"/>
      <c r="Q106" s="2334"/>
      <c r="R106" s="2334"/>
      <c r="S106" s="2334"/>
      <c r="T106" s="2334"/>
      <c r="U106" s="2334"/>
      <c r="V106" s="2334"/>
      <c r="W106" s="2334"/>
      <c r="X106" s="2334"/>
      <c r="Y106" s="2334"/>
      <c r="Z106" s="2334"/>
      <c r="AA106" s="2334"/>
      <c r="AB106" s="2334"/>
      <c r="AC106" s="2334"/>
      <c r="AD106" s="2334"/>
      <c r="AE106" s="2334"/>
      <c r="AF106" s="2334"/>
      <c r="AG106" s="2334"/>
      <c r="AH106" s="2334"/>
      <c r="AI106" s="2334"/>
      <c r="AJ106" s="2334"/>
      <c r="AK106" s="2334"/>
      <c r="AL106" s="2334"/>
      <c r="AM106" s="2334"/>
      <c r="AN106" s="2334"/>
      <c r="AO106" s="2334"/>
      <c r="AP106" s="2334"/>
      <c r="AQ106" s="2334"/>
      <c r="AR106" s="2334"/>
      <c r="AS106" s="2334"/>
      <c r="AT106" s="2335"/>
      <c r="AU106" s="2242" t="s">
        <v>1162</v>
      </c>
      <c r="AV106" s="2243"/>
      <c r="AW106" s="2243"/>
      <c r="AX106" s="2243"/>
      <c r="AY106" s="2243"/>
      <c r="AZ106" s="2243"/>
      <c r="BA106" s="2243"/>
      <c r="BB106" s="2243"/>
      <c r="BC106" s="2243"/>
      <c r="BD106" s="2243"/>
      <c r="BE106" s="2243"/>
      <c r="BF106" s="2243"/>
      <c r="BG106" s="2243"/>
      <c r="BH106" s="2243"/>
      <c r="BI106" s="2243"/>
      <c r="BJ106" s="2243"/>
      <c r="BK106" s="2243"/>
      <c r="BL106" s="2243"/>
      <c r="BM106" s="2243"/>
      <c r="BN106" s="2243"/>
      <c r="BO106" s="2243"/>
      <c r="BP106" s="2243"/>
      <c r="BQ106" s="2243"/>
      <c r="BR106" s="2243"/>
      <c r="BS106" s="2243"/>
      <c r="BT106" s="2243"/>
      <c r="BU106" s="2243"/>
      <c r="BV106" s="2243"/>
      <c r="BW106" s="2243"/>
      <c r="BX106" s="2244"/>
      <c r="BY106" s="2360" t="s">
        <v>1163</v>
      </c>
      <c r="BZ106" s="2361"/>
      <c r="CA106" s="2361"/>
      <c r="CB106" s="2361"/>
      <c r="CC106" s="2361"/>
      <c r="CD106" s="2361"/>
      <c r="CE106" s="2361"/>
      <c r="CF106" s="2361"/>
      <c r="CG106" s="2361"/>
      <c r="CH106" s="2361"/>
      <c r="CI106" s="2361"/>
      <c r="CJ106" s="2361"/>
      <c r="CK106" s="2361"/>
      <c r="CL106" s="2361"/>
      <c r="CM106" s="2361"/>
      <c r="CN106" s="2361"/>
      <c r="CO106" s="2361"/>
      <c r="CP106" s="2361"/>
      <c r="CQ106" s="2361"/>
      <c r="CR106" s="2361"/>
      <c r="CS106" s="2361"/>
      <c r="CT106" s="2361"/>
      <c r="CU106" s="2361"/>
      <c r="CV106" s="2361"/>
      <c r="CW106" s="2361"/>
      <c r="CX106" s="2361"/>
      <c r="CY106" s="2361"/>
      <c r="CZ106" s="2361"/>
      <c r="DA106" s="2361"/>
      <c r="DB106" s="2361"/>
      <c r="DC106" s="2361"/>
      <c r="DD106" s="2361"/>
      <c r="DE106" s="2361"/>
      <c r="DF106" s="2361"/>
      <c r="DG106" s="2361"/>
      <c r="DH106" s="2361"/>
      <c r="DI106" s="2362"/>
      <c r="DJ106" s="2284"/>
      <c r="DK106" s="2282"/>
      <c r="DL106" s="2282"/>
      <c r="DM106" s="2282"/>
      <c r="DN106" s="2282"/>
      <c r="DO106" s="2282"/>
      <c r="DP106" s="2282"/>
      <c r="DQ106" s="2282"/>
      <c r="DR106" s="2282"/>
      <c r="DS106" s="2282"/>
      <c r="DT106" s="2282"/>
      <c r="DU106" s="2282"/>
      <c r="DV106" s="2282"/>
      <c r="DW106" s="2282"/>
      <c r="DX106" s="2282"/>
      <c r="DY106" s="2282"/>
      <c r="DZ106" s="2282"/>
      <c r="EA106" s="2282"/>
      <c r="EB106" s="2282"/>
      <c r="EC106" s="2282"/>
      <c r="ED106" s="2282"/>
      <c r="EE106" s="2282"/>
      <c r="EF106" s="2282"/>
      <c r="EG106" s="2282"/>
      <c r="EH106" s="2282"/>
      <c r="EI106" s="2282"/>
      <c r="EJ106" s="2282"/>
      <c r="EK106" s="2282"/>
      <c r="EL106" s="2282"/>
      <c r="EM106" s="2282"/>
      <c r="EN106" s="2282"/>
      <c r="EO106" s="2282"/>
      <c r="EP106" s="2282"/>
      <c r="EQ106" s="2282"/>
      <c r="ER106" s="2282"/>
      <c r="ES106" s="2282"/>
      <c r="ET106" s="2282"/>
      <c r="EU106" s="2282"/>
      <c r="EV106" s="2282"/>
      <c r="EW106" s="2282"/>
      <c r="EX106" s="2282"/>
      <c r="EY106" s="2282"/>
      <c r="EZ106" s="2282"/>
      <c r="FA106" s="2282"/>
      <c r="FB106" s="2282"/>
      <c r="FC106" s="2282"/>
      <c r="FD106" s="2282"/>
      <c r="FE106" s="2282"/>
      <c r="FF106" s="2282"/>
      <c r="FG106" s="2283"/>
    </row>
    <row r="107" spans="2:163" ht="8.65" customHeight="1">
      <c r="B107" s="2330" t="s">
        <v>1164</v>
      </c>
      <c r="C107" s="2331"/>
      <c r="D107" s="2331"/>
      <c r="E107" s="2331"/>
      <c r="F107" s="2331"/>
      <c r="G107" s="2331"/>
      <c r="H107" s="2331"/>
      <c r="I107" s="2331"/>
      <c r="J107" s="2331"/>
      <c r="K107" s="2331"/>
      <c r="L107" s="2331"/>
      <c r="M107" s="2331"/>
      <c r="N107" s="2331"/>
      <c r="O107" s="2332"/>
      <c r="P107" s="2333" t="s">
        <v>1165</v>
      </c>
      <c r="Q107" s="2334"/>
      <c r="R107" s="2334"/>
      <c r="S107" s="2334"/>
      <c r="T107" s="2334"/>
      <c r="U107" s="2334"/>
      <c r="V107" s="2334"/>
      <c r="W107" s="2334"/>
      <c r="X107" s="2334"/>
      <c r="Y107" s="2334"/>
      <c r="Z107" s="2334"/>
      <c r="AA107" s="2334"/>
      <c r="AB107" s="2334"/>
      <c r="AC107" s="2334"/>
      <c r="AD107" s="2334"/>
      <c r="AE107" s="2334"/>
      <c r="AF107" s="2334"/>
      <c r="AG107" s="2334"/>
      <c r="AH107" s="2334"/>
      <c r="AI107" s="2334"/>
      <c r="AJ107" s="2334"/>
      <c r="AK107" s="2334"/>
      <c r="AL107" s="2334"/>
      <c r="AM107" s="2334"/>
      <c r="AN107" s="2334"/>
      <c r="AO107" s="2334"/>
      <c r="AP107" s="2334"/>
      <c r="AQ107" s="2334"/>
      <c r="AR107" s="2334"/>
      <c r="AS107" s="2334"/>
      <c r="AT107" s="2335"/>
      <c r="AU107" s="2245"/>
      <c r="AV107" s="2246"/>
      <c r="AW107" s="2246"/>
      <c r="AX107" s="2246"/>
      <c r="AY107" s="2246"/>
      <c r="AZ107" s="2246"/>
      <c r="BA107" s="2246"/>
      <c r="BB107" s="2246"/>
      <c r="BC107" s="2246"/>
      <c r="BD107" s="2246"/>
      <c r="BE107" s="2246"/>
      <c r="BF107" s="2246"/>
      <c r="BG107" s="2246"/>
      <c r="BH107" s="2246"/>
      <c r="BI107" s="2246"/>
      <c r="BJ107" s="2246"/>
      <c r="BK107" s="2246"/>
      <c r="BL107" s="2246"/>
      <c r="BM107" s="2246"/>
      <c r="BN107" s="2246"/>
      <c r="BO107" s="2246"/>
      <c r="BP107" s="2246"/>
      <c r="BQ107" s="2246"/>
      <c r="BR107" s="2246"/>
      <c r="BS107" s="2246"/>
      <c r="BT107" s="2246"/>
      <c r="BU107" s="2246"/>
      <c r="BV107" s="2246"/>
      <c r="BW107" s="2246"/>
      <c r="BX107" s="2247"/>
      <c r="BY107" s="2360"/>
      <c r="BZ107" s="2361"/>
      <c r="CA107" s="2361"/>
      <c r="CB107" s="2361"/>
      <c r="CC107" s="2361"/>
      <c r="CD107" s="2361"/>
      <c r="CE107" s="2361"/>
      <c r="CF107" s="2361"/>
      <c r="CG107" s="2361"/>
      <c r="CH107" s="2361"/>
      <c r="CI107" s="2361"/>
      <c r="CJ107" s="2361"/>
      <c r="CK107" s="2361"/>
      <c r="CL107" s="2361"/>
      <c r="CM107" s="2361"/>
      <c r="CN107" s="2361"/>
      <c r="CO107" s="2361"/>
      <c r="CP107" s="2361"/>
      <c r="CQ107" s="2361"/>
      <c r="CR107" s="2361"/>
      <c r="CS107" s="2361"/>
      <c r="CT107" s="2361"/>
      <c r="CU107" s="2361"/>
      <c r="CV107" s="2361"/>
      <c r="CW107" s="2361"/>
      <c r="CX107" s="2361"/>
      <c r="CY107" s="2361"/>
      <c r="CZ107" s="2361"/>
      <c r="DA107" s="2361"/>
      <c r="DB107" s="2361"/>
      <c r="DC107" s="2361"/>
      <c r="DD107" s="2361"/>
      <c r="DE107" s="2361"/>
      <c r="DF107" s="2361"/>
      <c r="DG107" s="2361"/>
      <c r="DH107" s="2361"/>
      <c r="DI107" s="2362"/>
      <c r="DJ107" s="2363" t="s">
        <v>1166</v>
      </c>
      <c r="DK107" s="2364"/>
      <c r="DL107" s="2364"/>
      <c r="DM107" s="2364"/>
      <c r="DN107" s="2364"/>
      <c r="DO107" s="2364"/>
      <c r="DP107" s="2364"/>
      <c r="DQ107" s="2364"/>
      <c r="DR107" s="2364"/>
      <c r="DS107" s="2364"/>
      <c r="DT107" s="2364"/>
      <c r="DU107" s="2364"/>
      <c r="DV107" s="2364"/>
      <c r="DW107" s="2364"/>
      <c r="DX107" s="2364"/>
      <c r="DY107" s="2364"/>
      <c r="DZ107" s="2364"/>
      <c r="EA107" s="2364"/>
      <c r="EB107" s="2364"/>
      <c r="EC107" s="2364"/>
      <c r="ED107" s="2364"/>
      <c r="EE107" s="2364"/>
      <c r="EF107" s="2364"/>
      <c r="EG107" s="2364"/>
      <c r="EH107" s="2364"/>
      <c r="EI107" s="2364"/>
      <c r="EJ107" s="2364"/>
      <c r="EK107" s="2364"/>
      <c r="EL107" s="2364"/>
      <c r="EM107" s="2364"/>
      <c r="EN107" s="2364"/>
      <c r="EO107" s="2364"/>
      <c r="EP107" s="2364"/>
      <c r="EQ107" s="2364"/>
      <c r="ER107" s="2364"/>
      <c r="ES107" s="2364"/>
      <c r="ET107" s="2364"/>
      <c r="EU107" s="2364"/>
      <c r="EV107" s="2364"/>
      <c r="EW107" s="2364"/>
      <c r="EX107" s="2364"/>
      <c r="EY107" s="2364"/>
      <c r="EZ107" s="2364"/>
      <c r="FA107" s="2364"/>
      <c r="FB107" s="2364"/>
      <c r="FC107" s="2364"/>
      <c r="FD107" s="2364"/>
      <c r="FE107" s="2364"/>
      <c r="FF107" s="2364"/>
      <c r="FG107" s="2365"/>
    </row>
    <row r="108" spans="2:163" ht="8.65" customHeight="1">
      <c r="B108" s="2330"/>
      <c r="C108" s="2331"/>
      <c r="D108" s="2331"/>
      <c r="E108" s="2331"/>
      <c r="F108" s="2331"/>
      <c r="G108" s="2331"/>
      <c r="H108" s="2331"/>
      <c r="I108" s="2331"/>
      <c r="J108" s="2331"/>
      <c r="K108" s="2331"/>
      <c r="L108" s="2331"/>
      <c r="M108" s="2331"/>
      <c r="N108" s="2331"/>
      <c r="O108" s="2332"/>
      <c r="P108" s="2333"/>
      <c r="Q108" s="2334"/>
      <c r="R108" s="2334"/>
      <c r="S108" s="2334"/>
      <c r="T108" s="2334"/>
      <c r="U108" s="2334"/>
      <c r="V108" s="2334"/>
      <c r="W108" s="2334"/>
      <c r="X108" s="2334"/>
      <c r="Y108" s="2334"/>
      <c r="Z108" s="2334"/>
      <c r="AA108" s="2334"/>
      <c r="AB108" s="2334"/>
      <c r="AC108" s="2334"/>
      <c r="AD108" s="2334"/>
      <c r="AE108" s="2334"/>
      <c r="AF108" s="2334"/>
      <c r="AG108" s="2334"/>
      <c r="AH108" s="2334"/>
      <c r="AI108" s="2334"/>
      <c r="AJ108" s="2334"/>
      <c r="AK108" s="2334"/>
      <c r="AL108" s="2334"/>
      <c r="AM108" s="2334"/>
      <c r="AN108" s="2334"/>
      <c r="AO108" s="2334"/>
      <c r="AP108" s="2334"/>
      <c r="AQ108" s="2334"/>
      <c r="AR108" s="2334"/>
      <c r="AS108" s="2334"/>
      <c r="AT108" s="2335"/>
      <c r="AU108" s="2245"/>
      <c r="AV108" s="2246"/>
      <c r="AW108" s="2246"/>
      <c r="AX108" s="2246"/>
      <c r="AY108" s="2246"/>
      <c r="AZ108" s="2246"/>
      <c r="BA108" s="2246"/>
      <c r="BB108" s="2246"/>
      <c r="BC108" s="2246"/>
      <c r="BD108" s="2246"/>
      <c r="BE108" s="2246"/>
      <c r="BF108" s="2246"/>
      <c r="BG108" s="2246"/>
      <c r="BH108" s="2246"/>
      <c r="BI108" s="2246"/>
      <c r="BJ108" s="2246"/>
      <c r="BK108" s="2246"/>
      <c r="BL108" s="2246"/>
      <c r="BM108" s="2246"/>
      <c r="BN108" s="2246"/>
      <c r="BO108" s="2246"/>
      <c r="BP108" s="2246"/>
      <c r="BQ108" s="2246"/>
      <c r="BR108" s="2246"/>
      <c r="BS108" s="2246"/>
      <c r="BT108" s="2246"/>
      <c r="BU108" s="2246"/>
      <c r="BV108" s="2246"/>
      <c r="BW108" s="2246"/>
      <c r="BX108" s="2247"/>
      <c r="BY108" s="779"/>
      <c r="BZ108" s="780"/>
      <c r="CA108" s="780"/>
      <c r="CB108" s="780"/>
      <c r="CC108" s="780"/>
      <c r="CD108" s="780"/>
      <c r="CE108" s="780"/>
      <c r="CF108" s="780"/>
      <c r="CG108" s="780"/>
      <c r="CH108" s="780"/>
      <c r="CI108" s="780"/>
      <c r="CJ108" s="780"/>
      <c r="CK108" s="780"/>
      <c r="CL108" s="780"/>
      <c r="CM108" s="780"/>
      <c r="CN108" s="780"/>
      <c r="CO108" s="780"/>
      <c r="CP108" s="780"/>
      <c r="CQ108" s="780"/>
      <c r="CR108" s="780"/>
      <c r="CS108" s="780"/>
      <c r="CT108" s="780"/>
      <c r="CU108" s="780"/>
      <c r="CV108" s="780"/>
      <c r="CW108" s="780"/>
      <c r="CX108" s="780"/>
      <c r="CY108" s="780"/>
      <c r="CZ108" s="780"/>
      <c r="DA108" s="780"/>
      <c r="DB108" s="780"/>
      <c r="DC108" s="780"/>
      <c r="DD108" s="780"/>
      <c r="DE108" s="780"/>
      <c r="DF108" s="780"/>
      <c r="DG108" s="780"/>
      <c r="DH108" s="780"/>
      <c r="DI108" s="781"/>
      <c r="DJ108" s="2366"/>
      <c r="DK108" s="2364"/>
      <c r="DL108" s="2364"/>
      <c r="DM108" s="2364"/>
      <c r="DN108" s="2364"/>
      <c r="DO108" s="2364"/>
      <c r="DP108" s="2364"/>
      <c r="DQ108" s="2364"/>
      <c r="DR108" s="2364"/>
      <c r="DS108" s="2364"/>
      <c r="DT108" s="2364"/>
      <c r="DU108" s="2364"/>
      <c r="DV108" s="2364"/>
      <c r="DW108" s="2364"/>
      <c r="DX108" s="2364"/>
      <c r="DY108" s="2364"/>
      <c r="DZ108" s="2364"/>
      <c r="EA108" s="2364"/>
      <c r="EB108" s="2364"/>
      <c r="EC108" s="2364"/>
      <c r="ED108" s="2364"/>
      <c r="EE108" s="2364"/>
      <c r="EF108" s="2364"/>
      <c r="EG108" s="2364"/>
      <c r="EH108" s="2364"/>
      <c r="EI108" s="2364"/>
      <c r="EJ108" s="2364"/>
      <c r="EK108" s="2364"/>
      <c r="EL108" s="2364"/>
      <c r="EM108" s="2364"/>
      <c r="EN108" s="2364"/>
      <c r="EO108" s="2364"/>
      <c r="EP108" s="2364"/>
      <c r="EQ108" s="2364"/>
      <c r="ER108" s="2364"/>
      <c r="ES108" s="2364"/>
      <c r="ET108" s="2364"/>
      <c r="EU108" s="2364"/>
      <c r="EV108" s="2364"/>
      <c r="EW108" s="2364"/>
      <c r="EX108" s="2364"/>
      <c r="EY108" s="2364"/>
      <c r="EZ108" s="2364"/>
      <c r="FA108" s="2364"/>
      <c r="FB108" s="2364"/>
      <c r="FC108" s="2364"/>
      <c r="FD108" s="2364"/>
      <c r="FE108" s="2364"/>
      <c r="FF108" s="2364"/>
      <c r="FG108" s="2365"/>
    </row>
    <row r="109" spans="2:163" ht="8.85" customHeight="1">
      <c r="B109" s="2330"/>
      <c r="C109" s="2331"/>
      <c r="D109" s="2331"/>
      <c r="E109" s="2331"/>
      <c r="F109" s="2331"/>
      <c r="G109" s="2331"/>
      <c r="H109" s="2331"/>
      <c r="I109" s="2331"/>
      <c r="J109" s="2331"/>
      <c r="K109" s="2331"/>
      <c r="L109" s="2331"/>
      <c r="M109" s="2331"/>
      <c r="N109" s="2331"/>
      <c r="O109" s="2332"/>
      <c r="P109" s="2333"/>
      <c r="Q109" s="2334"/>
      <c r="R109" s="2334"/>
      <c r="S109" s="2334"/>
      <c r="T109" s="2334"/>
      <c r="U109" s="2334"/>
      <c r="V109" s="2334"/>
      <c r="W109" s="2334"/>
      <c r="X109" s="2334"/>
      <c r="Y109" s="2334"/>
      <c r="Z109" s="2334"/>
      <c r="AA109" s="2334"/>
      <c r="AB109" s="2334"/>
      <c r="AC109" s="2334"/>
      <c r="AD109" s="2334"/>
      <c r="AE109" s="2334"/>
      <c r="AF109" s="2334"/>
      <c r="AG109" s="2334"/>
      <c r="AH109" s="2334"/>
      <c r="AI109" s="2334"/>
      <c r="AJ109" s="2334"/>
      <c r="AK109" s="2334"/>
      <c r="AL109" s="2334"/>
      <c r="AM109" s="2334"/>
      <c r="AN109" s="2334"/>
      <c r="AO109" s="2334"/>
      <c r="AP109" s="2334"/>
      <c r="AQ109" s="2334"/>
      <c r="AR109" s="2334"/>
      <c r="AS109" s="2334"/>
      <c r="AT109" s="2335"/>
      <c r="AU109" s="2245"/>
      <c r="AV109" s="2246"/>
      <c r="AW109" s="2246"/>
      <c r="AX109" s="2246"/>
      <c r="AY109" s="2246"/>
      <c r="AZ109" s="2246"/>
      <c r="BA109" s="2246"/>
      <c r="BB109" s="2246"/>
      <c r="BC109" s="2246"/>
      <c r="BD109" s="2246"/>
      <c r="BE109" s="2246"/>
      <c r="BF109" s="2246"/>
      <c r="BG109" s="2246"/>
      <c r="BH109" s="2246"/>
      <c r="BI109" s="2246"/>
      <c r="BJ109" s="2246"/>
      <c r="BK109" s="2246"/>
      <c r="BL109" s="2246"/>
      <c r="BM109" s="2246"/>
      <c r="BN109" s="2246"/>
      <c r="BO109" s="2246"/>
      <c r="BP109" s="2246"/>
      <c r="BQ109" s="2246"/>
      <c r="BR109" s="2246"/>
      <c r="BS109" s="2246"/>
      <c r="BT109" s="2246"/>
      <c r="BU109" s="2246"/>
      <c r="BV109" s="2246"/>
      <c r="BW109" s="2246"/>
      <c r="BX109" s="2247"/>
      <c r="BY109" s="779"/>
      <c r="BZ109" s="780"/>
      <c r="CA109" s="780"/>
      <c r="CB109" s="780"/>
      <c r="CC109" s="780"/>
      <c r="CD109" s="780"/>
      <c r="CE109" s="780"/>
      <c r="CF109" s="780"/>
      <c r="CG109" s="780"/>
      <c r="CH109" s="780"/>
      <c r="CI109" s="780"/>
      <c r="CJ109" s="780"/>
      <c r="CK109" s="780"/>
      <c r="CL109" s="780"/>
      <c r="CM109" s="780"/>
      <c r="CN109" s="780"/>
      <c r="CO109" s="780"/>
      <c r="CP109" s="780"/>
      <c r="CQ109" s="780"/>
      <c r="CR109" s="780"/>
      <c r="CS109" s="780"/>
      <c r="CT109" s="780"/>
      <c r="CU109" s="780"/>
      <c r="CV109" s="780"/>
      <c r="CW109" s="780"/>
      <c r="CX109" s="780"/>
      <c r="CY109" s="780"/>
      <c r="CZ109" s="780"/>
      <c r="DA109" s="780"/>
      <c r="DB109" s="780"/>
      <c r="DC109" s="780"/>
      <c r="DD109" s="780"/>
      <c r="DE109" s="780"/>
      <c r="DF109" s="780"/>
      <c r="DG109" s="780"/>
      <c r="DH109" s="780"/>
      <c r="DI109" s="781"/>
      <c r="DJ109" s="2366"/>
      <c r="DK109" s="2364"/>
      <c r="DL109" s="2364"/>
      <c r="DM109" s="2364"/>
      <c r="DN109" s="2364"/>
      <c r="DO109" s="2364"/>
      <c r="DP109" s="2364"/>
      <c r="DQ109" s="2364"/>
      <c r="DR109" s="2364"/>
      <c r="DS109" s="2364"/>
      <c r="DT109" s="2364"/>
      <c r="DU109" s="2364"/>
      <c r="DV109" s="2364"/>
      <c r="DW109" s="2364"/>
      <c r="DX109" s="2364"/>
      <c r="DY109" s="2364"/>
      <c r="DZ109" s="2364"/>
      <c r="EA109" s="2364"/>
      <c r="EB109" s="2364"/>
      <c r="EC109" s="2364"/>
      <c r="ED109" s="2364"/>
      <c r="EE109" s="2364"/>
      <c r="EF109" s="2364"/>
      <c r="EG109" s="2364"/>
      <c r="EH109" s="2364"/>
      <c r="EI109" s="2364"/>
      <c r="EJ109" s="2364"/>
      <c r="EK109" s="2364"/>
      <c r="EL109" s="2364"/>
      <c r="EM109" s="2364"/>
      <c r="EN109" s="2364"/>
      <c r="EO109" s="2364"/>
      <c r="EP109" s="2364"/>
      <c r="EQ109" s="2364"/>
      <c r="ER109" s="2364"/>
      <c r="ES109" s="2364"/>
      <c r="ET109" s="2364"/>
      <c r="EU109" s="2364"/>
      <c r="EV109" s="2364"/>
      <c r="EW109" s="2364"/>
      <c r="EX109" s="2364"/>
      <c r="EY109" s="2364"/>
      <c r="EZ109" s="2364"/>
      <c r="FA109" s="2364"/>
      <c r="FB109" s="2364"/>
      <c r="FC109" s="2364"/>
      <c r="FD109" s="2364"/>
      <c r="FE109" s="2364"/>
      <c r="FF109" s="2364"/>
      <c r="FG109" s="2365"/>
    </row>
    <row r="110" spans="2:163" ht="8.85" customHeight="1">
      <c r="B110" s="2330" t="s">
        <v>1167</v>
      </c>
      <c r="C110" s="2331"/>
      <c r="D110" s="2331"/>
      <c r="E110" s="2331"/>
      <c r="F110" s="2331"/>
      <c r="G110" s="2331"/>
      <c r="H110" s="2331"/>
      <c r="I110" s="2331"/>
      <c r="J110" s="2331"/>
      <c r="K110" s="2331"/>
      <c r="L110" s="2331"/>
      <c r="M110" s="2331"/>
      <c r="N110" s="2331"/>
      <c r="O110" s="2332"/>
      <c r="P110" s="2333" t="s">
        <v>1168</v>
      </c>
      <c r="Q110" s="2334"/>
      <c r="R110" s="2334"/>
      <c r="S110" s="2334"/>
      <c r="T110" s="2334"/>
      <c r="U110" s="2334"/>
      <c r="V110" s="2334"/>
      <c r="W110" s="2334"/>
      <c r="X110" s="2334"/>
      <c r="Y110" s="2334"/>
      <c r="Z110" s="2334"/>
      <c r="AA110" s="2334"/>
      <c r="AB110" s="2334"/>
      <c r="AC110" s="2334"/>
      <c r="AD110" s="2334"/>
      <c r="AE110" s="2334"/>
      <c r="AF110" s="2334"/>
      <c r="AG110" s="2334"/>
      <c r="AH110" s="2334"/>
      <c r="AI110" s="2334"/>
      <c r="AJ110" s="2334"/>
      <c r="AK110" s="2334"/>
      <c r="AL110" s="2334"/>
      <c r="AM110" s="2334"/>
      <c r="AN110" s="2334"/>
      <c r="AO110" s="2334"/>
      <c r="AP110" s="2334"/>
      <c r="AQ110" s="2334"/>
      <c r="AR110" s="2334"/>
      <c r="AS110" s="2334"/>
      <c r="AT110" s="2335"/>
      <c r="AU110" s="2380" t="s">
        <v>1169</v>
      </c>
      <c r="AV110" s="2381"/>
      <c r="AW110" s="2381"/>
      <c r="AX110" s="2381"/>
      <c r="AY110" s="2381"/>
      <c r="AZ110" s="2381"/>
      <c r="BA110" s="2381"/>
      <c r="BB110" s="2381"/>
      <c r="BC110" s="2381"/>
      <c r="BD110" s="2381"/>
      <c r="BE110" s="2381"/>
      <c r="BF110" s="2381"/>
      <c r="BG110" s="2381"/>
      <c r="BH110" s="2381"/>
      <c r="BI110" s="2381"/>
      <c r="BJ110" s="2381"/>
      <c r="BK110" s="2381"/>
      <c r="BL110" s="2381"/>
      <c r="BM110" s="2381"/>
      <c r="BN110" s="2381"/>
      <c r="BO110" s="2381"/>
      <c r="BP110" s="2381"/>
      <c r="BQ110" s="2381"/>
      <c r="BR110" s="2381"/>
      <c r="BS110" s="2381"/>
      <c r="BT110" s="2381"/>
      <c r="BU110" s="2381"/>
      <c r="BV110" s="2381"/>
      <c r="BW110" s="2381"/>
      <c r="BX110" s="2382"/>
      <c r="BY110" s="782"/>
      <c r="BZ110" s="783"/>
      <c r="CA110" s="783"/>
      <c r="CB110" s="783"/>
      <c r="CC110" s="783"/>
      <c r="CD110" s="783"/>
      <c r="CE110" s="783"/>
      <c r="CF110" s="783"/>
      <c r="CG110" s="783"/>
      <c r="CH110" s="783"/>
      <c r="CI110" s="783"/>
      <c r="CJ110" s="783"/>
      <c r="CK110" s="783"/>
      <c r="CL110" s="783"/>
      <c r="CM110" s="783"/>
      <c r="CN110" s="783"/>
      <c r="CO110" s="783"/>
      <c r="CP110" s="783"/>
      <c r="CQ110" s="783"/>
      <c r="CR110" s="783"/>
      <c r="CS110" s="783"/>
      <c r="CT110" s="783"/>
      <c r="CU110" s="783"/>
      <c r="CV110" s="783"/>
      <c r="CW110" s="783"/>
      <c r="CX110" s="783"/>
      <c r="CY110" s="783"/>
      <c r="CZ110" s="783"/>
      <c r="DA110" s="783"/>
      <c r="DB110" s="783"/>
      <c r="DC110" s="783"/>
      <c r="DD110" s="783"/>
      <c r="DE110" s="783"/>
      <c r="DF110" s="783"/>
      <c r="DG110" s="783"/>
      <c r="DH110" s="783"/>
      <c r="DI110" s="784"/>
      <c r="DJ110" s="2363" t="s">
        <v>1170</v>
      </c>
      <c r="DK110" s="2364"/>
      <c r="DL110" s="2364"/>
      <c r="DM110" s="2364"/>
      <c r="DN110" s="2364"/>
      <c r="DO110" s="2364"/>
      <c r="DP110" s="2364"/>
      <c r="DQ110" s="2364"/>
      <c r="DR110" s="2364"/>
      <c r="DS110" s="2364"/>
      <c r="DT110" s="2364"/>
      <c r="DU110" s="2364"/>
      <c r="DV110" s="2364"/>
      <c r="DW110" s="2364"/>
      <c r="DX110" s="2364"/>
      <c r="DY110" s="2364"/>
      <c r="DZ110" s="2364"/>
      <c r="EA110" s="2364"/>
      <c r="EB110" s="2364"/>
      <c r="EC110" s="2364"/>
      <c r="ED110" s="2364"/>
      <c r="EE110" s="2364"/>
      <c r="EF110" s="2364"/>
      <c r="EG110" s="2364"/>
      <c r="EH110" s="2364"/>
      <c r="EI110" s="2364"/>
      <c r="EJ110" s="2364"/>
      <c r="EK110" s="2364"/>
      <c r="EL110" s="2364"/>
      <c r="EM110" s="2364"/>
      <c r="EN110" s="2364"/>
      <c r="EO110" s="2364"/>
      <c r="EP110" s="2364"/>
      <c r="EQ110" s="2364"/>
      <c r="ER110" s="2364"/>
      <c r="ES110" s="2364"/>
      <c r="ET110" s="2364"/>
      <c r="EU110" s="2364"/>
      <c r="EV110" s="2364"/>
      <c r="EW110" s="2364"/>
      <c r="EX110" s="2364"/>
      <c r="EY110" s="2364"/>
      <c r="EZ110" s="2364"/>
      <c r="FA110" s="2364"/>
      <c r="FB110" s="2364"/>
      <c r="FC110" s="2364"/>
      <c r="FD110" s="2364"/>
      <c r="FE110" s="2364"/>
      <c r="FF110" s="2364"/>
      <c r="FG110" s="2365"/>
    </row>
    <row r="111" spans="2:163" ht="8.85" customHeight="1">
      <c r="B111" s="2330"/>
      <c r="C111" s="2331"/>
      <c r="D111" s="2331"/>
      <c r="E111" s="2331"/>
      <c r="F111" s="2331"/>
      <c r="G111" s="2331"/>
      <c r="H111" s="2331"/>
      <c r="I111" s="2331"/>
      <c r="J111" s="2331"/>
      <c r="K111" s="2331"/>
      <c r="L111" s="2331"/>
      <c r="M111" s="2331"/>
      <c r="N111" s="2331"/>
      <c r="O111" s="2332"/>
      <c r="P111" s="2333"/>
      <c r="Q111" s="2334"/>
      <c r="R111" s="2334"/>
      <c r="S111" s="2334"/>
      <c r="T111" s="2334"/>
      <c r="U111" s="2334"/>
      <c r="V111" s="2334"/>
      <c r="W111" s="2334"/>
      <c r="X111" s="2334"/>
      <c r="Y111" s="2334"/>
      <c r="Z111" s="2334"/>
      <c r="AA111" s="2334"/>
      <c r="AB111" s="2334"/>
      <c r="AC111" s="2334"/>
      <c r="AD111" s="2334"/>
      <c r="AE111" s="2334"/>
      <c r="AF111" s="2334"/>
      <c r="AG111" s="2334"/>
      <c r="AH111" s="2334"/>
      <c r="AI111" s="2334"/>
      <c r="AJ111" s="2334"/>
      <c r="AK111" s="2334"/>
      <c r="AL111" s="2334"/>
      <c r="AM111" s="2334"/>
      <c r="AN111" s="2334"/>
      <c r="AO111" s="2334"/>
      <c r="AP111" s="2334"/>
      <c r="AQ111" s="2334"/>
      <c r="AR111" s="2334"/>
      <c r="AS111" s="2334"/>
      <c r="AT111" s="2335"/>
      <c r="AU111" s="2383"/>
      <c r="AV111" s="2384"/>
      <c r="AW111" s="2384"/>
      <c r="AX111" s="2384"/>
      <c r="AY111" s="2384"/>
      <c r="AZ111" s="2384"/>
      <c r="BA111" s="2384"/>
      <c r="BB111" s="2384"/>
      <c r="BC111" s="2384"/>
      <c r="BD111" s="2384"/>
      <c r="BE111" s="2384"/>
      <c r="BF111" s="2384"/>
      <c r="BG111" s="2384"/>
      <c r="BH111" s="2384"/>
      <c r="BI111" s="2384"/>
      <c r="BJ111" s="2384"/>
      <c r="BK111" s="2384"/>
      <c r="BL111" s="2384"/>
      <c r="BM111" s="2384"/>
      <c r="BN111" s="2384"/>
      <c r="BO111" s="2384"/>
      <c r="BP111" s="2384"/>
      <c r="BQ111" s="2384"/>
      <c r="BR111" s="2384"/>
      <c r="BS111" s="2384"/>
      <c r="BT111" s="2384"/>
      <c r="BU111" s="2384"/>
      <c r="BV111" s="2384"/>
      <c r="BW111" s="2384"/>
      <c r="BX111" s="2385"/>
      <c r="BY111" s="782"/>
      <c r="BZ111" s="783"/>
      <c r="CA111" s="783"/>
      <c r="CB111" s="783"/>
      <c r="CC111" s="783"/>
      <c r="CD111" s="783"/>
      <c r="CE111" s="783"/>
      <c r="CF111" s="783"/>
      <c r="CG111" s="783"/>
      <c r="CH111" s="783"/>
      <c r="CI111" s="783"/>
      <c r="CJ111" s="783"/>
      <c r="CK111" s="783"/>
      <c r="CL111" s="783"/>
      <c r="CM111" s="783"/>
      <c r="CN111" s="783"/>
      <c r="CO111" s="783"/>
      <c r="CP111" s="783"/>
      <c r="CQ111" s="783"/>
      <c r="CR111" s="783"/>
      <c r="CS111" s="783"/>
      <c r="CT111" s="783"/>
      <c r="CU111" s="783"/>
      <c r="CV111" s="783"/>
      <c r="CW111" s="783"/>
      <c r="CX111" s="783"/>
      <c r="CY111" s="783"/>
      <c r="CZ111" s="783"/>
      <c r="DA111" s="783"/>
      <c r="DB111" s="783"/>
      <c r="DC111" s="783"/>
      <c r="DD111" s="783"/>
      <c r="DE111" s="783"/>
      <c r="DF111" s="783"/>
      <c r="DG111" s="783"/>
      <c r="DH111" s="783"/>
      <c r="DI111" s="784"/>
      <c r="DJ111" s="2366"/>
      <c r="DK111" s="2364"/>
      <c r="DL111" s="2364"/>
      <c r="DM111" s="2364"/>
      <c r="DN111" s="2364"/>
      <c r="DO111" s="2364"/>
      <c r="DP111" s="2364"/>
      <c r="DQ111" s="2364"/>
      <c r="DR111" s="2364"/>
      <c r="DS111" s="2364"/>
      <c r="DT111" s="2364"/>
      <c r="DU111" s="2364"/>
      <c r="DV111" s="2364"/>
      <c r="DW111" s="2364"/>
      <c r="DX111" s="2364"/>
      <c r="DY111" s="2364"/>
      <c r="DZ111" s="2364"/>
      <c r="EA111" s="2364"/>
      <c r="EB111" s="2364"/>
      <c r="EC111" s="2364"/>
      <c r="ED111" s="2364"/>
      <c r="EE111" s="2364"/>
      <c r="EF111" s="2364"/>
      <c r="EG111" s="2364"/>
      <c r="EH111" s="2364"/>
      <c r="EI111" s="2364"/>
      <c r="EJ111" s="2364"/>
      <c r="EK111" s="2364"/>
      <c r="EL111" s="2364"/>
      <c r="EM111" s="2364"/>
      <c r="EN111" s="2364"/>
      <c r="EO111" s="2364"/>
      <c r="EP111" s="2364"/>
      <c r="EQ111" s="2364"/>
      <c r="ER111" s="2364"/>
      <c r="ES111" s="2364"/>
      <c r="ET111" s="2364"/>
      <c r="EU111" s="2364"/>
      <c r="EV111" s="2364"/>
      <c r="EW111" s="2364"/>
      <c r="EX111" s="2364"/>
      <c r="EY111" s="2364"/>
      <c r="EZ111" s="2364"/>
      <c r="FA111" s="2364"/>
      <c r="FB111" s="2364"/>
      <c r="FC111" s="2364"/>
      <c r="FD111" s="2364"/>
      <c r="FE111" s="2364"/>
      <c r="FF111" s="2364"/>
      <c r="FG111" s="2365"/>
    </row>
    <row r="112" spans="2:163" ht="8.85" customHeight="1">
      <c r="B112" s="2330"/>
      <c r="C112" s="2331"/>
      <c r="D112" s="2331"/>
      <c r="E112" s="2331"/>
      <c r="F112" s="2331"/>
      <c r="G112" s="2331"/>
      <c r="H112" s="2331"/>
      <c r="I112" s="2331"/>
      <c r="J112" s="2331"/>
      <c r="K112" s="2331"/>
      <c r="L112" s="2331"/>
      <c r="M112" s="2331"/>
      <c r="N112" s="2331"/>
      <c r="O112" s="2332"/>
      <c r="P112" s="2333"/>
      <c r="Q112" s="2334"/>
      <c r="R112" s="2334"/>
      <c r="S112" s="2334"/>
      <c r="T112" s="2334"/>
      <c r="U112" s="2334"/>
      <c r="V112" s="2334"/>
      <c r="W112" s="2334"/>
      <c r="X112" s="2334"/>
      <c r="Y112" s="2334"/>
      <c r="Z112" s="2334"/>
      <c r="AA112" s="2334"/>
      <c r="AB112" s="2334"/>
      <c r="AC112" s="2334"/>
      <c r="AD112" s="2334"/>
      <c r="AE112" s="2334"/>
      <c r="AF112" s="2334"/>
      <c r="AG112" s="2334"/>
      <c r="AH112" s="2334"/>
      <c r="AI112" s="2334"/>
      <c r="AJ112" s="2334"/>
      <c r="AK112" s="2334"/>
      <c r="AL112" s="2334"/>
      <c r="AM112" s="2334"/>
      <c r="AN112" s="2334"/>
      <c r="AO112" s="2334"/>
      <c r="AP112" s="2334"/>
      <c r="AQ112" s="2334"/>
      <c r="AR112" s="2334"/>
      <c r="AS112" s="2334"/>
      <c r="AT112" s="2335"/>
      <c r="AU112" s="2386"/>
      <c r="AV112" s="2387"/>
      <c r="AW112" s="2387"/>
      <c r="AX112" s="2387"/>
      <c r="AY112" s="2387"/>
      <c r="AZ112" s="2387"/>
      <c r="BA112" s="2387"/>
      <c r="BB112" s="2387"/>
      <c r="BC112" s="2387"/>
      <c r="BD112" s="2387"/>
      <c r="BE112" s="2387"/>
      <c r="BF112" s="2387"/>
      <c r="BG112" s="2387"/>
      <c r="BH112" s="2387"/>
      <c r="BI112" s="2387"/>
      <c r="BJ112" s="2387"/>
      <c r="BK112" s="2387"/>
      <c r="BL112" s="2387"/>
      <c r="BM112" s="2387"/>
      <c r="BN112" s="2387"/>
      <c r="BO112" s="2387"/>
      <c r="BP112" s="2387"/>
      <c r="BQ112" s="2387"/>
      <c r="BR112" s="2387"/>
      <c r="BS112" s="2387"/>
      <c r="BT112" s="2387"/>
      <c r="BU112" s="2387"/>
      <c r="BV112" s="2387"/>
      <c r="BW112" s="2387"/>
      <c r="BX112" s="2388"/>
      <c r="BY112" s="782"/>
      <c r="BZ112" s="783"/>
      <c r="CA112" s="783"/>
      <c r="CB112" s="783"/>
      <c r="CC112" s="783"/>
      <c r="CD112" s="783"/>
      <c r="CE112" s="783"/>
      <c r="CF112" s="783"/>
      <c r="CG112" s="783"/>
      <c r="CH112" s="783"/>
      <c r="CI112" s="783"/>
      <c r="CJ112" s="783"/>
      <c r="CK112" s="783"/>
      <c r="CL112" s="783"/>
      <c r="CM112" s="783"/>
      <c r="CN112" s="783"/>
      <c r="CO112" s="783"/>
      <c r="CP112" s="783"/>
      <c r="CQ112" s="783"/>
      <c r="CR112" s="783"/>
      <c r="CS112" s="783"/>
      <c r="CT112" s="783"/>
      <c r="CU112" s="783"/>
      <c r="CV112" s="783"/>
      <c r="CW112" s="783"/>
      <c r="CX112" s="783"/>
      <c r="CY112" s="783"/>
      <c r="CZ112" s="783"/>
      <c r="DA112" s="783"/>
      <c r="DB112" s="783"/>
      <c r="DC112" s="783"/>
      <c r="DD112" s="783"/>
      <c r="DE112" s="783"/>
      <c r="DF112" s="783"/>
      <c r="DG112" s="783"/>
      <c r="DH112" s="783"/>
      <c r="DI112" s="784"/>
      <c r="DJ112" s="2389"/>
      <c r="DK112" s="2390"/>
      <c r="DL112" s="2390"/>
      <c r="DM112" s="2390"/>
      <c r="DN112" s="2390"/>
      <c r="DO112" s="2390"/>
      <c r="DP112" s="2390"/>
      <c r="DQ112" s="2390"/>
      <c r="DR112" s="2390"/>
      <c r="DS112" s="2390"/>
      <c r="DT112" s="2390"/>
      <c r="DU112" s="2390"/>
      <c r="DV112" s="2390"/>
      <c r="DW112" s="2390"/>
      <c r="DX112" s="2390"/>
      <c r="DY112" s="2390"/>
      <c r="DZ112" s="2390"/>
      <c r="EA112" s="2390"/>
      <c r="EB112" s="2390"/>
      <c r="EC112" s="2390"/>
      <c r="ED112" s="2390"/>
      <c r="EE112" s="2390"/>
      <c r="EF112" s="2390"/>
      <c r="EG112" s="2390"/>
      <c r="EH112" s="2390"/>
      <c r="EI112" s="2390"/>
      <c r="EJ112" s="2390"/>
      <c r="EK112" s="2390"/>
      <c r="EL112" s="2390"/>
      <c r="EM112" s="2390"/>
      <c r="EN112" s="2390"/>
      <c r="EO112" s="2390"/>
      <c r="EP112" s="2390"/>
      <c r="EQ112" s="2390"/>
      <c r="ER112" s="2390"/>
      <c r="ES112" s="2390"/>
      <c r="ET112" s="2390"/>
      <c r="EU112" s="2390"/>
      <c r="EV112" s="2390"/>
      <c r="EW112" s="2390"/>
      <c r="EX112" s="2390"/>
      <c r="EY112" s="2390"/>
      <c r="EZ112" s="2390"/>
      <c r="FA112" s="2390"/>
      <c r="FB112" s="2390"/>
      <c r="FC112" s="2390"/>
      <c r="FD112" s="2390"/>
      <c r="FE112" s="2390"/>
      <c r="FF112" s="2390"/>
      <c r="FG112" s="2391"/>
    </row>
    <row r="113" spans="2:163" ht="8.85" customHeight="1">
      <c r="B113" s="2392" t="s">
        <v>1171</v>
      </c>
      <c r="C113" s="2393"/>
      <c r="D113" s="2393"/>
      <c r="E113" s="2393"/>
      <c r="F113" s="2393"/>
      <c r="G113" s="2393"/>
      <c r="H113" s="2393"/>
      <c r="I113" s="2393"/>
      <c r="J113" s="2393"/>
      <c r="K113" s="2393"/>
      <c r="L113" s="2393"/>
      <c r="M113" s="2393"/>
      <c r="N113" s="2393"/>
      <c r="O113" s="2393"/>
      <c r="P113" s="2393"/>
      <c r="Q113" s="2393"/>
      <c r="R113" s="2393"/>
      <c r="S113" s="2393"/>
      <c r="T113" s="2393"/>
      <c r="U113" s="2393"/>
      <c r="V113" s="2393"/>
      <c r="W113" s="2393"/>
      <c r="X113" s="2393"/>
      <c r="Y113" s="2393"/>
      <c r="Z113" s="2393"/>
      <c r="AA113" s="2393"/>
      <c r="AB113" s="2393"/>
      <c r="AC113" s="2393"/>
      <c r="AD113" s="2393"/>
      <c r="AE113" s="2393"/>
      <c r="AF113" s="2393"/>
      <c r="AG113" s="2393"/>
      <c r="AH113" s="2393"/>
      <c r="AI113" s="2393"/>
      <c r="AJ113" s="2393"/>
      <c r="AK113" s="2393"/>
      <c r="AL113" s="2393"/>
      <c r="AM113" s="2393"/>
      <c r="AN113" s="2393"/>
      <c r="AO113" s="2393"/>
      <c r="AP113" s="2393"/>
      <c r="AQ113" s="2393"/>
      <c r="AR113" s="2393"/>
      <c r="AS113" s="2393"/>
      <c r="AT113" s="2394"/>
      <c r="AU113" s="2248" t="s">
        <v>1172</v>
      </c>
      <c r="AV113" s="2249"/>
      <c r="AW113" s="2249"/>
      <c r="AX113" s="2249"/>
      <c r="AY113" s="2249"/>
      <c r="AZ113" s="2249"/>
      <c r="BA113" s="2249"/>
      <c r="BB113" s="2249"/>
      <c r="BC113" s="2249"/>
      <c r="BD113" s="2249"/>
      <c r="BE113" s="2249"/>
      <c r="BF113" s="2249"/>
      <c r="BG113" s="2249"/>
      <c r="BH113" s="2249"/>
      <c r="BI113" s="2249"/>
      <c r="BJ113" s="2249"/>
      <c r="BK113" s="2249"/>
      <c r="BL113" s="2249"/>
      <c r="BM113" s="2249"/>
      <c r="BN113" s="2249"/>
      <c r="BO113" s="2249"/>
      <c r="BP113" s="2249"/>
      <c r="BQ113" s="2249"/>
      <c r="BR113" s="2249"/>
      <c r="BS113" s="2249"/>
      <c r="BT113" s="2249"/>
      <c r="BU113" s="2249"/>
      <c r="BV113" s="2249"/>
      <c r="BW113" s="2249"/>
      <c r="BX113" s="2250"/>
      <c r="BY113" s="782"/>
      <c r="BZ113" s="783"/>
      <c r="CA113" s="783"/>
      <c r="CB113" s="783"/>
      <c r="CC113" s="783"/>
      <c r="CD113" s="783"/>
      <c r="CE113" s="783"/>
      <c r="CF113" s="783"/>
      <c r="CG113" s="783"/>
      <c r="CH113" s="783"/>
      <c r="CI113" s="783"/>
      <c r="CJ113" s="783"/>
      <c r="CK113" s="783"/>
      <c r="CL113" s="783"/>
      <c r="CM113" s="783"/>
      <c r="CN113" s="783"/>
      <c r="CO113" s="783"/>
      <c r="CP113" s="783"/>
      <c r="CQ113" s="783"/>
      <c r="CR113" s="783"/>
      <c r="CS113" s="783"/>
      <c r="CT113" s="783"/>
      <c r="CU113" s="783"/>
      <c r="CV113" s="783"/>
      <c r="CW113" s="783"/>
      <c r="CX113" s="783"/>
      <c r="CY113" s="783"/>
      <c r="CZ113" s="783"/>
      <c r="DA113" s="783"/>
      <c r="DB113" s="783"/>
      <c r="DC113" s="783"/>
      <c r="DD113" s="783"/>
      <c r="DE113" s="783"/>
      <c r="DF113" s="783"/>
      <c r="DG113" s="783"/>
      <c r="DH113" s="783"/>
      <c r="DI113" s="784"/>
      <c r="DJ113" s="2395" t="s">
        <v>1173</v>
      </c>
      <c r="DK113" s="2396"/>
      <c r="DL113" s="2396"/>
      <c r="DM113" s="2396"/>
      <c r="DN113" s="2396"/>
      <c r="DO113" s="2396"/>
      <c r="DP113" s="2396"/>
      <c r="DQ113" s="2396"/>
      <c r="DR113" s="2396"/>
      <c r="DS113" s="2396"/>
      <c r="DT113" s="2396"/>
      <c r="DU113" s="2396"/>
      <c r="DV113" s="2396"/>
      <c r="DW113" s="2396"/>
      <c r="DX113" s="2396"/>
      <c r="DY113" s="2396"/>
      <c r="DZ113" s="2396"/>
      <c r="EA113" s="2396"/>
      <c r="EB113" s="2396"/>
      <c r="EC113" s="2396"/>
      <c r="ED113" s="2396"/>
      <c r="EE113" s="2396"/>
      <c r="EF113" s="2396"/>
      <c r="EG113" s="2396"/>
      <c r="EH113" s="2396"/>
      <c r="EI113" s="2396"/>
      <c r="EJ113" s="2396"/>
      <c r="EK113" s="2396"/>
      <c r="EL113" s="2396"/>
      <c r="EM113" s="2396"/>
      <c r="EN113" s="2396"/>
      <c r="EO113" s="2396"/>
      <c r="EP113" s="2396"/>
      <c r="EQ113" s="2396"/>
      <c r="ER113" s="2396"/>
      <c r="ES113" s="2396"/>
      <c r="ET113" s="2396"/>
      <c r="EU113" s="2396"/>
      <c r="EV113" s="2396"/>
      <c r="EW113" s="2396"/>
      <c r="EX113" s="2396"/>
      <c r="EY113" s="2396"/>
      <c r="EZ113" s="2396"/>
      <c r="FA113" s="2396"/>
      <c r="FB113" s="2396"/>
      <c r="FC113" s="2396"/>
      <c r="FD113" s="2396"/>
      <c r="FE113" s="2396"/>
      <c r="FF113" s="2396"/>
      <c r="FG113" s="2397"/>
    </row>
    <row r="114" spans="2:163" ht="8.85" customHeight="1">
      <c r="B114" s="2203"/>
      <c r="C114" s="2204"/>
      <c r="D114" s="2204"/>
      <c r="E114" s="2204"/>
      <c r="F114" s="2204"/>
      <c r="G114" s="2204"/>
      <c r="H114" s="2204"/>
      <c r="I114" s="2204"/>
      <c r="J114" s="2204"/>
      <c r="K114" s="2204"/>
      <c r="L114" s="2204"/>
      <c r="M114" s="2204"/>
      <c r="N114" s="2204"/>
      <c r="O114" s="2204"/>
      <c r="P114" s="2204"/>
      <c r="Q114" s="2204"/>
      <c r="R114" s="2204"/>
      <c r="S114" s="2204"/>
      <c r="T114" s="2204"/>
      <c r="U114" s="2204"/>
      <c r="V114" s="2204"/>
      <c r="W114" s="2204"/>
      <c r="X114" s="2204"/>
      <c r="Y114" s="2204"/>
      <c r="Z114" s="2204"/>
      <c r="AA114" s="2204"/>
      <c r="AB114" s="2204"/>
      <c r="AC114" s="2204"/>
      <c r="AD114" s="2204"/>
      <c r="AE114" s="2204"/>
      <c r="AF114" s="2204"/>
      <c r="AG114" s="2204"/>
      <c r="AH114" s="2204"/>
      <c r="AI114" s="2204"/>
      <c r="AJ114" s="2204"/>
      <c r="AK114" s="2204"/>
      <c r="AL114" s="2204"/>
      <c r="AM114" s="2204"/>
      <c r="AN114" s="2204"/>
      <c r="AO114" s="2204"/>
      <c r="AP114" s="2204"/>
      <c r="AQ114" s="2204"/>
      <c r="AR114" s="2204"/>
      <c r="AS114" s="2204"/>
      <c r="AT114" s="2205"/>
      <c r="AU114" s="2248"/>
      <c r="AV114" s="2249"/>
      <c r="AW114" s="2249"/>
      <c r="AX114" s="2249"/>
      <c r="AY114" s="2249"/>
      <c r="AZ114" s="2249"/>
      <c r="BA114" s="2249"/>
      <c r="BB114" s="2249"/>
      <c r="BC114" s="2249"/>
      <c r="BD114" s="2249"/>
      <c r="BE114" s="2249"/>
      <c r="BF114" s="2249"/>
      <c r="BG114" s="2249"/>
      <c r="BH114" s="2249"/>
      <c r="BI114" s="2249"/>
      <c r="BJ114" s="2249"/>
      <c r="BK114" s="2249"/>
      <c r="BL114" s="2249"/>
      <c r="BM114" s="2249"/>
      <c r="BN114" s="2249"/>
      <c r="BO114" s="2249"/>
      <c r="BP114" s="2249"/>
      <c r="BQ114" s="2249"/>
      <c r="BR114" s="2249"/>
      <c r="BS114" s="2249"/>
      <c r="BT114" s="2249"/>
      <c r="BU114" s="2249"/>
      <c r="BV114" s="2249"/>
      <c r="BW114" s="2249"/>
      <c r="BX114" s="2250"/>
      <c r="BY114" s="782"/>
      <c r="BZ114" s="783"/>
      <c r="CA114" s="783"/>
      <c r="CB114" s="783"/>
      <c r="CC114" s="783"/>
      <c r="CD114" s="783"/>
      <c r="CE114" s="783"/>
      <c r="CF114" s="783"/>
      <c r="CG114" s="783"/>
      <c r="CH114" s="783"/>
      <c r="CI114" s="783"/>
      <c r="CJ114" s="783"/>
      <c r="CK114" s="783"/>
      <c r="CL114" s="783"/>
      <c r="CM114" s="783"/>
      <c r="CN114" s="783"/>
      <c r="CO114" s="783"/>
      <c r="CP114" s="783"/>
      <c r="CQ114" s="783"/>
      <c r="CR114" s="783"/>
      <c r="CS114" s="783"/>
      <c r="CT114" s="783"/>
      <c r="CU114" s="783"/>
      <c r="CV114" s="783"/>
      <c r="CW114" s="783"/>
      <c r="CX114" s="783"/>
      <c r="CY114" s="783"/>
      <c r="CZ114" s="783"/>
      <c r="DA114" s="783"/>
      <c r="DB114" s="783"/>
      <c r="DC114" s="783"/>
      <c r="DD114" s="783"/>
      <c r="DE114" s="783"/>
      <c r="DF114" s="783"/>
      <c r="DG114" s="783"/>
      <c r="DH114" s="783"/>
      <c r="DI114" s="784"/>
      <c r="DJ114" s="2149"/>
      <c r="DK114" s="2150"/>
      <c r="DL114" s="2150"/>
      <c r="DM114" s="2150"/>
      <c r="DN114" s="2150"/>
      <c r="DO114" s="2150"/>
      <c r="DP114" s="2150"/>
      <c r="DQ114" s="2150"/>
      <c r="DR114" s="2150"/>
      <c r="DS114" s="2150"/>
      <c r="DT114" s="2150"/>
      <c r="DU114" s="2150"/>
      <c r="DV114" s="2150"/>
      <c r="DW114" s="2150"/>
      <c r="DX114" s="2150"/>
      <c r="DY114" s="2150"/>
      <c r="DZ114" s="2150"/>
      <c r="EA114" s="2150"/>
      <c r="EB114" s="2150"/>
      <c r="EC114" s="2150"/>
      <c r="ED114" s="2150"/>
      <c r="EE114" s="2150"/>
      <c r="EF114" s="2150"/>
      <c r="EG114" s="2150"/>
      <c r="EH114" s="2150"/>
      <c r="EI114" s="2150"/>
      <c r="EJ114" s="2150"/>
      <c r="EK114" s="2150"/>
      <c r="EL114" s="2150"/>
      <c r="EM114" s="2150"/>
      <c r="EN114" s="2150"/>
      <c r="EO114" s="2150"/>
      <c r="EP114" s="2150"/>
      <c r="EQ114" s="2150"/>
      <c r="ER114" s="2150"/>
      <c r="ES114" s="2150"/>
      <c r="ET114" s="2150"/>
      <c r="EU114" s="2150"/>
      <c r="EV114" s="2150"/>
      <c r="EW114" s="2150"/>
      <c r="EX114" s="2150"/>
      <c r="EY114" s="2150"/>
      <c r="EZ114" s="2150"/>
      <c r="FA114" s="2150"/>
      <c r="FB114" s="2150"/>
      <c r="FC114" s="2150"/>
      <c r="FD114" s="2150"/>
      <c r="FE114" s="2150"/>
      <c r="FF114" s="2150"/>
      <c r="FG114" s="2151"/>
    </row>
    <row r="115" spans="2:163" ht="8.85" customHeight="1">
      <c r="B115" s="2270" t="s">
        <v>1174</v>
      </c>
      <c r="C115" s="1234"/>
      <c r="D115" s="1234"/>
      <c r="E115" s="1234"/>
      <c r="F115" s="1234"/>
      <c r="G115" s="1234"/>
      <c r="H115" s="1234"/>
      <c r="I115" s="1234"/>
      <c r="J115" s="1234"/>
      <c r="K115" s="1234"/>
      <c r="L115" s="1234"/>
      <c r="M115" s="1234"/>
      <c r="N115" s="1234"/>
      <c r="O115" s="1234"/>
      <c r="P115" s="1234"/>
      <c r="Q115" s="1234"/>
      <c r="R115" s="1234"/>
      <c r="S115" s="1234"/>
      <c r="T115" s="1234"/>
      <c r="U115" s="1234"/>
      <c r="V115" s="1234"/>
      <c r="W115" s="1234"/>
      <c r="X115" s="1234"/>
      <c r="Y115" s="1234"/>
      <c r="Z115" s="1234"/>
      <c r="AA115" s="1234"/>
      <c r="AB115" s="1234"/>
      <c r="AC115" s="1234"/>
      <c r="AD115" s="1234"/>
      <c r="AE115" s="1234"/>
      <c r="AF115" s="1234"/>
      <c r="AG115" s="1234"/>
      <c r="AH115" s="1234"/>
      <c r="AI115" s="1234"/>
      <c r="AJ115" s="1234"/>
      <c r="AK115" s="1234"/>
      <c r="AL115" s="1234"/>
      <c r="AM115" s="1234"/>
      <c r="AN115" s="1234"/>
      <c r="AO115" s="1234"/>
      <c r="AP115" s="1234"/>
      <c r="AQ115" s="1234"/>
      <c r="AR115" s="1234"/>
      <c r="AS115" s="1234"/>
      <c r="AT115" s="2271"/>
      <c r="AU115" s="2270" t="s">
        <v>1175</v>
      </c>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2271"/>
      <c r="BY115" s="782"/>
      <c r="BZ115" s="783"/>
      <c r="CA115" s="783"/>
      <c r="CB115" s="783"/>
      <c r="CC115" s="783"/>
      <c r="CD115" s="783"/>
      <c r="CE115" s="783"/>
      <c r="CF115" s="783"/>
      <c r="CG115" s="783"/>
      <c r="CH115" s="783"/>
      <c r="CI115" s="783"/>
      <c r="CJ115" s="783"/>
      <c r="CK115" s="783"/>
      <c r="CL115" s="783"/>
      <c r="CM115" s="783"/>
      <c r="CN115" s="783"/>
      <c r="CO115" s="783"/>
      <c r="CP115" s="783"/>
      <c r="CQ115" s="783"/>
      <c r="CR115" s="783"/>
      <c r="CS115" s="783"/>
      <c r="CT115" s="783"/>
      <c r="CU115" s="783"/>
      <c r="CV115" s="783"/>
      <c r="CW115" s="783"/>
      <c r="CX115" s="783"/>
      <c r="CY115" s="783"/>
      <c r="CZ115" s="783"/>
      <c r="DA115" s="783"/>
      <c r="DB115" s="783"/>
      <c r="DC115" s="783"/>
      <c r="DD115" s="783"/>
      <c r="DE115" s="783"/>
      <c r="DF115" s="783"/>
      <c r="DG115" s="783"/>
      <c r="DH115" s="783"/>
      <c r="DI115" s="784"/>
      <c r="DJ115" s="2149"/>
      <c r="DK115" s="2150"/>
      <c r="DL115" s="2150"/>
      <c r="DM115" s="2150"/>
      <c r="DN115" s="2150"/>
      <c r="DO115" s="2150"/>
      <c r="DP115" s="2150"/>
      <c r="DQ115" s="2150"/>
      <c r="DR115" s="2150"/>
      <c r="DS115" s="2150"/>
      <c r="DT115" s="2150"/>
      <c r="DU115" s="2150"/>
      <c r="DV115" s="2150"/>
      <c r="DW115" s="2150"/>
      <c r="DX115" s="2150"/>
      <c r="DY115" s="2150"/>
      <c r="DZ115" s="2150"/>
      <c r="EA115" s="2150"/>
      <c r="EB115" s="2150"/>
      <c r="EC115" s="2150"/>
      <c r="ED115" s="2150"/>
      <c r="EE115" s="2150"/>
      <c r="EF115" s="2150"/>
      <c r="EG115" s="2150"/>
      <c r="EH115" s="2150"/>
      <c r="EI115" s="2150"/>
      <c r="EJ115" s="2150"/>
      <c r="EK115" s="2150"/>
      <c r="EL115" s="2150"/>
      <c r="EM115" s="2150"/>
      <c r="EN115" s="2150"/>
      <c r="EO115" s="2150"/>
      <c r="EP115" s="2150"/>
      <c r="EQ115" s="2150"/>
      <c r="ER115" s="2150"/>
      <c r="ES115" s="2150"/>
      <c r="ET115" s="2150"/>
      <c r="EU115" s="2150"/>
      <c r="EV115" s="2150"/>
      <c r="EW115" s="2150"/>
      <c r="EX115" s="2150"/>
      <c r="EY115" s="2150"/>
      <c r="EZ115" s="2150"/>
      <c r="FA115" s="2150"/>
      <c r="FB115" s="2150"/>
      <c r="FC115" s="2150"/>
      <c r="FD115" s="2150"/>
      <c r="FE115" s="2150"/>
      <c r="FF115" s="2150"/>
      <c r="FG115" s="2151"/>
    </row>
    <row r="116" spans="2:163" ht="8.85" customHeight="1" thickBot="1">
      <c r="B116" s="2270"/>
      <c r="C116" s="1234"/>
      <c r="D116" s="1234"/>
      <c r="E116" s="1234"/>
      <c r="F116" s="1234"/>
      <c r="G116" s="1234"/>
      <c r="H116" s="1234"/>
      <c r="I116" s="1234"/>
      <c r="J116" s="1234"/>
      <c r="K116" s="1234"/>
      <c r="L116" s="1234"/>
      <c r="M116" s="1234"/>
      <c r="N116" s="1234"/>
      <c r="O116" s="1234"/>
      <c r="P116" s="1234"/>
      <c r="Q116" s="1234"/>
      <c r="R116" s="1234"/>
      <c r="S116" s="1234"/>
      <c r="T116" s="1234"/>
      <c r="U116" s="1234"/>
      <c r="V116" s="1234"/>
      <c r="W116" s="1234"/>
      <c r="X116" s="1234"/>
      <c r="Y116" s="1234"/>
      <c r="Z116" s="1234"/>
      <c r="AA116" s="1234"/>
      <c r="AB116" s="1234"/>
      <c r="AC116" s="1234"/>
      <c r="AD116" s="1234"/>
      <c r="AE116" s="1234"/>
      <c r="AF116" s="1234"/>
      <c r="AG116" s="1234"/>
      <c r="AH116" s="1234"/>
      <c r="AI116" s="1234"/>
      <c r="AJ116" s="1234"/>
      <c r="AK116" s="1234"/>
      <c r="AL116" s="1234"/>
      <c r="AM116" s="1234"/>
      <c r="AN116" s="1234"/>
      <c r="AO116" s="1234"/>
      <c r="AP116" s="1234"/>
      <c r="AQ116" s="1234"/>
      <c r="AR116" s="1234"/>
      <c r="AS116" s="1234"/>
      <c r="AT116" s="2271"/>
      <c r="AU116" s="2270"/>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2271"/>
      <c r="BY116" s="785"/>
      <c r="BZ116" s="786"/>
      <c r="CA116" s="786"/>
      <c r="CB116" s="786"/>
      <c r="CC116" s="786"/>
      <c r="CD116" s="786"/>
      <c r="CE116" s="786"/>
      <c r="CF116" s="786"/>
      <c r="CG116" s="786"/>
      <c r="CH116" s="786"/>
      <c r="CI116" s="786"/>
      <c r="CJ116" s="786"/>
      <c r="CK116" s="786"/>
      <c r="CL116" s="786"/>
      <c r="CM116" s="786"/>
      <c r="CN116" s="786"/>
      <c r="CO116" s="786"/>
      <c r="CP116" s="786"/>
      <c r="CQ116" s="786"/>
      <c r="CR116" s="786"/>
      <c r="CS116" s="786"/>
      <c r="CT116" s="786"/>
      <c r="CU116" s="786"/>
      <c r="CV116" s="786"/>
      <c r="CW116" s="786"/>
      <c r="CX116" s="786"/>
      <c r="CY116" s="786"/>
      <c r="CZ116" s="786"/>
      <c r="DA116" s="786"/>
      <c r="DB116" s="786"/>
      <c r="DC116" s="786"/>
      <c r="DD116" s="786"/>
      <c r="DE116" s="786"/>
      <c r="DF116" s="786"/>
      <c r="DG116" s="786"/>
      <c r="DH116" s="786"/>
      <c r="DI116" s="787"/>
      <c r="DJ116" s="2149"/>
      <c r="DK116" s="2150"/>
      <c r="DL116" s="2150"/>
      <c r="DM116" s="2150"/>
      <c r="DN116" s="2150"/>
      <c r="DO116" s="2150"/>
      <c r="DP116" s="2150"/>
      <c r="DQ116" s="2150"/>
      <c r="DR116" s="2150"/>
      <c r="DS116" s="2150"/>
      <c r="DT116" s="2150"/>
      <c r="DU116" s="2150"/>
      <c r="DV116" s="2150"/>
      <c r="DW116" s="2150"/>
      <c r="DX116" s="2150"/>
      <c r="DY116" s="2150"/>
      <c r="DZ116" s="2150"/>
      <c r="EA116" s="2150"/>
      <c r="EB116" s="2150"/>
      <c r="EC116" s="2150"/>
      <c r="ED116" s="2150"/>
      <c r="EE116" s="2150"/>
      <c r="EF116" s="2150"/>
      <c r="EG116" s="2150"/>
      <c r="EH116" s="2150"/>
      <c r="EI116" s="2150"/>
      <c r="EJ116" s="2150"/>
      <c r="EK116" s="2150"/>
      <c r="EL116" s="2150"/>
      <c r="EM116" s="2150"/>
      <c r="EN116" s="2150"/>
      <c r="EO116" s="2150"/>
      <c r="EP116" s="2150"/>
      <c r="EQ116" s="2150"/>
      <c r="ER116" s="2150"/>
      <c r="ES116" s="2150"/>
      <c r="ET116" s="2150"/>
      <c r="EU116" s="2150"/>
      <c r="EV116" s="2150"/>
      <c r="EW116" s="2150"/>
      <c r="EX116" s="2150"/>
      <c r="EY116" s="2150"/>
      <c r="EZ116" s="2150"/>
      <c r="FA116" s="2150"/>
      <c r="FB116" s="2150"/>
      <c r="FC116" s="2150"/>
      <c r="FD116" s="2150"/>
      <c r="FE116" s="2150"/>
      <c r="FF116" s="2150"/>
      <c r="FG116" s="2151"/>
    </row>
    <row r="117" spans="2:163" ht="8.85" customHeight="1" thickTop="1">
      <c r="B117" s="2270" t="s">
        <v>1176</v>
      </c>
      <c r="C117" s="1234"/>
      <c r="D117" s="1234"/>
      <c r="E117" s="1234"/>
      <c r="F117" s="1234"/>
      <c r="G117" s="1234"/>
      <c r="H117" s="1234"/>
      <c r="I117" s="1234"/>
      <c r="J117" s="1234"/>
      <c r="K117" s="1234"/>
      <c r="L117" s="1234"/>
      <c r="M117" s="1234"/>
      <c r="N117" s="1234"/>
      <c r="O117" s="1234"/>
      <c r="P117" s="1234"/>
      <c r="Q117" s="1234"/>
      <c r="R117" s="1234"/>
      <c r="S117" s="1234"/>
      <c r="T117" s="1234"/>
      <c r="U117" s="1234"/>
      <c r="V117" s="1234"/>
      <c r="W117" s="1234"/>
      <c r="X117" s="1234"/>
      <c r="Y117" s="1234"/>
      <c r="Z117" s="1234"/>
      <c r="AA117" s="1234"/>
      <c r="AB117" s="1234"/>
      <c r="AC117" s="1234"/>
      <c r="AD117" s="1234"/>
      <c r="AE117" s="1234"/>
      <c r="AF117" s="1234"/>
      <c r="AG117" s="1234"/>
      <c r="AH117" s="1234"/>
      <c r="AI117" s="1234"/>
      <c r="AJ117" s="1234"/>
      <c r="AK117" s="1234"/>
      <c r="AL117" s="1234"/>
      <c r="AM117" s="1234"/>
      <c r="AN117" s="1234"/>
      <c r="AO117" s="1234"/>
      <c r="AP117" s="1234"/>
      <c r="AQ117" s="1234"/>
      <c r="AR117" s="1234"/>
      <c r="AS117" s="1234"/>
      <c r="AT117" s="2271"/>
      <c r="AU117" s="788"/>
      <c r="AV117" s="789"/>
      <c r="AW117" s="789"/>
      <c r="AX117" s="789"/>
      <c r="AY117" s="789"/>
      <c r="AZ117" s="789"/>
      <c r="BA117" s="789"/>
      <c r="BB117" s="789"/>
      <c r="BC117" s="789"/>
      <c r="BD117" s="789"/>
      <c r="BE117" s="789"/>
      <c r="BF117" s="789"/>
      <c r="BG117" s="789"/>
      <c r="BH117" s="789"/>
      <c r="BI117" s="789"/>
      <c r="BJ117" s="789"/>
      <c r="BK117" s="789"/>
      <c r="BL117" s="789"/>
      <c r="BM117" s="789"/>
      <c r="BN117" s="789"/>
      <c r="BO117" s="789"/>
      <c r="BP117" s="789"/>
      <c r="BQ117" s="789"/>
      <c r="BR117" s="789"/>
      <c r="BS117" s="789"/>
      <c r="BT117" s="789"/>
      <c r="BU117" s="789"/>
      <c r="BV117" s="789"/>
      <c r="BW117" s="789"/>
      <c r="BX117" s="790"/>
      <c r="BY117" s="2367" t="s">
        <v>1177</v>
      </c>
      <c r="BZ117" s="2368"/>
      <c r="CA117" s="2368"/>
      <c r="CB117" s="2368"/>
      <c r="CC117" s="2368"/>
      <c r="CD117" s="2368"/>
      <c r="CE117" s="2368"/>
      <c r="CF117" s="2368"/>
      <c r="CG117" s="2368"/>
      <c r="CH117" s="2368"/>
      <c r="CI117" s="2368"/>
      <c r="CJ117" s="2368"/>
      <c r="CK117" s="2368"/>
      <c r="CL117" s="2368"/>
      <c r="CM117" s="2368"/>
      <c r="CN117" s="2368"/>
      <c r="CO117" s="2368"/>
      <c r="CP117" s="2368"/>
      <c r="CQ117" s="2368"/>
      <c r="CR117" s="2368"/>
      <c r="CS117" s="2368"/>
      <c r="CT117" s="2368"/>
      <c r="CU117" s="2368"/>
      <c r="CV117" s="2368"/>
      <c r="CW117" s="2368"/>
      <c r="CX117" s="2368"/>
      <c r="CY117" s="2368"/>
      <c r="CZ117" s="2368"/>
      <c r="DA117" s="2368"/>
      <c r="DB117" s="2368"/>
      <c r="DC117" s="2368"/>
      <c r="DD117" s="2368"/>
      <c r="DE117" s="2368"/>
      <c r="DF117" s="2368"/>
      <c r="DG117" s="2368"/>
      <c r="DH117" s="2368"/>
      <c r="DI117" s="2368"/>
      <c r="DJ117" s="2368"/>
      <c r="DK117" s="2368"/>
      <c r="DL117" s="2368"/>
      <c r="DM117" s="2368"/>
      <c r="DN117" s="2368"/>
      <c r="DO117" s="2368"/>
      <c r="DP117" s="2368"/>
      <c r="DQ117" s="2368"/>
      <c r="DR117" s="2368"/>
      <c r="DS117" s="2368"/>
      <c r="DT117" s="2368"/>
      <c r="DU117" s="2368"/>
      <c r="DV117" s="2368"/>
      <c r="DW117" s="2368"/>
      <c r="DX117" s="2368"/>
      <c r="DY117" s="2368"/>
      <c r="DZ117" s="2368"/>
      <c r="EA117" s="2368"/>
      <c r="EB117" s="2368"/>
      <c r="EC117" s="2368"/>
      <c r="ED117" s="2368"/>
      <c r="EE117" s="2368"/>
      <c r="EF117" s="2368"/>
      <c r="EG117" s="2368"/>
      <c r="EH117" s="2368"/>
      <c r="EI117" s="2368"/>
      <c r="EJ117" s="2368"/>
      <c r="EK117" s="2368"/>
      <c r="EL117" s="2368"/>
      <c r="EM117" s="2368"/>
      <c r="EN117" s="2368"/>
      <c r="EO117" s="2368"/>
      <c r="EP117" s="2368"/>
      <c r="EQ117" s="2368"/>
      <c r="ER117" s="2368"/>
      <c r="ES117" s="2368"/>
      <c r="ET117" s="2368"/>
      <c r="EU117" s="2368"/>
      <c r="EV117" s="2368"/>
      <c r="EW117" s="2368"/>
      <c r="EX117" s="2368"/>
      <c r="EY117" s="2368"/>
      <c r="EZ117" s="2368"/>
      <c r="FA117" s="2368"/>
      <c r="FB117" s="2368"/>
      <c r="FC117" s="2368"/>
      <c r="FD117" s="2368"/>
      <c r="FE117" s="2368"/>
      <c r="FF117" s="2368"/>
      <c r="FG117" s="2369"/>
    </row>
    <row r="118" spans="2:163" ht="8.85" customHeight="1">
      <c r="B118" s="2270"/>
      <c r="C118" s="1234"/>
      <c r="D118" s="1234"/>
      <c r="E118" s="1234"/>
      <c r="F118" s="1234"/>
      <c r="G118" s="1234"/>
      <c r="H118" s="1234"/>
      <c r="I118" s="1234"/>
      <c r="J118" s="1234"/>
      <c r="K118" s="1234"/>
      <c r="L118" s="1234"/>
      <c r="M118" s="1234"/>
      <c r="N118" s="1234"/>
      <c r="O118" s="1234"/>
      <c r="P118" s="1234"/>
      <c r="Q118" s="1234"/>
      <c r="R118" s="1234"/>
      <c r="S118" s="1234"/>
      <c r="T118" s="1234"/>
      <c r="U118" s="1234"/>
      <c r="V118" s="1234"/>
      <c r="W118" s="1234"/>
      <c r="X118" s="1234"/>
      <c r="Y118" s="1234"/>
      <c r="Z118" s="1234"/>
      <c r="AA118" s="1234"/>
      <c r="AB118" s="1234"/>
      <c r="AC118" s="1234"/>
      <c r="AD118" s="1234"/>
      <c r="AE118" s="1234"/>
      <c r="AF118" s="1234"/>
      <c r="AG118" s="1234"/>
      <c r="AH118" s="1234"/>
      <c r="AI118" s="1234"/>
      <c r="AJ118" s="1234"/>
      <c r="AK118" s="1234"/>
      <c r="AL118" s="1234"/>
      <c r="AM118" s="1234"/>
      <c r="AN118" s="1234"/>
      <c r="AO118" s="1234"/>
      <c r="AP118" s="1234"/>
      <c r="AQ118" s="1234"/>
      <c r="AR118" s="1234"/>
      <c r="AS118" s="1234"/>
      <c r="AT118" s="2271"/>
      <c r="AU118" s="788"/>
      <c r="AV118" s="789"/>
      <c r="AW118" s="789"/>
      <c r="AX118" s="789"/>
      <c r="AY118" s="789"/>
      <c r="AZ118" s="789"/>
      <c r="BA118" s="789"/>
      <c r="BB118" s="789"/>
      <c r="BC118" s="789"/>
      <c r="BD118" s="789"/>
      <c r="BE118" s="789"/>
      <c r="BF118" s="789"/>
      <c r="BG118" s="789"/>
      <c r="BH118" s="789"/>
      <c r="BI118" s="789"/>
      <c r="BJ118" s="789"/>
      <c r="BK118" s="789"/>
      <c r="BL118" s="789"/>
      <c r="BM118" s="789"/>
      <c r="BN118" s="789"/>
      <c r="BO118" s="789"/>
      <c r="BP118" s="789"/>
      <c r="BQ118" s="789"/>
      <c r="BR118" s="789"/>
      <c r="BS118" s="789"/>
      <c r="BT118" s="789"/>
      <c r="BU118" s="789"/>
      <c r="BV118" s="789"/>
      <c r="BW118" s="789"/>
      <c r="BX118" s="790"/>
      <c r="BY118" s="2370"/>
      <c r="BZ118" s="2371"/>
      <c r="CA118" s="2371"/>
      <c r="CB118" s="2371"/>
      <c r="CC118" s="2371"/>
      <c r="CD118" s="2371"/>
      <c r="CE118" s="2371"/>
      <c r="CF118" s="2371"/>
      <c r="CG118" s="2371"/>
      <c r="CH118" s="2371"/>
      <c r="CI118" s="2371"/>
      <c r="CJ118" s="2371"/>
      <c r="CK118" s="2371"/>
      <c r="CL118" s="2371"/>
      <c r="CM118" s="2371"/>
      <c r="CN118" s="2371"/>
      <c r="CO118" s="2371"/>
      <c r="CP118" s="2371"/>
      <c r="CQ118" s="2371"/>
      <c r="CR118" s="2371"/>
      <c r="CS118" s="2371"/>
      <c r="CT118" s="2371"/>
      <c r="CU118" s="2371"/>
      <c r="CV118" s="2371"/>
      <c r="CW118" s="2371"/>
      <c r="CX118" s="2371"/>
      <c r="CY118" s="2371"/>
      <c r="CZ118" s="2371"/>
      <c r="DA118" s="2371"/>
      <c r="DB118" s="2371"/>
      <c r="DC118" s="2371"/>
      <c r="DD118" s="2371"/>
      <c r="DE118" s="2371"/>
      <c r="DF118" s="2371"/>
      <c r="DG118" s="2371"/>
      <c r="DH118" s="2371"/>
      <c r="DI118" s="2371"/>
      <c r="DJ118" s="2371"/>
      <c r="DK118" s="2371"/>
      <c r="DL118" s="2371"/>
      <c r="DM118" s="2371"/>
      <c r="DN118" s="2371"/>
      <c r="DO118" s="2371"/>
      <c r="DP118" s="2371"/>
      <c r="DQ118" s="2371"/>
      <c r="DR118" s="2371"/>
      <c r="DS118" s="2371"/>
      <c r="DT118" s="2371"/>
      <c r="DU118" s="2371"/>
      <c r="DV118" s="2371"/>
      <c r="DW118" s="2371"/>
      <c r="DX118" s="2371"/>
      <c r="DY118" s="2371"/>
      <c r="DZ118" s="2371"/>
      <c r="EA118" s="2371"/>
      <c r="EB118" s="2371"/>
      <c r="EC118" s="2371"/>
      <c r="ED118" s="2371"/>
      <c r="EE118" s="2371"/>
      <c r="EF118" s="2371"/>
      <c r="EG118" s="2371"/>
      <c r="EH118" s="2371"/>
      <c r="EI118" s="2371"/>
      <c r="EJ118" s="2371"/>
      <c r="EK118" s="2371"/>
      <c r="EL118" s="2371"/>
      <c r="EM118" s="2371"/>
      <c r="EN118" s="2371"/>
      <c r="EO118" s="2371"/>
      <c r="EP118" s="2371"/>
      <c r="EQ118" s="2371"/>
      <c r="ER118" s="2371"/>
      <c r="ES118" s="2371"/>
      <c r="ET118" s="2371"/>
      <c r="EU118" s="2371"/>
      <c r="EV118" s="2371"/>
      <c r="EW118" s="2371"/>
      <c r="EX118" s="2371"/>
      <c r="EY118" s="2371"/>
      <c r="EZ118" s="2371"/>
      <c r="FA118" s="2371"/>
      <c r="FB118" s="2371"/>
      <c r="FC118" s="2371"/>
      <c r="FD118" s="2371"/>
      <c r="FE118" s="2371"/>
      <c r="FF118" s="2371"/>
      <c r="FG118" s="2372"/>
    </row>
    <row r="119" spans="2:163" ht="8.85" customHeight="1">
      <c r="B119" s="2270" t="s">
        <v>1178</v>
      </c>
      <c r="C119" s="1234"/>
      <c r="D119" s="1234"/>
      <c r="E119" s="1234"/>
      <c r="F119" s="1234"/>
      <c r="G119" s="1234"/>
      <c r="H119" s="1234"/>
      <c r="I119" s="1234"/>
      <c r="J119" s="1234"/>
      <c r="K119" s="1234"/>
      <c r="L119" s="1234"/>
      <c r="M119" s="1234"/>
      <c r="N119" s="1234"/>
      <c r="O119" s="1234"/>
      <c r="P119" s="1234"/>
      <c r="Q119" s="1234"/>
      <c r="R119" s="1234"/>
      <c r="S119" s="1234"/>
      <c r="T119" s="1234"/>
      <c r="U119" s="1234"/>
      <c r="V119" s="1234"/>
      <c r="W119" s="1234"/>
      <c r="X119" s="1234"/>
      <c r="Y119" s="1234"/>
      <c r="Z119" s="1234"/>
      <c r="AA119" s="1234"/>
      <c r="AB119" s="1234"/>
      <c r="AC119" s="1234"/>
      <c r="AD119" s="1234"/>
      <c r="AE119" s="1234"/>
      <c r="AF119" s="1234"/>
      <c r="AG119" s="1234"/>
      <c r="AH119" s="1234"/>
      <c r="AI119" s="1234"/>
      <c r="AJ119" s="1234"/>
      <c r="AK119" s="1234"/>
      <c r="AL119" s="1234"/>
      <c r="AM119" s="1234"/>
      <c r="AN119" s="1234"/>
      <c r="AO119" s="1234"/>
      <c r="AP119" s="1234"/>
      <c r="AQ119" s="1234"/>
      <c r="AR119" s="1234"/>
      <c r="AS119" s="1234"/>
      <c r="AT119" s="2271"/>
      <c r="AU119" s="788"/>
      <c r="AV119" s="789"/>
      <c r="AW119" s="789"/>
      <c r="AX119" s="789"/>
      <c r="AY119" s="789"/>
      <c r="AZ119" s="789"/>
      <c r="BA119" s="789"/>
      <c r="BB119" s="789"/>
      <c r="BC119" s="789"/>
      <c r="BD119" s="789"/>
      <c r="BE119" s="789"/>
      <c r="BF119" s="789"/>
      <c r="BG119" s="789"/>
      <c r="BH119" s="789"/>
      <c r="BI119" s="789"/>
      <c r="BJ119" s="789"/>
      <c r="BK119" s="789"/>
      <c r="BL119" s="789"/>
      <c r="BM119" s="789"/>
      <c r="BN119" s="789"/>
      <c r="BO119" s="789"/>
      <c r="BP119" s="789"/>
      <c r="BQ119" s="789"/>
      <c r="BR119" s="789"/>
      <c r="BS119" s="789"/>
      <c r="BT119" s="789"/>
      <c r="BU119" s="789"/>
      <c r="BV119" s="789"/>
      <c r="BW119" s="789"/>
      <c r="BX119" s="790"/>
      <c r="BY119" s="2370" t="s">
        <v>1179</v>
      </c>
      <c r="BZ119" s="2371"/>
      <c r="CA119" s="2371"/>
      <c r="CB119" s="2371"/>
      <c r="CC119" s="2371"/>
      <c r="CD119" s="2371"/>
      <c r="CE119" s="2371"/>
      <c r="CF119" s="2371"/>
      <c r="CG119" s="2371"/>
      <c r="CH119" s="2371"/>
      <c r="CI119" s="2371"/>
      <c r="CJ119" s="2371"/>
      <c r="CK119" s="2371"/>
      <c r="CL119" s="2371"/>
      <c r="CM119" s="2371"/>
      <c r="CN119" s="2371"/>
      <c r="CO119" s="2371"/>
      <c r="CP119" s="2371"/>
      <c r="CQ119" s="2371"/>
      <c r="CR119" s="2371"/>
      <c r="CS119" s="2371"/>
      <c r="CT119" s="2371"/>
      <c r="CU119" s="2371"/>
      <c r="CV119" s="2371"/>
      <c r="CW119" s="2371"/>
      <c r="CX119" s="2371"/>
      <c r="CY119" s="2371"/>
      <c r="CZ119" s="2371"/>
      <c r="DA119" s="2371"/>
      <c r="DB119" s="2371"/>
      <c r="DC119" s="2371"/>
      <c r="DD119" s="2371"/>
      <c r="DE119" s="2371"/>
      <c r="DF119" s="2371"/>
      <c r="DG119" s="2371"/>
      <c r="DH119" s="2371"/>
      <c r="DI119" s="2371"/>
      <c r="DJ119" s="2371"/>
      <c r="DK119" s="2371"/>
      <c r="DL119" s="2371"/>
      <c r="DM119" s="2371"/>
      <c r="DN119" s="2371"/>
      <c r="DO119" s="2371"/>
      <c r="DP119" s="2371"/>
      <c r="DQ119" s="2371"/>
      <c r="DR119" s="2371"/>
      <c r="DS119" s="2371"/>
      <c r="DT119" s="2371"/>
      <c r="DU119" s="2371"/>
      <c r="DV119" s="2371"/>
      <c r="DW119" s="2371"/>
      <c r="DX119" s="2371"/>
      <c r="DY119" s="2371"/>
      <c r="DZ119" s="2371"/>
      <c r="EA119" s="2371"/>
      <c r="EB119" s="2371"/>
      <c r="EC119" s="2371"/>
      <c r="ED119" s="2371"/>
      <c r="EE119" s="2371"/>
      <c r="EF119" s="2371"/>
      <c r="EG119" s="2371"/>
      <c r="EH119" s="2371"/>
      <c r="EI119" s="2371"/>
      <c r="EJ119" s="2371"/>
      <c r="EK119" s="2371"/>
      <c r="EL119" s="2371"/>
      <c r="EM119" s="2371"/>
      <c r="EN119" s="2371"/>
      <c r="EO119" s="2371"/>
      <c r="EP119" s="2371"/>
      <c r="EQ119" s="2371"/>
      <c r="ER119" s="2371"/>
      <c r="ES119" s="2371"/>
      <c r="ET119" s="2371"/>
      <c r="EU119" s="2371"/>
      <c r="EV119" s="2371"/>
      <c r="EW119" s="2371"/>
      <c r="EX119" s="2371"/>
      <c r="EY119" s="2371"/>
      <c r="EZ119" s="2371"/>
      <c r="FA119" s="2371"/>
      <c r="FB119" s="2371"/>
      <c r="FC119" s="2371"/>
      <c r="FD119" s="2371"/>
      <c r="FE119" s="2371"/>
      <c r="FF119" s="2371"/>
      <c r="FG119" s="2372"/>
    </row>
    <row r="120" spans="2:163" ht="8.85" customHeight="1" thickBot="1">
      <c r="B120" s="2373"/>
      <c r="C120" s="2374"/>
      <c r="D120" s="2374"/>
      <c r="E120" s="2374"/>
      <c r="F120" s="2374"/>
      <c r="G120" s="2374"/>
      <c r="H120" s="2374"/>
      <c r="I120" s="2374"/>
      <c r="J120" s="2374"/>
      <c r="K120" s="2374"/>
      <c r="L120" s="2374"/>
      <c r="M120" s="2374"/>
      <c r="N120" s="2374"/>
      <c r="O120" s="2374"/>
      <c r="P120" s="2374"/>
      <c r="Q120" s="2374"/>
      <c r="R120" s="2374"/>
      <c r="S120" s="2374"/>
      <c r="T120" s="2374"/>
      <c r="U120" s="2374"/>
      <c r="V120" s="2374"/>
      <c r="W120" s="2374"/>
      <c r="X120" s="2374"/>
      <c r="Y120" s="2374"/>
      <c r="Z120" s="2374"/>
      <c r="AA120" s="2374"/>
      <c r="AB120" s="2374"/>
      <c r="AC120" s="2374"/>
      <c r="AD120" s="2374"/>
      <c r="AE120" s="2374"/>
      <c r="AF120" s="2374"/>
      <c r="AG120" s="2374"/>
      <c r="AH120" s="2374"/>
      <c r="AI120" s="2374"/>
      <c r="AJ120" s="2374"/>
      <c r="AK120" s="2374"/>
      <c r="AL120" s="2374"/>
      <c r="AM120" s="2374"/>
      <c r="AN120" s="2374"/>
      <c r="AO120" s="2374"/>
      <c r="AP120" s="2374"/>
      <c r="AQ120" s="2374"/>
      <c r="AR120" s="2374"/>
      <c r="AS120" s="2374"/>
      <c r="AT120" s="2375"/>
      <c r="AU120" s="791"/>
      <c r="AV120" s="792"/>
      <c r="AW120" s="792"/>
      <c r="AX120" s="792"/>
      <c r="AY120" s="792"/>
      <c r="AZ120" s="792"/>
      <c r="BA120" s="792"/>
      <c r="BB120" s="792"/>
      <c r="BC120" s="792"/>
      <c r="BD120" s="792"/>
      <c r="BE120" s="792"/>
      <c r="BF120" s="792"/>
      <c r="BG120" s="792"/>
      <c r="BH120" s="792"/>
      <c r="BI120" s="792"/>
      <c r="BJ120" s="792"/>
      <c r="BK120" s="792"/>
      <c r="BL120" s="792"/>
      <c r="BM120" s="792"/>
      <c r="BN120" s="792"/>
      <c r="BO120" s="792"/>
      <c r="BP120" s="792"/>
      <c r="BQ120" s="792"/>
      <c r="BR120" s="792"/>
      <c r="BS120" s="792"/>
      <c r="BT120" s="792"/>
      <c r="BU120" s="792"/>
      <c r="BV120" s="792"/>
      <c r="BW120" s="792"/>
      <c r="BX120" s="793"/>
      <c r="BY120" s="2376"/>
      <c r="BZ120" s="2377"/>
      <c r="CA120" s="2377"/>
      <c r="CB120" s="2377"/>
      <c r="CC120" s="2377"/>
      <c r="CD120" s="2377"/>
      <c r="CE120" s="2377"/>
      <c r="CF120" s="2377"/>
      <c r="CG120" s="2377"/>
      <c r="CH120" s="2377"/>
      <c r="CI120" s="2377"/>
      <c r="CJ120" s="2377"/>
      <c r="CK120" s="2377"/>
      <c r="CL120" s="2377"/>
      <c r="CM120" s="2377"/>
      <c r="CN120" s="2377"/>
      <c r="CO120" s="2377"/>
      <c r="CP120" s="2377"/>
      <c r="CQ120" s="2377"/>
      <c r="CR120" s="2377"/>
      <c r="CS120" s="2377"/>
      <c r="CT120" s="2377"/>
      <c r="CU120" s="2377"/>
      <c r="CV120" s="2377"/>
      <c r="CW120" s="2377"/>
      <c r="CX120" s="2377"/>
      <c r="CY120" s="2377"/>
      <c r="CZ120" s="2377"/>
      <c r="DA120" s="2377"/>
      <c r="DB120" s="2377"/>
      <c r="DC120" s="2377"/>
      <c r="DD120" s="2377"/>
      <c r="DE120" s="2377"/>
      <c r="DF120" s="2377"/>
      <c r="DG120" s="2377"/>
      <c r="DH120" s="2377"/>
      <c r="DI120" s="2377"/>
      <c r="DJ120" s="2377"/>
      <c r="DK120" s="2377"/>
      <c r="DL120" s="2377"/>
      <c r="DM120" s="2377"/>
      <c r="DN120" s="2377"/>
      <c r="DO120" s="2377"/>
      <c r="DP120" s="2377"/>
      <c r="DQ120" s="2377"/>
      <c r="DR120" s="2377"/>
      <c r="DS120" s="2377"/>
      <c r="DT120" s="2377"/>
      <c r="DU120" s="2377"/>
      <c r="DV120" s="2377"/>
      <c r="DW120" s="2377"/>
      <c r="DX120" s="2377"/>
      <c r="DY120" s="2377"/>
      <c r="DZ120" s="2377"/>
      <c r="EA120" s="2377"/>
      <c r="EB120" s="2377"/>
      <c r="EC120" s="2377"/>
      <c r="ED120" s="2377"/>
      <c r="EE120" s="2377"/>
      <c r="EF120" s="2377"/>
      <c r="EG120" s="2377"/>
      <c r="EH120" s="2377"/>
      <c r="EI120" s="2377"/>
      <c r="EJ120" s="2377"/>
      <c r="EK120" s="2377"/>
      <c r="EL120" s="2377"/>
      <c r="EM120" s="2377"/>
      <c r="EN120" s="2377"/>
      <c r="EO120" s="2377"/>
      <c r="EP120" s="2377"/>
      <c r="EQ120" s="2377"/>
      <c r="ER120" s="2377"/>
      <c r="ES120" s="2377"/>
      <c r="ET120" s="2377"/>
      <c r="EU120" s="2377"/>
      <c r="EV120" s="2377"/>
      <c r="EW120" s="2377"/>
      <c r="EX120" s="2377"/>
      <c r="EY120" s="2377"/>
      <c r="EZ120" s="2377"/>
      <c r="FA120" s="2377"/>
      <c r="FB120" s="2377"/>
      <c r="FC120" s="2377"/>
      <c r="FD120" s="2377"/>
      <c r="FE120" s="2377"/>
      <c r="FF120" s="2377"/>
      <c r="FG120" s="2378"/>
    </row>
    <row r="121" spans="2:163" ht="21.75" customHeight="1" thickTop="1">
      <c r="B121" s="2379" t="s">
        <v>1180</v>
      </c>
      <c r="C121" s="2379"/>
      <c r="D121" s="2379"/>
      <c r="E121" s="2379"/>
      <c r="F121" s="2379"/>
      <c r="G121" s="2379"/>
      <c r="H121" s="2379"/>
      <c r="I121" s="2379"/>
      <c r="J121" s="2379"/>
      <c r="K121" s="2379"/>
      <c r="L121" s="2379"/>
      <c r="M121" s="2379"/>
      <c r="N121" s="2379"/>
      <c r="O121" s="2379"/>
      <c r="P121" s="2379"/>
      <c r="Q121" s="2379"/>
      <c r="R121" s="2379"/>
      <c r="S121" s="2379"/>
      <c r="T121" s="2379"/>
      <c r="U121" s="2379"/>
      <c r="V121" s="2379"/>
      <c r="W121" s="2379"/>
      <c r="X121" s="2379"/>
      <c r="Y121" s="2379"/>
      <c r="Z121" s="2379"/>
      <c r="AA121" s="2379"/>
      <c r="AB121" s="2379"/>
      <c r="AC121" s="2379"/>
      <c r="AD121" s="2379"/>
      <c r="AE121" s="2379"/>
      <c r="AF121" s="2379"/>
      <c r="AG121" s="2379"/>
      <c r="AH121" s="2379"/>
      <c r="AI121" s="2379"/>
      <c r="AJ121" s="2379"/>
      <c r="AK121" s="2379"/>
      <c r="AL121" s="2379"/>
      <c r="AM121" s="2379"/>
      <c r="AN121" s="2379"/>
      <c r="AO121" s="2379"/>
      <c r="AP121" s="2379"/>
      <c r="AQ121" s="2379"/>
      <c r="AR121" s="2379"/>
      <c r="AS121" s="2379"/>
      <c r="AT121" s="2379"/>
      <c r="AU121" s="2379"/>
      <c r="AV121" s="2379"/>
      <c r="AW121" s="2379"/>
      <c r="AX121" s="2379"/>
      <c r="AY121" s="2379"/>
      <c r="AZ121" s="2379"/>
      <c r="BA121" s="2379"/>
      <c r="BB121" s="2379"/>
      <c r="BC121" s="2379"/>
      <c r="BD121" s="2379"/>
      <c r="BE121" s="2379"/>
      <c r="BF121" s="2379"/>
      <c r="BG121" s="2379"/>
      <c r="BH121" s="2379"/>
      <c r="BI121" s="2379"/>
      <c r="BJ121" s="2379"/>
      <c r="BK121" s="2379"/>
      <c r="BL121" s="2379"/>
      <c r="BM121" s="2379"/>
      <c r="BN121" s="2379"/>
      <c r="BO121" s="2379"/>
      <c r="BP121" s="2379"/>
      <c r="BQ121" s="2379"/>
      <c r="BR121" s="2379"/>
      <c r="BS121" s="2379"/>
      <c r="BT121" s="2379"/>
      <c r="BU121" s="2379"/>
      <c r="BV121" s="2379"/>
      <c r="BW121" s="2379"/>
      <c r="BX121" s="2379"/>
      <c r="BY121" s="2379"/>
      <c r="BZ121" s="2379"/>
      <c r="CA121" s="2379"/>
      <c r="CB121" s="2379"/>
      <c r="CC121" s="2379"/>
      <c r="CD121" s="2379"/>
      <c r="CE121" s="2379"/>
      <c r="CF121" s="2379"/>
      <c r="CG121" s="2379"/>
      <c r="CH121" s="2379"/>
      <c r="CI121" s="2379"/>
      <c r="CJ121" s="2379"/>
      <c r="CK121" s="2379"/>
      <c r="CL121" s="2379"/>
      <c r="CM121" s="2379"/>
      <c r="CN121" s="2379"/>
      <c r="CO121" s="2379"/>
      <c r="CP121" s="2379"/>
      <c r="CQ121" s="2379"/>
      <c r="CR121" s="2379"/>
      <c r="CS121" s="2379"/>
      <c r="CT121" s="2379"/>
      <c r="CU121" s="2379"/>
      <c r="CV121" s="2379"/>
      <c r="CW121" s="2379"/>
      <c r="CX121" s="2379"/>
      <c r="CY121" s="2379"/>
      <c r="CZ121" s="2379"/>
      <c r="DA121" s="2379"/>
      <c r="DB121" s="2379"/>
      <c r="DC121" s="2379"/>
      <c r="DD121" s="2379"/>
      <c r="DE121" s="2379"/>
      <c r="DF121" s="2379"/>
      <c r="DG121" s="2379"/>
      <c r="DH121" s="2379"/>
      <c r="DI121" s="2379"/>
      <c r="DJ121" s="2379"/>
      <c r="DK121" s="2379"/>
      <c r="DL121" s="2379"/>
      <c r="DM121" s="2379"/>
      <c r="DN121" s="2379"/>
      <c r="DO121" s="2379"/>
      <c r="DP121" s="2379"/>
      <c r="DQ121" s="2379"/>
      <c r="DR121" s="2379"/>
      <c r="DS121" s="2379"/>
      <c r="DT121" s="2379"/>
      <c r="DU121" s="2379"/>
      <c r="DV121" s="2379"/>
      <c r="DW121" s="2379"/>
      <c r="DX121" s="2379"/>
      <c r="DY121" s="2379"/>
      <c r="DZ121" s="2379"/>
      <c r="EA121" s="2379"/>
      <c r="EB121" s="2379"/>
      <c r="EC121" s="2379"/>
      <c r="ED121" s="2379"/>
      <c r="EE121" s="2379"/>
      <c r="EF121" s="2379"/>
      <c r="EG121" s="2379"/>
      <c r="EH121" s="2379"/>
      <c r="EI121" s="2379"/>
      <c r="EJ121" s="2379"/>
      <c r="EK121" s="2379"/>
      <c r="EL121" s="2379"/>
      <c r="EM121" s="2379"/>
      <c r="EN121" s="2379"/>
      <c r="EO121" s="2379"/>
      <c r="EP121" s="2379"/>
      <c r="EQ121" s="2379"/>
      <c r="ER121" s="2379"/>
      <c r="ES121" s="2379"/>
      <c r="ET121" s="2379"/>
      <c r="EU121" s="2379"/>
      <c r="EV121" s="2379"/>
      <c r="EW121" s="2379"/>
      <c r="EX121" s="2379"/>
      <c r="EY121" s="2379"/>
      <c r="EZ121" s="2379"/>
      <c r="FA121" s="2379"/>
      <c r="FB121" s="2379"/>
      <c r="FC121" s="2379"/>
      <c r="FD121" s="2379"/>
      <c r="FE121" s="2379"/>
      <c r="FF121" s="2379"/>
      <c r="FG121" s="2379"/>
    </row>
  </sheetData>
  <mergeCells count="378">
    <mergeCell ref="B117:AT118"/>
    <mergeCell ref="BY117:FG118"/>
    <mergeCell ref="B119:AT120"/>
    <mergeCell ref="BY119:FG120"/>
    <mergeCell ref="B121:FG121"/>
    <mergeCell ref="B110:O112"/>
    <mergeCell ref="P110:AT112"/>
    <mergeCell ref="AU110:BX112"/>
    <mergeCell ref="DJ110:FG112"/>
    <mergeCell ref="B113:AT114"/>
    <mergeCell ref="AU113:BX114"/>
    <mergeCell ref="DJ113:FG116"/>
    <mergeCell ref="B115:AT116"/>
    <mergeCell ref="AU115:BX116"/>
    <mergeCell ref="B104:O106"/>
    <mergeCell ref="P104:AT106"/>
    <mergeCell ref="AU104:BX105"/>
    <mergeCell ref="BY104:DI105"/>
    <mergeCell ref="DJ104:FG106"/>
    <mergeCell ref="AU106:BX109"/>
    <mergeCell ref="BY106:DI107"/>
    <mergeCell ref="B107:O109"/>
    <mergeCell ref="P107:AT109"/>
    <mergeCell ref="DJ107:FG109"/>
    <mergeCell ref="DJ98:FG100"/>
    <mergeCell ref="AU99:BX100"/>
    <mergeCell ref="BY99:CQ101"/>
    <mergeCell ref="CR99:DI101"/>
    <mergeCell ref="B101:O103"/>
    <mergeCell ref="P101:AT103"/>
    <mergeCell ref="AU101:BX103"/>
    <mergeCell ref="DJ101:FG103"/>
    <mergeCell ref="BY102:DI103"/>
    <mergeCell ref="B87:AT88"/>
    <mergeCell ref="AU88:BS89"/>
    <mergeCell ref="BT88:BX89"/>
    <mergeCell ref="BY88:DI89"/>
    <mergeCell ref="B89:AT90"/>
    <mergeCell ref="DJ89:FG91"/>
    <mergeCell ref="AU90:BS91"/>
    <mergeCell ref="BT90:BX91"/>
    <mergeCell ref="BY90:DI91"/>
    <mergeCell ref="B91:AT94"/>
    <mergeCell ref="AU92:BS93"/>
    <mergeCell ref="BT92:BX93"/>
    <mergeCell ref="BY92:DI95"/>
    <mergeCell ref="DJ92:FG94"/>
    <mergeCell ref="AU94:BS95"/>
    <mergeCell ref="BT94:BX95"/>
    <mergeCell ref="B95:O97"/>
    <mergeCell ref="P95:AT97"/>
    <mergeCell ref="DJ95:FG97"/>
    <mergeCell ref="AU96:BX98"/>
    <mergeCell ref="BY96:CQ98"/>
    <mergeCell ref="CR96:DI98"/>
    <mergeCell ref="B98:O100"/>
    <mergeCell ref="P98:AT100"/>
    <mergeCell ref="DJ77:FG79"/>
    <mergeCell ref="AU78:BS79"/>
    <mergeCell ref="BT78:BX79"/>
    <mergeCell ref="B79:AG80"/>
    <mergeCell ref="AH79:AT82"/>
    <mergeCell ref="AU80:BS81"/>
    <mergeCell ref="BT80:BX81"/>
    <mergeCell ref="BY80:DA82"/>
    <mergeCell ref="DB80:DI82"/>
    <mergeCell ref="DJ80:FG82"/>
    <mergeCell ref="B81:AG82"/>
    <mergeCell ref="AU82:BS83"/>
    <mergeCell ref="BT82:BX83"/>
    <mergeCell ref="B83:AT84"/>
    <mergeCell ref="BY83:DA85"/>
    <mergeCell ref="DB83:DI85"/>
    <mergeCell ref="DJ83:FG85"/>
    <mergeCell ref="AU84:BS85"/>
    <mergeCell ref="BT84:BX85"/>
    <mergeCell ref="B85:AT86"/>
    <mergeCell ref="AU86:BS87"/>
    <mergeCell ref="BT86:BX87"/>
    <mergeCell ref="BY86:DI87"/>
    <mergeCell ref="DJ86:FG88"/>
    <mergeCell ref="B75:AG76"/>
    <mergeCell ref="AH75:AT76"/>
    <mergeCell ref="AU76:BS77"/>
    <mergeCell ref="BT76:BX77"/>
    <mergeCell ref="B77:AG78"/>
    <mergeCell ref="AH77:AT78"/>
    <mergeCell ref="DJ71:FG73"/>
    <mergeCell ref="AU72:BS73"/>
    <mergeCell ref="BT72:BX73"/>
    <mergeCell ref="B73:AG74"/>
    <mergeCell ref="AH73:AT74"/>
    <mergeCell ref="AU74:BS75"/>
    <mergeCell ref="BT74:BX75"/>
    <mergeCell ref="BY74:DA76"/>
    <mergeCell ref="DB74:DI76"/>
    <mergeCell ref="DJ74:FG76"/>
    <mergeCell ref="AU70:BS71"/>
    <mergeCell ref="BT70:BX71"/>
    <mergeCell ref="B71:AG72"/>
    <mergeCell ref="AH71:AT72"/>
    <mergeCell ref="BY71:DA73"/>
    <mergeCell ref="DB71:DI73"/>
    <mergeCell ref="BY77:DA79"/>
    <mergeCell ref="DB77:DI79"/>
    <mergeCell ref="B59:AT62"/>
    <mergeCell ref="AU59:BX62"/>
    <mergeCell ref="BY59:DI62"/>
    <mergeCell ref="DJ59:FG61"/>
    <mergeCell ref="DJ62:FG64"/>
    <mergeCell ref="B63:AT64"/>
    <mergeCell ref="AU63:BX64"/>
    <mergeCell ref="BY63:DI64"/>
    <mergeCell ref="B65:AG66"/>
    <mergeCell ref="AH65:AT66"/>
    <mergeCell ref="AU65:BS67"/>
    <mergeCell ref="BT65:BX67"/>
    <mergeCell ref="BY65:DA67"/>
    <mergeCell ref="DB65:DI67"/>
    <mergeCell ref="DJ65:FG67"/>
    <mergeCell ref="B67:AG68"/>
    <mergeCell ref="AH67:AT68"/>
    <mergeCell ref="AU68:BS69"/>
    <mergeCell ref="BT68:BX69"/>
    <mergeCell ref="BY68:DA70"/>
    <mergeCell ref="DB68:DI70"/>
    <mergeCell ref="DJ68:FG70"/>
    <mergeCell ref="B69:AG70"/>
    <mergeCell ref="AH69:AT70"/>
    <mergeCell ref="M53:AB54"/>
    <mergeCell ref="AC53:AG54"/>
    <mergeCell ref="AH53:AK54"/>
    <mergeCell ref="AL53:AP54"/>
    <mergeCell ref="AQ53:AT54"/>
    <mergeCell ref="AU53:BX54"/>
    <mergeCell ref="BY53:DI56"/>
    <mergeCell ref="DJ53:FG55"/>
    <mergeCell ref="B55:AT56"/>
    <mergeCell ref="B47:L54"/>
    <mergeCell ref="AU55:BX56"/>
    <mergeCell ref="DJ56:FG58"/>
    <mergeCell ref="B57:AT58"/>
    <mergeCell ref="AU57:BX58"/>
    <mergeCell ref="BY57:DI58"/>
    <mergeCell ref="EZ49:FG50"/>
    <mergeCell ref="M51:AB52"/>
    <mergeCell ref="AC51:AG52"/>
    <mergeCell ref="AH51:AK52"/>
    <mergeCell ref="AL51:AP52"/>
    <mergeCell ref="AQ51:AT52"/>
    <mergeCell ref="AU51:BB52"/>
    <mergeCell ref="BC51:BP52"/>
    <mergeCell ref="BQ51:BX52"/>
    <mergeCell ref="BY51:DI52"/>
    <mergeCell ref="DJ51:FG52"/>
    <mergeCell ref="AC49:AG50"/>
    <mergeCell ref="AH49:AK50"/>
    <mergeCell ref="AL49:AP50"/>
    <mergeCell ref="AQ49:AT50"/>
    <mergeCell ref="EA49:EQ50"/>
    <mergeCell ref="ER49:EY50"/>
    <mergeCell ref="M47:AB48"/>
    <mergeCell ref="AC47:AG48"/>
    <mergeCell ref="AH47:AK48"/>
    <mergeCell ref="AL47:AP48"/>
    <mergeCell ref="AQ47:AT48"/>
    <mergeCell ref="EZ43:FG44"/>
    <mergeCell ref="M45:AB46"/>
    <mergeCell ref="AC45:AG46"/>
    <mergeCell ref="AH45:AK46"/>
    <mergeCell ref="AL45:AP46"/>
    <mergeCell ref="AQ45:AT46"/>
    <mergeCell ref="BY45:DI46"/>
    <mergeCell ref="EA45:EQ46"/>
    <mergeCell ref="ER45:EY46"/>
    <mergeCell ref="EZ45:FG46"/>
    <mergeCell ref="AU43:BD46"/>
    <mergeCell ref="BE43:BJ46"/>
    <mergeCell ref="BR43:BX46"/>
    <mergeCell ref="BY43:DI44"/>
    <mergeCell ref="DQ43:DZ50"/>
    <mergeCell ref="EA43:EQ44"/>
    <mergeCell ref="AU47:BB50"/>
    <mergeCell ref="BC47:BP50"/>
    <mergeCell ref="BQ47:BX50"/>
    <mergeCell ref="BY47:DI50"/>
    <mergeCell ref="EA47:EQ48"/>
    <mergeCell ref="ER47:EY48"/>
    <mergeCell ref="EZ47:FG48"/>
    <mergeCell ref="M49:AB50"/>
    <mergeCell ref="M43:AB44"/>
    <mergeCell ref="AC43:AG44"/>
    <mergeCell ref="AH43:AK44"/>
    <mergeCell ref="AL43:AP44"/>
    <mergeCell ref="AQ43:AT44"/>
    <mergeCell ref="AU39:BD42"/>
    <mergeCell ref="BE39:BJ42"/>
    <mergeCell ref="BR39:BX42"/>
    <mergeCell ref="EA39:EQ40"/>
    <mergeCell ref="AH39:AK40"/>
    <mergeCell ref="AL39:AP40"/>
    <mergeCell ref="AQ39:AT40"/>
    <mergeCell ref="M41:AB42"/>
    <mergeCell ref="AC41:AG42"/>
    <mergeCell ref="AH41:AK42"/>
    <mergeCell ref="AL41:AP42"/>
    <mergeCell ref="AQ41:AT42"/>
    <mergeCell ref="BY41:DI42"/>
    <mergeCell ref="ER35:EY36"/>
    <mergeCell ref="EZ35:FG36"/>
    <mergeCell ref="CM36:DC40"/>
    <mergeCell ref="DD36:DI40"/>
    <mergeCell ref="ER37:EY38"/>
    <mergeCell ref="EZ37:FG38"/>
    <mergeCell ref="ER43:EY44"/>
    <mergeCell ref="EA33:EQ34"/>
    <mergeCell ref="ER33:EY34"/>
    <mergeCell ref="EZ33:FG34"/>
    <mergeCell ref="CM31:DC35"/>
    <mergeCell ref="DD31:DI35"/>
    <mergeCell ref="EA31:EQ32"/>
    <mergeCell ref="ER31:EY32"/>
    <mergeCell ref="EZ31:FG32"/>
    <mergeCell ref="EA37:EQ38"/>
    <mergeCell ref="DJ35:DP50"/>
    <mergeCell ref="DQ35:DZ42"/>
    <mergeCell ref="EA35:EQ36"/>
    <mergeCell ref="EA41:EQ42"/>
    <mergeCell ref="ER41:EY42"/>
    <mergeCell ref="EZ41:FG42"/>
    <mergeCell ref="ER39:EY40"/>
    <mergeCell ref="EZ39:FG40"/>
    <mergeCell ref="B31:L38"/>
    <mergeCell ref="M31:AB32"/>
    <mergeCell ref="AC31:AG32"/>
    <mergeCell ref="AH31:AK32"/>
    <mergeCell ref="AL31:AP32"/>
    <mergeCell ref="AQ31:AT32"/>
    <mergeCell ref="AU31:BD34"/>
    <mergeCell ref="BE31:BJ38"/>
    <mergeCell ref="BR31:BX38"/>
    <mergeCell ref="M37:AB38"/>
    <mergeCell ref="AC37:AG38"/>
    <mergeCell ref="AH37:AK38"/>
    <mergeCell ref="AL37:AP38"/>
    <mergeCell ref="AQ37:AT38"/>
    <mergeCell ref="M35:AB36"/>
    <mergeCell ref="AC35:AG36"/>
    <mergeCell ref="AH35:AK36"/>
    <mergeCell ref="AL35:AP36"/>
    <mergeCell ref="AQ35:AT36"/>
    <mergeCell ref="AU35:BD38"/>
    <mergeCell ref="BK35:BQ46"/>
    <mergeCell ref="B39:L46"/>
    <mergeCell ref="M39:AB40"/>
    <mergeCell ref="AC39:AG40"/>
    <mergeCell ref="EZ27:FG28"/>
    <mergeCell ref="M29:AB30"/>
    <mergeCell ref="AC29:AG30"/>
    <mergeCell ref="AH29:AK30"/>
    <mergeCell ref="AL29:AP30"/>
    <mergeCell ref="AQ29:AT30"/>
    <mergeCell ref="EA29:EQ30"/>
    <mergeCell ref="ER29:EY30"/>
    <mergeCell ref="M33:AB34"/>
    <mergeCell ref="AC33:AG34"/>
    <mergeCell ref="AH33:AK34"/>
    <mergeCell ref="AL33:AP34"/>
    <mergeCell ref="AQ33:AT34"/>
    <mergeCell ref="EZ29:FG30"/>
    <mergeCell ref="EZ21:FG22"/>
    <mergeCell ref="B23:L30"/>
    <mergeCell ref="M23:AB24"/>
    <mergeCell ref="AC23:AG24"/>
    <mergeCell ref="AH23:AK24"/>
    <mergeCell ref="AL23:AP24"/>
    <mergeCell ref="AQ23:AT24"/>
    <mergeCell ref="EA23:EQ24"/>
    <mergeCell ref="ER23:EY24"/>
    <mergeCell ref="EZ23:FG24"/>
    <mergeCell ref="ER25:EY26"/>
    <mergeCell ref="EZ25:FG26"/>
    <mergeCell ref="M27:AB28"/>
    <mergeCell ref="AC27:AG28"/>
    <mergeCell ref="AH27:AK28"/>
    <mergeCell ref="AL27:AP28"/>
    <mergeCell ref="AQ27:AT28"/>
    <mergeCell ref="AU27:BD30"/>
    <mergeCell ref="BK27:BQ34"/>
    <mergeCell ref="DJ27:DZ34"/>
    <mergeCell ref="M25:AB26"/>
    <mergeCell ref="AC25:AG26"/>
    <mergeCell ref="AH25:AK26"/>
    <mergeCell ref="AL25:AP26"/>
    <mergeCell ref="EZ19:FG20"/>
    <mergeCell ref="M21:AB22"/>
    <mergeCell ref="AC21:AG22"/>
    <mergeCell ref="AH21:AK22"/>
    <mergeCell ref="AL21:AP22"/>
    <mergeCell ref="AQ21:AT22"/>
    <mergeCell ref="AU21:BD26"/>
    <mergeCell ref="BK21:BQ26"/>
    <mergeCell ref="EA21:EQ22"/>
    <mergeCell ref="ER21:EY22"/>
    <mergeCell ref="CH19:CL24"/>
    <mergeCell ref="CM19:DC24"/>
    <mergeCell ref="DD19:DI24"/>
    <mergeCell ref="DJ19:DZ26"/>
    <mergeCell ref="EA19:EQ20"/>
    <mergeCell ref="ER19:EY20"/>
    <mergeCell ref="CH25:CL30"/>
    <mergeCell ref="CM25:DC30"/>
    <mergeCell ref="DD25:DI30"/>
    <mergeCell ref="EA25:EQ26"/>
    <mergeCell ref="M19:AB20"/>
    <mergeCell ref="AC19:AG20"/>
    <mergeCell ref="AH19:AK20"/>
    <mergeCell ref="AL19:AP20"/>
    <mergeCell ref="AH17:AK18"/>
    <mergeCell ref="AL17:AP18"/>
    <mergeCell ref="AQ17:AT18"/>
    <mergeCell ref="CH15:CL18"/>
    <mergeCell ref="CM15:DC18"/>
    <mergeCell ref="DD15:DI18"/>
    <mergeCell ref="DJ15:DZ18"/>
    <mergeCell ref="EA15:EQ18"/>
    <mergeCell ref="ER15:EY18"/>
    <mergeCell ref="AQ15:AT16"/>
    <mergeCell ref="AU15:BD20"/>
    <mergeCell ref="BE15:BJ30"/>
    <mergeCell ref="BK15:BQ20"/>
    <mergeCell ref="BR15:BX30"/>
    <mergeCell ref="BY15:CG18"/>
    <mergeCell ref="AQ25:AT26"/>
    <mergeCell ref="BY25:CG30"/>
    <mergeCell ref="EA27:EQ28"/>
    <mergeCell ref="ER27:EY28"/>
    <mergeCell ref="B15:L22"/>
    <mergeCell ref="M15:AB16"/>
    <mergeCell ref="AC15:AG16"/>
    <mergeCell ref="AH15:AK16"/>
    <mergeCell ref="AL15:AP16"/>
    <mergeCell ref="BR7:BX14"/>
    <mergeCell ref="BY7:DI10"/>
    <mergeCell ref="DJ7:DZ10"/>
    <mergeCell ref="EA7:FG10"/>
    <mergeCell ref="B9:L10"/>
    <mergeCell ref="AC9:AG14"/>
    <mergeCell ref="AH9:AK14"/>
    <mergeCell ref="AL9:AP14"/>
    <mergeCell ref="AQ9:AT14"/>
    <mergeCell ref="AU9:BD10"/>
    <mergeCell ref="B7:L8"/>
    <mergeCell ref="M7:AB10"/>
    <mergeCell ref="AC7:AK8"/>
    <mergeCell ref="AL7:AT8"/>
    <mergeCell ref="AQ19:AT20"/>
    <mergeCell ref="BY19:CG24"/>
    <mergeCell ref="EZ15:FG18"/>
    <mergeCell ref="M17:AB18"/>
    <mergeCell ref="AC17:AG18"/>
    <mergeCell ref="AU7:BD8"/>
    <mergeCell ref="BE7:BQ8"/>
    <mergeCell ref="BE9:BJ14"/>
    <mergeCell ref="BK9:BQ14"/>
    <mergeCell ref="B2:AK2"/>
    <mergeCell ref="AL2:DZ2"/>
    <mergeCell ref="AC3:AK6"/>
    <mergeCell ref="AL3:AT6"/>
    <mergeCell ref="BE3:BQ6"/>
    <mergeCell ref="BR3:BX6"/>
    <mergeCell ref="BY3:DI6"/>
    <mergeCell ref="DJ3:FG6"/>
    <mergeCell ref="BY11:CL14"/>
    <mergeCell ref="CM11:DI14"/>
    <mergeCell ref="DJ11:DZ14"/>
    <mergeCell ref="EA11:FG12"/>
    <mergeCell ref="EA13:FG14"/>
  </mergeCells>
  <phoneticPr fontId="2" type="noConversion"/>
  <printOptions horizontalCentered="1" verticalCentered="1"/>
  <pageMargins left="0.19685039370078741" right="0.19685039370078741" top="0.39370078740157483" bottom="0.39370078740157483" header="0" footer="0"/>
  <pageSetup paperSize="9" scale="49" fitToHeight="0" orientation="landscape"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09FDF-6BC9-4FF3-875C-3D7AD2C749B6}">
  <sheetPr codeName="Sheet40">
    <tabColor rgb="FFFFC000"/>
    <pageSetUpPr fitToPage="1"/>
  </sheetPr>
  <dimension ref="A1:GG130"/>
  <sheetViews>
    <sheetView view="pageBreakPreview" zoomScale="70" zoomScaleNormal="85" zoomScaleSheetLayoutView="70" workbookViewId="0">
      <selection activeCell="DC74" sqref="DC74:DJ76"/>
    </sheetView>
  </sheetViews>
  <sheetFormatPr defaultRowHeight="16.5"/>
  <cols>
    <col min="1" max="1" width="9" customWidth="1"/>
    <col min="2" max="36" width="1.625" customWidth="1"/>
    <col min="37" max="37" width="2.125" customWidth="1"/>
    <col min="38" max="45" width="1.625" customWidth="1"/>
    <col min="46" max="46" width="2.125" customWidth="1"/>
    <col min="47" max="163" width="1.625" customWidth="1"/>
    <col min="164" max="164" width="2.625" customWidth="1"/>
    <col min="165" max="191" width="1.625" customWidth="1"/>
  </cols>
  <sheetData>
    <row r="1" spans="1:166" s="758" customFormat="1" ht="29.25" customHeight="1">
      <c r="A1" s="794"/>
      <c r="B1" s="759"/>
      <c r="C1" s="759"/>
      <c r="D1" s="759"/>
      <c r="E1" s="759"/>
      <c r="F1" s="759"/>
      <c r="G1" s="759"/>
      <c r="H1" s="759"/>
      <c r="I1" s="759"/>
      <c r="J1" s="759"/>
      <c r="K1" s="759"/>
      <c r="L1" s="759"/>
      <c r="M1" s="795"/>
      <c r="N1" s="759"/>
      <c r="O1" s="759"/>
      <c r="P1" s="759"/>
      <c r="Q1" s="759"/>
      <c r="R1" s="759"/>
      <c r="S1" s="759"/>
      <c r="T1" s="759"/>
      <c r="U1" s="759"/>
      <c r="V1" s="759"/>
      <c r="W1" s="759"/>
      <c r="X1" s="759"/>
      <c r="Y1" s="795"/>
      <c r="Z1" s="759"/>
      <c r="AA1" s="759"/>
      <c r="AB1" s="759"/>
      <c r="AC1" s="759"/>
      <c r="AD1" s="759"/>
      <c r="AE1" s="759"/>
      <c r="AF1" s="759"/>
      <c r="AG1" s="759"/>
      <c r="AH1" s="759"/>
      <c r="AI1" s="795"/>
      <c r="AJ1" s="759"/>
      <c r="AK1" s="759"/>
      <c r="AL1" s="759"/>
      <c r="AM1" s="759"/>
      <c r="AN1" s="759"/>
      <c r="AO1" s="759"/>
      <c r="AP1" s="759"/>
      <c r="AQ1" s="759"/>
      <c r="AR1" s="759"/>
      <c r="AS1" s="795"/>
      <c r="AT1" s="759"/>
      <c r="AU1" s="759"/>
      <c r="AV1" s="759"/>
      <c r="AW1" s="759"/>
      <c r="AX1" s="759"/>
      <c r="AY1" s="759"/>
      <c r="AZ1" s="759"/>
      <c r="BA1" s="759"/>
      <c r="BB1" s="759"/>
      <c r="BC1" s="759"/>
      <c r="BD1" s="759"/>
      <c r="BE1" s="759"/>
      <c r="BF1" s="759"/>
      <c r="BG1" s="759"/>
      <c r="BH1" s="759"/>
      <c r="BI1" s="759"/>
      <c r="BJ1" s="759"/>
      <c r="BK1" s="759"/>
      <c r="BL1" s="759"/>
      <c r="BM1" s="759"/>
      <c r="BN1" s="759"/>
      <c r="BO1" s="759"/>
      <c r="BP1" s="759"/>
      <c r="BQ1" s="759"/>
      <c r="BR1" s="759"/>
      <c r="BS1" s="759"/>
      <c r="BT1" s="759"/>
      <c r="BU1" s="759"/>
      <c r="BV1" s="759"/>
      <c r="BW1" s="759"/>
      <c r="BX1" s="759"/>
      <c r="BY1" s="759"/>
      <c r="BZ1" s="759"/>
      <c r="CA1" s="795"/>
      <c r="CB1" s="759"/>
      <c r="CC1" s="795"/>
      <c r="CD1" s="759"/>
      <c r="CE1" s="795"/>
      <c r="CF1" s="759"/>
      <c r="CG1" s="795"/>
      <c r="CH1" s="759"/>
      <c r="CI1" s="795"/>
      <c r="CJ1" s="759"/>
      <c r="CK1" s="795"/>
      <c r="CL1" s="759"/>
      <c r="CM1" s="795"/>
      <c r="CN1" s="759"/>
      <c r="CO1" s="795"/>
      <c r="CP1" s="759"/>
      <c r="CQ1" s="795"/>
      <c r="CR1" s="759"/>
      <c r="CS1" s="795"/>
      <c r="CT1" s="759"/>
      <c r="CU1" s="795"/>
      <c r="CV1" s="759"/>
      <c r="CW1" s="795"/>
      <c r="CX1" s="759"/>
      <c r="CY1" s="795"/>
      <c r="CZ1" s="759"/>
      <c r="DA1" s="795"/>
      <c r="DB1" s="759"/>
      <c r="DC1" s="795"/>
      <c r="DD1" s="759"/>
      <c r="DE1" s="795"/>
      <c r="DF1" s="759"/>
      <c r="DG1" s="795"/>
      <c r="DH1" s="759"/>
      <c r="DI1" s="795"/>
      <c r="DJ1" s="759"/>
      <c r="DK1" s="759"/>
      <c r="DL1" s="759"/>
      <c r="DM1" s="759"/>
      <c r="DN1" s="759"/>
      <c r="DO1" s="759"/>
      <c r="DP1" s="759"/>
      <c r="DQ1" s="759"/>
      <c r="DR1" s="759"/>
      <c r="DS1" s="759"/>
      <c r="DT1" s="759"/>
      <c r="DU1" s="759"/>
      <c r="DV1" s="759"/>
      <c r="DW1" s="795"/>
      <c r="DX1" s="759"/>
      <c r="DY1" s="759"/>
      <c r="DZ1" s="759"/>
      <c r="EA1" s="759"/>
      <c r="EB1" s="759"/>
      <c r="EC1" s="759"/>
      <c r="ED1" s="759"/>
      <c r="EE1" s="759"/>
      <c r="EF1" s="759"/>
      <c r="EG1" s="795"/>
      <c r="EH1" s="759"/>
      <c r="EI1" s="759"/>
      <c r="EJ1" s="759"/>
      <c r="EK1" s="759"/>
      <c r="EL1" s="759"/>
      <c r="EM1" s="759"/>
      <c r="EN1" s="759"/>
      <c r="EO1" s="759"/>
      <c r="EP1" s="759"/>
      <c r="EQ1" s="759"/>
      <c r="ER1" s="759"/>
      <c r="ES1" s="795"/>
      <c r="ET1" s="759"/>
      <c r="EU1" s="759"/>
      <c r="EV1" s="759"/>
      <c r="EW1" s="759"/>
      <c r="EX1" s="759"/>
      <c r="EY1" s="759"/>
      <c r="EZ1" s="759"/>
      <c r="FA1" s="759"/>
      <c r="FB1" s="759"/>
      <c r="FC1" s="795"/>
      <c r="FD1" s="759"/>
      <c r="FE1" s="759"/>
      <c r="FF1" s="759"/>
      <c r="FG1" s="759"/>
      <c r="FH1" s="759"/>
      <c r="FI1" s="759"/>
      <c r="FJ1" s="759"/>
    </row>
    <row r="2" spans="1:166" s="758" customFormat="1" ht="62.25" customHeight="1" thickBot="1">
      <c r="A2" s="794"/>
      <c r="B2" s="2413" t="s">
        <v>1181</v>
      </c>
      <c r="C2" s="2413"/>
      <c r="D2" s="2413"/>
      <c r="E2" s="2413"/>
      <c r="F2" s="2413"/>
      <c r="G2" s="2413"/>
      <c r="H2" s="2413"/>
      <c r="I2" s="2413"/>
      <c r="J2" s="2413"/>
      <c r="K2" s="2413"/>
      <c r="L2" s="2413"/>
      <c r="M2" s="2413"/>
      <c r="N2" s="2413"/>
      <c r="O2" s="2413"/>
      <c r="P2" s="2413"/>
      <c r="Q2" s="2413"/>
      <c r="R2" s="2413"/>
      <c r="S2" s="2413"/>
      <c r="T2" s="2413"/>
      <c r="U2" s="2413"/>
      <c r="V2" s="2413"/>
      <c r="W2" s="2413"/>
      <c r="X2" s="2413"/>
      <c r="Y2" s="2413"/>
      <c r="Z2" s="2413"/>
      <c r="AA2" s="2413"/>
      <c r="AB2" s="2413"/>
      <c r="AC2" s="2413"/>
      <c r="AD2" s="2413"/>
      <c r="AE2" s="2413"/>
      <c r="AF2" s="2413"/>
      <c r="AG2" s="2413"/>
      <c r="AH2" s="2413"/>
      <c r="AI2" s="2413"/>
      <c r="AJ2" s="2413"/>
      <c r="AK2" s="2413"/>
      <c r="AL2" s="1958" t="s">
        <v>1182</v>
      </c>
      <c r="AM2" s="1959"/>
      <c r="AN2" s="1959"/>
      <c r="AO2" s="1959"/>
      <c r="AP2" s="1959"/>
      <c r="AQ2" s="1959"/>
      <c r="AR2" s="1959"/>
      <c r="AS2" s="1959"/>
      <c r="AT2" s="1959"/>
      <c r="AU2" s="1959"/>
      <c r="AV2" s="1959"/>
      <c r="AW2" s="1959"/>
      <c r="AX2" s="1959"/>
      <c r="AY2" s="1959"/>
      <c r="AZ2" s="1959"/>
      <c r="BA2" s="1959"/>
      <c r="BB2" s="1959"/>
      <c r="BC2" s="1959"/>
      <c r="BD2" s="1959"/>
      <c r="BE2" s="1959"/>
      <c r="BF2" s="1959"/>
      <c r="BG2" s="1959"/>
      <c r="BH2" s="1959"/>
      <c r="BI2" s="1959"/>
      <c r="BJ2" s="1959"/>
      <c r="BK2" s="1959"/>
      <c r="BL2" s="1959"/>
      <c r="BM2" s="1959"/>
      <c r="BN2" s="1959"/>
      <c r="BO2" s="1959"/>
      <c r="BP2" s="1959"/>
      <c r="BQ2" s="1959"/>
      <c r="BR2" s="1959"/>
      <c r="BS2" s="1959"/>
      <c r="BT2" s="1959"/>
      <c r="BU2" s="1959"/>
      <c r="BV2" s="1959"/>
      <c r="BW2" s="1959"/>
      <c r="BX2" s="1959"/>
      <c r="BY2" s="1959"/>
      <c r="BZ2" s="1959"/>
      <c r="CA2" s="1959"/>
      <c r="CB2" s="1959"/>
      <c r="CC2" s="1959"/>
      <c r="CD2" s="1959"/>
      <c r="CE2" s="1959"/>
      <c r="CF2" s="1959"/>
      <c r="CG2" s="1959"/>
      <c r="CH2" s="1959"/>
      <c r="CI2" s="1959"/>
      <c r="CJ2" s="1959"/>
      <c r="CK2" s="1959"/>
      <c r="CL2" s="1959"/>
      <c r="CM2" s="1959"/>
      <c r="CN2" s="1959"/>
      <c r="CO2" s="1959"/>
      <c r="CP2" s="1959"/>
      <c r="CQ2" s="1959"/>
      <c r="CR2" s="1959"/>
      <c r="CS2" s="1959"/>
      <c r="CT2" s="1959"/>
      <c r="CU2" s="1959"/>
      <c r="CV2" s="1959"/>
      <c r="CW2" s="1959"/>
      <c r="CX2" s="1959"/>
      <c r="CY2" s="1959"/>
      <c r="CZ2" s="1959"/>
      <c r="DA2" s="1959"/>
      <c r="DB2" s="1959"/>
      <c r="DC2" s="1959"/>
      <c r="DD2" s="1959"/>
      <c r="DE2" s="1959"/>
      <c r="DF2" s="1959"/>
      <c r="DG2" s="1959"/>
      <c r="DH2" s="1959"/>
      <c r="DI2" s="1959"/>
      <c r="DJ2" s="1959"/>
      <c r="DK2" s="1959"/>
      <c r="DL2" s="1959"/>
      <c r="DM2" s="1959"/>
      <c r="DN2" s="1959"/>
      <c r="DO2" s="1959"/>
      <c r="DP2" s="1959"/>
      <c r="DQ2" s="1959"/>
      <c r="DR2" s="1959"/>
      <c r="DS2" s="1959"/>
      <c r="DT2" s="1959"/>
      <c r="DU2" s="1959"/>
      <c r="DV2" s="1959"/>
      <c r="DW2" s="1959"/>
      <c r="DX2" s="1959"/>
      <c r="DY2" s="1959"/>
      <c r="DZ2" s="1959"/>
      <c r="EA2" s="1959"/>
      <c r="EB2" s="2414"/>
      <c r="EC2" s="2415"/>
      <c r="ED2" s="2415"/>
      <c r="EE2" s="2415"/>
      <c r="EF2" s="2415"/>
      <c r="EG2" s="2415"/>
      <c r="EH2" s="2415"/>
      <c r="EI2" s="2415"/>
      <c r="EJ2" s="2415"/>
      <c r="EK2" s="2415"/>
      <c r="EL2" s="2415"/>
      <c r="EM2" s="2415"/>
      <c r="EN2" s="2415"/>
      <c r="EO2" s="2415"/>
      <c r="EP2" s="2415"/>
      <c r="EQ2" s="2415"/>
      <c r="ER2" s="2415"/>
      <c r="ES2" s="2415"/>
      <c r="ET2" s="2415"/>
      <c r="EU2" s="2415"/>
      <c r="EV2" s="2415"/>
      <c r="EW2" s="2415"/>
      <c r="EX2" s="2415"/>
      <c r="EY2" s="2415"/>
      <c r="EZ2" s="2415"/>
      <c r="FA2" s="2415"/>
      <c r="FB2" s="2415"/>
      <c r="FC2" s="2415"/>
      <c r="FD2" s="2415"/>
      <c r="FE2" s="2415"/>
      <c r="FF2" s="2415"/>
      <c r="FG2" s="2415"/>
      <c r="FH2" s="2415"/>
      <c r="FI2" s="485"/>
      <c r="FJ2" s="485"/>
    </row>
    <row r="3" spans="1:166" ht="8.65" customHeight="1" thickTop="1">
      <c r="A3" s="796"/>
      <c r="B3" s="797"/>
      <c r="C3" s="798"/>
      <c r="D3" s="798"/>
      <c r="E3" s="798"/>
      <c r="F3" s="798"/>
      <c r="G3" s="798"/>
      <c r="H3" s="798"/>
      <c r="I3" s="798"/>
      <c r="J3" s="798"/>
      <c r="K3" s="798"/>
      <c r="L3" s="799"/>
      <c r="M3" s="800"/>
      <c r="N3" s="798"/>
      <c r="O3" s="798"/>
      <c r="P3" s="798"/>
      <c r="Q3" s="798"/>
      <c r="R3" s="798"/>
      <c r="S3" s="798"/>
      <c r="T3" s="798"/>
      <c r="U3" s="798"/>
      <c r="V3" s="798"/>
      <c r="W3" s="798"/>
      <c r="X3" s="798"/>
      <c r="Y3" s="798"/>
      <c r="Z3" s="798"/>
      <c r="AA3" s="798"/>
      <c r="AB3" s="799"/>
      <c r="AC3" s="2416" t="s">
        <v>1007</v>
      </c>
      <c r="AD3" s="2417"/>
      <c r="AE3" s="2417"/>
      <c r="AF3" s="2417"/>
      <c r="AG3" s="2417"/>
      <c r="AH3" s="2417"/>
      <c r="AI3" s="2417"/>
      <c r="AJ3" s="2417"/>
      <c r="AK3" s="2418"/>
      <c r="AL3" s="2417" t="s">
        <v>1008</v>
      </c>
      <c r="AM3" s="2417"/>
      <c r="AN3" s="2417"/>
      <c r="AO3" s="2417"/>
      <c r="AP3" s="2417"/>
      <c r="AQ3" s="2417"/>
      <c r="AR3" s="2417"/>
      <c r="AS3" s="2417"/>
      <c r="AT3" s="2422"/>
      <c r="AU3" s="801"/>
      <c r="AV3" s="802"/>
      <c r="AW3" s="802"/>
      <c r="AX3" s="802"/>
      <c r="AY3" s="802"/>
      <c r="AZ3" s="802"/>
      <c r="BA3" s="802"/>
      <c r="BB3" s="802"/>
      <c r="BC3" s="803"/>
      <c r="BD3" s="2424" t="s">
        <v>1009</v>
      </c>
      <c r="BE3" s="2424"/>
      <c r="BF3" s="2424"/>
      <c r="BG3" s="2424"/>
      <c r="BH3" s="2424"/>
      <c r="BI3" s="2424"/>
      <c r="BJ3" s="2424"/>
      <c r="BK3" s="2424"/>
      <c r="BL3" s="2424"/>
      <c r="BM3" s="2424"/>
      <c r="BN3" s="2424"/>
      <c r="BO3" s="2424"/>
      <c r="BP3" s="2424"/>
      <c r="BQ3" s="2424"/>
      <c r="BR3" s="2424"/>
      <c r="BS3" s="2426" t="s">
        <v>1010</v>
      </c>
      <c r="BT3" s="2426"/>
      <c r="BU3" s="2426"/>
      <c r="BV3" s="2426"/>
      <c r="BW3" s="2426"/>
      <c r="BX3" s="2426"/>
      <c r="BY3" s="2427"/>
      <c r="BZ3" s="2417" t="s">
        <v>1011</v>
      </c>
      <c r="CA3" s="2417"/>
      <c r="CB3" s="2417"/>
      <c r="CC3" s="2417"/>
      <c r="CD3" s="2417"/>
      <c r="CE3" s="2417"/>
      <c r="CF3" s="2417"/>
      <c r="CG3" s="2417"/>
      <c r="CH3" s="2417"/>
      <c r="CI3" s="2417"/>
      <c r="CJ3" s="2417"/>
      <c r="CK3" s="2417"/>
      <c r="CL3" s="2417"/>
      <c r="CM3" s="2417"/>
      <c r="CN3" s="2417"/>
      <c r="CO3" s="2417"/>
      <c r="CP3" s="2417"/>
      <c r="CQ3" s="2417"/>
      <c r="CR3" s="2417"/>
      <c r="CS3" s="2417"/>
      <c r="CT3" s="2417"/>
      <c r="CU3" s="2417"/>
      <c r="CV3" s="2417"/>
      <c r="CW3" s="2417"/>
      <c r="CX3" s="2417"/>
      <c r="CY3" s="2417"/>
      <c r="CZ3" s="2417"/>
      <c r="DA3" s="2417"/>
      <c r="DB3" s="2417"/>
      <c r="DC3" s="2417"/>
      <c r="DD3" s="2417"/>
      <c r="DE3" s="2417"/>
      <c r="DF3" s="2417"/>
      <c r="DG3" s="2417"/>
      <c r="DH3" s="2417"/>
      <c r="DI3" s="2417"/>
      <c r="DJ3" s="2422"/>
      <c r="DK3" s="2430" t="s">
        <v>1012</v>
      </c>
      <c r="DL3" s="2417"/>
      <c r="DM3" s="2417"/>
      <c r="DN3" s="2417"/>
      <c r="DO3" s="2417"/>
      <c r="DP3" s="2417"/>
      <c r="DQ3" s="2417"/>
      <c r="DR3" s="2417"/>
      <c r="DS3" s="2417"/>
      <c r="DT3" s="2417"/>
      <c r="DU3" s="2417"/>
      <c r="DV3" s="2417"/>
      <c r="DW3" s="2417"/>
      <c r="DX3" s="2417"/>
      <c r="DY3" s="2417"/>
      <c r="DZ3" s="2417"/>
      <c r="EA3" s="2417"/>
      <c r="EB3" s="2417"/>
      <c r="EC3" s="2417"/>
      <c r="ED3" s="2417"/>
      <c r="EE3" s="2417"/>
      <c r="EF3" s="2417"/>
      <c r="EG3" s="2417"/>
      <c r="EH3" s="2417"/>
      <c r="EI3" s="2417"/>
      <c r="EJ3" s="2417"/>
      <c r="EK3" s="2417"/>
      <c r="EL3" s="2417"/>
      <c r="EM3" s="2417"/>
      <c r="EN3" s="2417"/>
      <c r="EO3" s="2417"/>
      <c r="EP3" s="2417"/>
      <c r="EQ3" s="2417"/>
      <c r="ER3" s="2417"/>
      <c r="ES3" s="2417"/>
      <c r="ET3" s="2417"/>
      <c r="EU3" s="2417"/>
      <c r="EV3" s="2417"/>
      <c r="EW3" s="2417"/>
      <c r="EX3" s="2417"/>
      <c r="EY3" s="2417"/>
      <c r="EZ3" s="2417"/>
      <c r="FA3" s="2417"/>
      <c r="FB3" s="2417"/>
      <c r="FC3" s="2417"/>
      <c r="FD3" s="2417"/>
      <c r="FE3" s="2417"/>
      <c r="FF3" s="2417"/>
      <c r="FG3" s="2417"/>
      <c r="FH3" s="2422"/>
    </row>
    <row r="4" spans="1:166" ht="8.65" customHeight="1">
      <c r="A4" s="796"/>
      <c r="B4" s="804"/>
      <c r="C4" s="805"/>
      <c r="D4" s="805"/>
      <c r="E4" s="805"/>
      <c r="F4" s="805"/>
      <c r="G4" s="805"/>
      <c r="H4" s="805"/>
      <c r="I4" s="805"/>
      <c r="J4" s="805"/>
      <c r="K4" s="805"/>
      <c r="L4" s="806"/>
      <c r="M4" s="807"/>
      <c r="N4" s="805"/>
      <c r="O4" s="805"/>
      <c r="P4" s="805"/>
      <c r="Q4" s="805"/>
      <c r="R4" s="805"/>
      <c r="S4" s="805"/>
      <c r="T4" s="805"/>
      <c r="U4" s="805"/>
      <c r="V4" s="805"/>
      <c r="W4" s="805"/>
      <c r="X4" s="805"/>
      <c r="Y4" s="805"/>
      <c r="Z4" s="805"/>
      <c r="AA4" s="805"/>
      <c r="AB4" s="806"/>
      <c r="AC4" s="2419"/>
      <c r="AD4" s="2420"/>
      <c r="AE4" s="2420"/>
      <c r="AF4" s="2420"/>
      <c r="AG4" s="2420"/>
      <c r="AH4" s="2420"/>
      <c r="AI4" s="2420"/>
      <c r="AJ4" s="2420"/>
      <c r="AK4" s="2421"/>
      <c r="AL4" s="2420"/>
      <c r="AM4" s="2420"/>
      <c r="AN4" s="2420"/>
      <c r="AO4" s="2420"/>
      <c r="AP4" s="2420"/>
      <c r="AQ4" s="2420"/>
      <c r="AR4" s="2420"/>
      <c r="AS4" s="2420"/>
      <c r="AT4" s="2423"/>
      <c r="AU4" s="808"/>
      <c r="AV4" s="809"/>
      <c r="AW4" s="809"/>
      <c r="AX4" s="809"/>
      <c r="AY4" s="809"/>
      <c r="AZ4" s="809"/>
      <c r="BA4" s="809"/>
      <c r="BB4" s="809"/>
      <c r="BC4" s="810"/>
      <c r="BD4" s="2425"/>
      <c r="BE4" s="2425"/>
      <c r="BF4" s="2425"/>
      <c r="BG4" s="2425"/>
      <c r="BH4" s="2425"/>
      <c r="BI4" s="2425"/>
      <c r="BJ4" s="2425"/>
      <c r="BK4" s="2425"/>
      <c r="BL4" s="2425"/>
      <c r="BM4" s="2425"/>
      <c r="BN4" s="2425"/>
      <c r="BO4" s="2425"/>
      <c r="BP4" s="2425"/>
      <c r="BQ4" s="2425"/>
      <c r="BR4" s="2425"/>
      <c r="BS4" s="2428"/>
      <c r="BT4" s="2428"/>
      <c r="BU4" s="2428"/>
      <c r="BV4" s="2428"/>
      <c r="BW4" s="2428"/>
      <c r="BX4" s="2428"/>
      <c r="BY4" s="2429"/>
      <c r="BZ4" s="2420"/>
      <c r="CA4" s="2420"/>
      <c r="CB4" s="2420"/>
      <c r="CC4" s="2420"/>
      <c r="CD4" s="2420"/>
      <c r="CE4" s="2420"/>
      <c r="CF4" s="2420"/>
      <c r="CG4" s="2420"/>
      <c r="CH4" s="2420"/>
      <c r="CI4" s="2420"/>
      <c r="CJ4" s="2420"/>
      <c r="CK4" s="2420"/>
      <c r="CL4" s="2420"/>
      <c r="CM4" s="2420"/>
      <c r="CN4" s="2420"/>
      <c r="CO4" s="2420"/>
      <c r="CP4" s="2420"/>
      <c r="CQ4" s="2420"/>
      <c r="CR4" s="2420"/>
      <c r="CS4" s="2420"/>
      <c r="CT4" s="2420"/>
      <c r="CU4" s="2420"/>
      <c r="CV4" s="2420"/>
      <c r="CW4" s="2420"/>
      <c r="CX4" s="2420"/>
      <c r="CY4" s="2420"/>
      <c r="CZ4" s="2420"/>
      <c r="DA4" s="2420"/>
      <c r="DB4" s="2420"/>
      <c r="DC4" s="2420"/>
      <c r="DD4" s="2420"/>
      <c r="DE4" s="2420"/>
      <c r="DF4" s="2420"/>
      <c r="DG4" s="2420"/>
      <c r="DH4" s="2420"/>
      <c r="DI4" s="2420"/>
      <c r="DJ4" s="2423"/>
      <c r="DK4" s="2431"/>
      <c r="DL4" s="2420"/>
      <c r="DM4" s="2420"/>
      <c r="DN4" s="2420"/>
      <c r="DO4" s="2420"/>
      <c r="DP4" s="2420"/>
      <c r="DQ4" s="2420"/>
      <c r="DR4" s="2420"/>
      <c r="DS4" s="2420"/>
      <c r="DT4" s="2420"/>
      <c r="DU4" s="2420"/>
      <c r="DV4" s="2420"/>
      <c r="DW4" s="2420"/>
      <c r="DX4" s="2420"/>
      <c r="DY4" s="2420"/>
      <c r="DZ4" s="2420"/>
      <c r="EA4" s="2420"/>
      <c r="EB4" s="2420"/>
      <c r="EC4" s="2420"/>
      <c r="ED4" s="2420"/>
      <c r="EE4" s="2420"/>
      <c r="EF4" s="2420"/>
      <c r="EG4" s="2420"/>
      <c r="EH4" s="2420"/>
      <c r="EI4" s="2420"/>
      <c r="EJ4" s="2420"/>
      <c r="EK4" s="2420"/>
      <c r="EL4" s="2420"/>
      <c r="EM4" s="2420"/>
      <c r="EN4" s="2420"/>
      <c r="EO4" s="2420"/>
      <c r="EP4" s="2420"/>
      <c r="EQ4" s="2420"/>
      <c r="ER4" s="2420"/>
      <c r="ES4" s="2420"/>
      <c r="ET4" s="2420"/>
      <c r="EU4" s="2420"/>
      <c r="EV4" s="2420"/>
      <c r="EW4" s="2420"/>
      <c r="EX4" s="2420"/>
      <c r="EY4" s="2420"/>
      <c r="EZ4" s="2420"/>
      <c r="FA4" s="2420"/>
      <c r="FB4" s="2420"/>
      <c r="FC4" s="2420"/>
      <c r="FD4" s="2420"/>
      <c r="FE4" s="2420"/>
      <c r="FF4" s="2420"/>
      <c r="FG4" s="2420"/>
      <c r="FH4" s="2423"/>
    </row>
    <row r="5" spans="1:166" ht="8.65" customHeight="1">
      <c r="A5" s="796"/>
      <c r="B5" s="804"/>
      <c r="C5" s="805"/>
      <c r="D5" s="805"/>
      <c r="E5" s="805"/>
      <c r="F5" s="805"/>
      <c r="G5" s="805"/>
      <c r="H5" s="805"/>
      <c r="I5" s="805"/>
      <c r="J5" s="805"/>
      <c r="K5" s="805"/>
      <c r="L5" s="806"/>
      <c r="M5" s="807"/>
      <c r="N5" s="805"/>
      <c r="O5" s="805"/>
      <c r="P5" s="805"/>
      <c r="Q5" s="805"/>
      <c r="R5" s="805"/>
      <c r="S5" s="805"/>
      <c r="T5" s="805"/>
      <c r="U5" s="805"/>
      <c r="V5" s="805"/>
      <c r="W5" s="805"/>
      <c r="X5" s="805"/>
      <c r="Y5" s="805"/>
      <c r="Z5" s="805"/>
      <c r="AA5" s="805"/>
      <c r="AB5" s="806"/>
      <c r="AC5" s="2419"/>
      <c r="AD5" s="2420"/>
      <c r="AE5" s="2420"/>
      <c r="AF5" s="2420"/>
      <c r="AG5" s="2420"/>
      <c r="AH5" s="2420"/>
      <c r="AI5" s="2420"/>
      <c r="AJ5" s="2420"/>
      <c r="AK5" s="2421"/>
      <c r="AL5" s="2420"/>
      <c r="AM5" s="2420"/>
      <c r="AN5" s="2420"/>
      <c r="AO5" s="2420"/>
      <c r="AP5" s="2420"/>
      <c r="AQ5" s="2420"/>
      <c r="AR5" s="2420"/>
      <c r="AS5" s="2420"/>
      <c r="AT5" s="2423"/>
      <c r="AU5" s="808"/>
      <c r="AV5" s="809"/>
      <c r="AW5" s="809"/>
      <c r="AX5" s="809"/>
      <c r="AY5" s="809"/>
      <c r="AZ5" s="809"/>
      <c r="BA5" s="809"/>
      <c r="BB5" s="809"/>
      <c r="BC5" s="810"/>
      <c r="BD5" s="2425"/>
      <c r="BE5" s="2425"/>
      <c r="BF5" s="2425"/>
      <c r="BG5" s="2425"/>
      <c r="BH5" s="2425"/>
      <c r="BI5" s="2425"/>
      <c r="BJ5" s="2425"/>
      <c r="BK5" s="2425"/>
      <c r="BL5" s="2425"/>
      <c r="BM5" s="2425"/>
      <c r="BN5" s="2425"/>
      <c r="BO5" s="2425"/>
      <c r="BP5" s="2425"/>
      <c r="BQ5" s="2425"/>
      <c r="BR5" s="2425"/>
      <c r="BS5" s="2428"/>
      <c r="BT5" s="2428"/>
      <c r="BU5" s="2428"/>
      <c r="BV5" s="2428"/>
      <c r="BW5" s="2428"/>
      <c r="BX5" s="2428"/>
      <c r="BY5" s="2429"/>
      <c r="BZ5" s="2420"/>
      <c r="CA5" s="2420"/>
      <c r="CB5" s="2420"/>
      <c r="CC5" s="2420"/>
      <c r="CD5" s="2420"/>
      <c r="CE5" s="2420"/>
      <c r="CF5" s="2420"/>
      <c r="CG5" s="2420"/>
      <c r="CH5" s="2420"/>
      <c r="CI5" s="2420"/>
      <c r="CJ5" s="2420"/>
      <c r="CK5" s="2420"/>
      <c r="CL5" s="2420"/>
      <c r="CM5" s="2420"/>
      <c r="CN5" s="2420"/>
      <c r="CO5" s="2420"/>
      <c r="CP5" s="2420"/>
      <c r="CQ5" s="2420"/>
      <c r="CR5" s="2420"/>
      <c r="CS5" s="2420"/>
      <c r="CT5" s="2420"/>
      <c r="CU5" s="2420"/>
      <c r="CV5" s="2420"/>
      <c r="CW5" s="2420"/>
      <c r="CX5" s="2420"/>
      <c r="CY5" s="2420"/>
      <c r="CZ5" s="2420"/>
      <c r="DA5" s="2420"/>
      <c r="DB5" s="2420"/>
      <c r="DC5" s="2420"/>
      <c r="DD5" s="2420"/>
      <c r="DE5" s="2420"/>
      <c r="DF5" s="2420"/>
      <c r="DG5" s="2420"/>
      <c r="DH5" s="2420"/>
      <c r="DI5" s="2420"/>
      <c r="DJ5" s="2423"/>
      <c r="DK5" s="2431"/>
      <c r="DL5" s="2420"/>
      <c r="DM5" s="2420"/>
      <c r="DN5" s="2420"/>
      <c r="DO5" s="2420"/>
      <c r="DP5" s="2420"/>
      <c r="DQ5" s="2420"/>
      <c r="DR5" s="2420"/>
      <c r="DS5" s="2420"/>
      <c r="DT5" s="2420"/>
      <c r="DU5" s="2420"/>
      <c r="DV5" s="2420"/>
      <c r="DW5" s="2420"/>
      <c r="DX5" s="2420"/>
      <c r="DY5" s="2420"/>
      <c r="DZ5" s="2420"/>
      <c r="EA5" s="2420"/>
      <c r="EB5" s="2420"/>
      <c r="EC5" s="2420"/>
      <c r="ED5" s="2420"/>
      <c r="EE5" s="2420"/>
      <c r="EF5" s="2420"/>
      <c r="EG5" s="2420"/>
      <c r="EH5" s="2420"/>
      <c r="EI5" s="2420"/>
      <c r="EJ5" s="2420"/>
      <c r="EK5" s="2420"/>
      <c r="EL5" s="2420"/>
      <c r="EM5" s="2420"/>
      <c r="EN5" s="2420"/>
      <c r="EO5" s="2420"/>
      <c r="EP5" s="2420"/>
      <c r="EQ5" s="2420"/>
      <c r="ER5" s="2420"/>
      <c r="ES5" s="2420"/>
      <c r="ET5" s="2420"/>
      <c r="EU5" s="2420"/>
      <c r="EV5" s="2420"/>
      <c r="EW5" s="2420"/>
      <c r="EX5" s="2420"/>
      <c r="EY5" s="2420"/>
      <c r="EZ5" s="2420"/>
      <c r="FA5" s="2420"/>
      <c r="FB5" s="2420"/>
      <c r="FC5" s="2420"/>
      <c r="FD5" s="2420"/>
      <c r="FE5" s="2420"/>
      <c r="FF5" s="2420"/>
      <c r="FG5" s="2420"/>
      <c r="FH5" s="2423"/>
    </row>
    <row r="6" spans="1:166" ht="8.65" customHeight="1">
      <c r="A6" s="796"/>
      <c r="B6" s="804"/>
      <c r="C6" s="805"/>
      <c r="D6" s="805"/>
      <c r="E6" s="805"/>
      <c r="F6" s="805"/>
      <c r="G6" s="805"/>
      <c r="H6" s="805"/>
      <c r="I6" s="805"/>
      <c r="J6" s="805"/>
      <c r="K6" s="805"/>
      <c r="L6" s="806"/>
      <c r="M6" s="807"/>
      <c r="N6" s="805"/>
      <c r="O6" s="805"/>
      <c r="P6" s="805"/>
      <c r="Q6" s="805"/>
      <c r="R6" s="805"/>
      <c r="S6" s="805"/>
      <c r="T6" s="805"/>
      <c r="U6" s="805"/>
      <c r="V6" s="805"/>
      <c r="W6" s="805"/>
      <c r="X6" s="805"/>
      <c r="Y6" s="805"/>
      <c r="Z6" s="805"/>
      <c r="AA6" s="805"/>
      <c r="AB6" s="806"/>
      <c r="AC6" s="2419"/>
      <c r="AD6" s="2420"/>
      <c r="AE6" s="2420"/>
      <c r="AF6" s="2420"/>
      <c r="AG6" s="2420"/>
      <c r="AH6" s="2420"/>
      <c r="AI6" s="2420"/>
      <c r="AJ6" s="2420"/>
      <c r="AK6" s="2421"/>
      <c r="AL6" s="2420"/>
      <c r="AM6" s="2420"/>
      <c r="AN6" s="2420"/>
      <c r="AO6" s="2420"/>
      <c r="AP6" s="2420"/>
      <c r="AQ6" s="2420"/>
      <c r="AR6" s="2420"/>
      <c r="AS6" s="2420"/>
      <c r="AT6" s="2423"/>
      <c r="AU6" s="808"/>
      <c r="AV6" s="809"/>
      <c r="AW6" s="809"/>
      <c r="AX6" s="809"/>
      <c r="AY6" s="809"/>
      <c r="AZ6" s="809"/>
      <c r="BA6" s="809"/>
      <c r="BB6" s="809"/>
      <c r="BC6" s="810"/>
      <c r="BD6" s="2425"/>
      <c r="BE6" s="2425"/>
      <c r="BF6" s="2425"/>
      <c r="BG6" s="2425"/>
      <c r="BH6" s="2425"/>
      <c r="BI6" s="2425"/>
      <c r="BJ6" s="2425"/>
      <c r="BK6" s="2425"/>
      <c r="BL6" s="2425"/>
      <c r="BM6" s="2425"/>
      <c r="BN6" s="2425"/>
      <c r="BO6" s="2425"/>
      <c r="BP6" s="2425"/>
      <c r="BQ6" s="2425"/>
      <c r="BR6" s="2425"/>
      <c r="BS6" s="2428"/>
      <c r="BT6" s="2428"/>
      <c r="BU6" s="2428"/>
      <c r="BV6" s="2428"/>
      <c r="BW6" s="2428"/>
      <c r="BX6" s="2428"/>
      <c r="BY6" s="2429"/>
      <c r="BZ6" s="2420"/>
      <c r="CA6" s="2420"/>
      <c r="CB6" s="2420"/>
      <c r="CC6" s="2420"/>
      <c r="CD6" s="2420"/>
      <c r="CE6" s="2420"/>
      <c r="CF6" s="2420"/>
      <c r="CG6" s="2420"/>
      <c r="CH6" s="2420"/>
      <c r="CI6" s="2420"/>
      <c r="CJ6" s="2420"/>
      <c r="CK6" s="2420"/>
      <c r="CL6" s="2420"/>
      <c r="CM6" s="2420"/>
      <c r="CN6" s="2420"/>
      <c r="CO6" s="2420"/>
      <c r="CP6" s="2420"/>
      <c r="CQ6" s="2420"/>
      <c r="CR6" s="2420"/>
      <c r="CS6" s="2420"/>
      <c r="CT6" s="2420"/>
      <c r="CU6" s="2420"/>
      <c r="CV6" s="2420"/>
      <c r="CW6" s="2420"/>
      <c r="CX6" s="2420"/>
      <c r="CY6" s="2420"/>
      <c r="CZ6" s="2420"/>
      <c r="DA6" s="2420"/>
      <c r="DB6" s="2420"/>
      <c r="DC6" s="2420"/>
      <c r="DD6" s="2420"/>
      <c r="DE6" s="2420"/>
      <c r="DF6" s="2420"/>
      <c r="DG6" s="2420"/>
      <c r="DH6" s="2420"/>
      <c r="DI6" s="2420"/>
      <c r="DJ6" s="2423"/>
      <c r="DK6" s="2431"/>
      <c r="DL6" s="2420"/>
      <c r="DM6" s="2420"/>
      <c r="DN6" s="2420"/>
      <c r="DO6" s="2420"/>
      <c r="DP6" s="2420"/>
      <c r="DQ6" s="2420"/>
      <c r="DR6" s="2420"/>
      <c r="DS6" s="2420"/>
      <c r="DT6" s="2420"/>
      <c r="DU6" s="2420"/>
      <c r="DV6" s="2420"/>
      <c r="DW6" s="2420"/>
      <c r="DX6" s="2420"/>
      <c r="DY6" s="2420"/>
      <c r="DZ6" s="2420"/>
      <c r="EA6" s="2420"/>
      <c r="EB6" s="2420"/>
      <c r="EC6" s="2420"/>
      <c r="ED6" s="2420"/>
      <c r="EE6" s="2420"/>
      <c r="EF6" s="2420"/>
      <c r="EG6" s="2420"/>
      <c r="EH6" s="2420"/>
      <c r="EI6" s="2420"/>
      <c r="EJ6" s="2420"/>
      <c r="EK6" s="2420"/>
      <c r="EL6" s="2420"/>
      <c r="EM6" s="2420"/>
      <c r="EN6" s="2420"/>
      <c r="EO6" s="2420"/>
      <c r="EP6" s="2420"/>
      <c r="EQ6" s="2420"/>
      <c r="ER6" s="2420"/>
      <c r="ES6" s="2420"/>
      <c r="ET6" s="2420"/>
      <c r="EU6" s="2420"/>
      <c r="EV6" s="2420"/>
      <c r="EW6" s="2420"/>
      <c r="EX6" s="2420"/>
      <c r="EY6" s="2420"/>
      <c r="EZ6" s="2420"/>
      <c r="FA6" s="2420"/>
      <c r="FB6" s="2420"/>
      <c r="FC6" s="2420"/>
      <c r="FD6" s="2420"/>
      <c r="FE6" s="2420"/>
      <c r="FF6" s="2420"/>
      <c r="FG6" s="2420"/>
      <c r="FH6" s="2423"/>
    </row>
    <row r="7" spans="1:166" ht="8.65" customHeight="1">
      <c r="A7" s="796"/>
      <c r="B7" s="2409" t="s">
        <v>1013</v>
      </c>
      <c r="C7" s="2402"/>
      <c r="D7" s="2402"/>
      <c r="E7" s="2402"/>
      <c r="F7" s="2402"/>
      <c r="G7" s="2402"/>
      <c r="H7" s="2402"/>
      <c r="I7" s="2402"/>
      <c r="J7" s="2402"/>
      <c r="K7" s="2402"/>
      <c r="L7" s="2480"/>
      <c r="M7" s="2490" t="s">
        <v>1014</v>
      </c>
      <c r="N7" s="2402"/>
      <c r="O7" s="2402"/>
      <c r="P7" s="2402"/>
      <c r="Q7" s="2402"/>
      <c r="R7" s="2402"/>
      <c r="S7" s="2402"/>
      <c r="T7" s="2402"/>
      <c r="U7" s="2402"/>
      <c r="V7" s="2402"/>
      <c r="W7" s="2402"/>
      <c r="X7" s="2402"/>
      <c r="Y7" s="2402"/>
      <c r="Z7" s="2402"/>
      <c r="AA7" s="2402"/>
      <c r="AB7" s="2480"/>
      <c r="AC7" s="2491" t="s">
        <v>1015</v>
      </c>
      <c r="AD7" s="2492"/>
      <c r="AE7" s="2492"/>
      <c r="AF7" s="2492"/>
      <c r="AG7" s="2492"/>
      <c r="AH7" s="2492"/>
      <c r="AI7" s="2492"/>
      <c r="AJ7" s="2492"/>
      <c r="AK7" s="2493"/>
      <c r="AL7" s="2399" t="s">
        <v>1016</v>
      </c>
      <c r="AM7" s="2399"/>
      <c r="AN7" s="2399"/>
      <c r="AO7" s="2399"/>
      <c r="AP7" s="2399"/>
      <c r="AQ7" s="2399"/>
      <c r="AR7" s="2399"/>
      <c r="AS7" s="2399"/>
      <c r="AT7" s="2400"/>
      <c r="AU7" s="2432" t="s">
        <v>1017</v>
      </c>
      <c r="AV7" s="2433"/>
      <c r="AW7" s="2433"/>
      <c r="AX7" s="2433"/>
      <c r="AY7" s="2433"/>
      <c r="AZ7" s="2433"/>
      <c r="BA7" s="2433"/>
      <c r="BB7" s="2433"/>
      <c r="BC7" s="2433"/>
      <c r="BD7" s="2451" t="s">
        <v>1018</v>
      </c>
      <c r="BE7" s="2451"/>
      <c r="BF7" s="2451"/>
      <c r="BG7" s="2451"/>
      <c r="BH7" s="2451"/>
      <c r="BI7" s="2451"/>
      <c r="BJ7" s="2451"/>
      <c r="BK7" s="2451"/>
      <c r="BL7" s="2451"/>
      <c r="BM7" s="2451"/>
      <c r="BN7" s="2451"/>
      <c r="BO7" s="2451"/>
      <c r="BP7" s="2451"/>
      <c r="BQ7" s="2451"/>
      <c r="BR7" s="2451"/>
      <c r="BS7" s="2462" t="s">
        <v>1019</v>
      </c>
      <c r="BT7" s="2462"/>
      <c r="BU7" s="2462"/>
      <c r="BV7" s="2462"/>
      <c r="BW7" s="2462"/>
      <c r="BX7" s="2462"/>
      <c r="BY7" s="2477"/>
      <c r="BZ7" s="2399" t="s">
        <v>1020</v>
      </c>
      <c r="CA7" s="2399"/>
      <c r="CB7" s="2399"/>
      <c r="CC7" s="2399"/>
      <c r="CD7" s="2399"/>
      <c r="CE7" s="2399"/>
      <c r="CF7" s="2399"/>
      <c r="CG7" s="2399"/>
      <c r="CH7" s="2399"/>
      <c r="CI7" s="2399"/>
      <c r="CJ7" s="2399"/>
      <c r="CK7" s="2399"/>
      <c r="CL7" s="2399"/>
      <c r="CM7" s="2399"/>
      <c r="CN7" s="2399"/>
      <c r="CO7" s="2399"/>
      <c r="CP7" s="2399"/>
      <c r="CQ7" s="2399"/>
      <c r="CR7" s="2399"/>
      <c r="CS7" s="2399"/>
      <c r="CT7" s="2399"/>
      <c r="CU7" s="2399"/>
      <c r="CV7" s="2399"/>
      <c r="CW7" s="2399"/>
      <c r="CX7" s="2399"/>
      <c r="CY7" s="2399"/>
      <c r="CZ7" s="2399"/>
      <c r="DA7" s="2399"/>
      <c r="DB7" s="2399"/>
      <c r="DC7" s="2399"/>
      <c r="DD7" s="2399"/>
      <c r="DE7" s="2399"/>
      <c r="DF7" s="2399"/>
      <c r="DG7" s="2399"/>
      <c r="DH7" s="2399"/>
      <c r="DI7" s="2399"/>
      <c r="DJ7" s="2400"/>
      <c r="DK7" s="2407" t="s">
        <v>1183</v>
      </c>
      <c r="DL7" s="2399"/>
      <c r="DM7" s="2399"/>
      <c r="DN7" s="2399"/>
      <c r="DO7" s="2399"/>
      <c r="DP7" s="2399"/>
      <c r="DQ7" s="2399"/>
      <c r="DR7" s="2399"/>
      <c r="DS7" s="2399"/>
      <c r="DT7" s="2399"/>
      <c r="DU7" s="2399"/>
      <c r="DV7" s="2399"/>
      <c r="DW7" s="2399"/>
      <c r="DX7" s="2399"/>
      <c r="DY7" s="2399"/>
      <c r="DZ7" s="2399"/>
      <c r="EA7" s="2408"/>
      <c r="EB7" s="2398" t="s">
        <v>1184</v>
      </c>
      <c r="EC7" s="2399"/>
      <c r="ED7" s="2399"/>
      <c r="EE7" s="2399"/>
      <c r="EF7" s="2399"/>
      <c r="EG7" s="2399"/>
      <c r="EH7" s="2399"/>
      <c r="EI7" s="2399"/>
      <c r="EJ7" s="2399"/>
      <c r="EK7" s="2399"/>
      <c r="EL7" s="2399"/>
      <c r="EM7" s="2399"/>
      <c r="EN7" s="2399"/>
      <c r="EO7" s="2399"/>
      <c r="EP7" s="2399"/>
      <c r="EQ7" s="2399"/>
      <c r="ER7" s="2399"/>
      <c r="ES7" s="2399"/>
      <c r="ET7" s="2399"/>
      <c r="EU7" s="2399"/>
      <c r="EV7" s="2399"/>
      <c r="EW7" s="2399"/>
      <c r="EX7" s="2399"/>
      <c r="EY7" s="2399"/>
      <c r="EZ7" s="2399"/>
      <c r="FA7" s="2399"/>
      <c r="FB7" s="2399"/>
      <c r="FC7" s="2399"/>
      <c r="FD7" s="2399"/>
      <c r="FE7" s="2399"/>
      <c r="FF7" s="2399"/>
      <c r="FG7" s="2399"/>
      <c r="FH7" s="2400"/>
    </row>
    <row r="8" spans="1:166" ht="8.65" customHeight="1">
      <c r="A8" s="796"/>
      <c r="B8" s="2409"/>
      <c r="C8" s="2402"/>
      <c r="D8" s="2402"/>
      <c r="E8" s="2402"/>
      <c r="F8" s="2402"/>
      <c r="G8" s="2402"/>
      <c r="H8" s="2402"/>
      <c r="I8" s="2402"/>
      <c r="J8" s="2402"/>
      <c r="K8" s="2402"/>
      <c r="L8" s="2480"/>
      <c r="M8" s="2490"/>
      <c r="N8" s="2402"/>
      <c r="O8" s="2402"/>
      <c r="P8" s="2402"/>
      <c r="Q8" s="2402"/>
      <c r="R8" s="2402"/>
      <c r="S8" s="2402"/>
      <c r="T8" s="2402"/>
      <c r="U8" s="2402"/>
      <c r="V8" s="2402"/>
      <c r="W8" s="2402"/>
      <c r="X8" s="2402"/>
      <c r="Y8" s="2402"/>
      <c r="Z8" s="2402"/>
      <c r="AA8" s="2402"/>
      <c r="AB8" s="2480"/>
      <c r="AC8" s="2494"/>
      <c r="AD8" s="2495"/>
      <c r="AE8" s="2495"/>
      <c r="AF8" s="2495"/>
      <c r="AG8" s="2495"/>
      <c r="AH8" s="2495"/>
      <c r="AI8" s="2495"/>
      <c r="AJ8" s="2495"/>
      <c r="AK8" s="2496"/>
      <c r="AL8" s="2405"/>
      <c r="AM8" s="2405"/>
      <c r="AN8" s="2405"/>
      <c r="AO8" s="2405"/>
      <c r="AP8" s="2405"/>
      <c r="AQ8" s="2405"/>
      <c r="AR8" s="2405"/>
      <c r="AS8" s="2405"/>
      <c r="AT8" s="2406"/>
      <c r="AU8" s="2432"/>
      <c r="AV8" s="2433"/>
      <c r="AW8" s="2433"/>
      <c r="AX8" s="2433"/>
      <c r="AY8" s="2433"/>
      <c r="AZ8" s="2433"/>
      <c r="BA8" s="2433"/>
      <c r="BB8" s="2433"/>
      <c r="BC8" s="2433"/>
      <c r="BD8" s="2452"/>
      <c r="BE8" s="2452"/>
      <c r="BF8" s="2452"/>
      <c r="BG8" s="2452"/>
      <c r="BH8" s="2452"/>
      <c r="BI8" s="2452"/>
      <c r="BJ8" s="2452"/>
      <c r="BK8" s="2452"/>
      <c r="BL8" s="2452"/>
      <c r="BM8" s="2452"/>
      <c r="BN8" s="2452"/>
      <c r="BO8" s="2452"/>
      <c r="BP8" s="2452"/>
      <c r="BQ8" s="2452"/>
      <c r="BR8" s="2452"/>
      <c r="BS8" s="2463"/>
      <c r="BT8" s="2463"/>
      <c r="BU8" s="2463"/>
      <c r="BV8" s="2463"/>
      <c r="BW8" s="2463"/>
      <c r="BX8" s="2463"/>
      <c r="BY8" s="2478"/>
      <c r="BZ8" s="2402"/>
      <c r="CA8" s="2402"/>
      <c r="CB8" s="2402"/>
      <c r="CC8" s="2402"/>
      <c r="CD8" s="2402"/>
      <c r="CE8" s="2402"/>
      <c r="CF8" s="2402"/>
      <c r="CG8" s="2402"/>
      <c r="CH8" s="2402"/>
      <c r="CI8" s="2402"/>
      <c r="CJ8" s="2402"/>
      <c r="CK8" s="2402"/>
      <c r="CL8" s="2402"/>
      <c r="CM8" s="2402"/>
      <c r="CN8" s="2402"/>
      <c r="CO8" s="2402"/>
      <c r="CP8" s="2402"/>
      <c r="CQ8" s="2402"/>
      <c r="CR8" s="2402"/>
      <c r="CS8" s="2402"/>
      <c r="CT8" s="2402"/>
      <c r="CU8" s="2402"/>
      <c r="CV8" s="2402"/>
      <c r="CW8" s="2402"/>
      <c r="CX8" s="2402"/>
      <c r="CY8" s="2402"/>
      <c r="CZ8" s="2402"/>
      <c r="DA8" s="2402"/>
      <c r="DB8" s="2402"/>
      <c r="DC8" s="2402"/>
      <c r="DD8" s="2402"/>
      <c r="DE8" s="2402"/>
      <c r="DF8" s="2402"/>
      <c r="DG8" s="2402"/>
      <c r="DH8" s="2402"/>
      <c r="DI8" s="2402"/>
      <c r="DJ8" s="2403"/>
      <c r="DK8" s="2409"/>
      <c r="DL8" s="2402"/>
      <c r="DM8" s="2402"/>
      <c r="DN8" s="2402"/>
      <c r="DO8" s="2402"/>
      <c r="DP8" s="2402"/>
      <c r="DQ8" s="2402"/>
      <c r="DR8" s="2402"/>
      <c r="DS8" s="2402"/>
      <c r="DT8" s="2402"/>
      <c r="DU8" s="2402"/>
      <c r="DV8" s="2402"/>
      <c r="DW8" s="2402"/>
      <c r="DX8" s="2402"/>
      <c r="DY8" s="2402"/>
      <c r="DZ8" s="2402"/>
      <c r="EA8" s="2410"/>
      <c r="EB8" s="2401"/>
      <c r="EC8" s="2402"/>
      <c r="ED8" s="2402"/>
      <c r="EE8" s="2402"/>
      <c r="EF8" s="2402"/>
      <c r="EG8" s="2402"/>
      <c r="EH8" s="2402"/>
      <c r="EI8" s="2402"/>
      <c r="EJ8" s="2402"/>
      <c r="EK8" s="2402"/>
      <c r="EL8" s="2402"/>
      <c r="EM8" s="2402"/>
      <c r="EN8" s="2402"/>
      <c r="EO8" s="2402"/>
      <c r="EP8" s="2402"/>
      <c r="EQ8" s="2402"/>
      <c r="ER8" s="2402"/>
      <c r="ES8" s="2402"/>
      <c r="ET8" s="2402"/>
      <c r="EU8" s="2402"/>
      <c r="EV8" s="2402"/>
      <c r="EW8" s="2402"/>
      <c r="EX8" s="2402"/>
      <c r="EY8" s="2402"/>
      <c r="EZ8" s="2402"/>
      <c r="FA8" s="2402"/>
      <c r="FB8" s="2402"/>
      <c r="FC8" s="2402"/>
      <c r="FD8" s="2402"/>
      <c r="FE8" s="2402"/>
      <c r="FF8" s="2402"/>
      <c r="FG8" s="2402"/>
      <c r="FH8" s="2403"/>
    </row>
    <row r="9" spans="1:166" ht="8.65" customHeight="1">
      <c r="A9" s="796"/>
      <c r="B9" s="2409" t="s">
        <v>1023</v>
      </c>
      <c r="C9" s="2402"/>
      <c r="D9" s="2402"/>
      <c r="E9" s="2402"/>
      <c r="F9" s="2402"/>
      <c r="G9" s="2402"/>
      <c r="H9" s="2402"/>
      <c r="I9" s="2402"/>
      <c r="J9" s="2402"/>
      <c r="K9" s="2402"/>
      <c r="L9" s="2480"/>
      <c r="M9" s="2490"/>
      <c r="N9" s="2402"/>
      <c r="O9" s="2402"/>
      <c r="P9" s="2402"/>
      <c r="Q9" s="2402"/>
      <c r="R9" s="2402"/>
      <c r="S9" s="2402"/>
      <c r="T9" s="2402"/>
      <c r="U9" s="2402"/>
      <c r="V9" s="2402"/>
      <c r="W9" s="2402"/>
      <c r="X9" s="2402"/>
      <c r="Y9" s="2402"/>
      <c r="Z9" s="2402"/>
      <c r="AA9" s="2402"/>
      <c r="AB9" s="2480"/>
      <c r="AC9" s="2481" t="s">
        <v>1185</v>
      </c>
      <c r="AD9" s="2454"/>
      <c r="AE9" s="2482"/>
      <c r="AF9" s="2453" t="s">
        <v>1186</v>
      </c>
      <c r="AG9" s="2454"/>
      <c r="AH9" s="2482"/>
      <c r="AI9" s="2453" t="s">
        <v>1187</v>
      </c>
      <c r="AJ9" s="2454"/>
      <c r="AK9" s="2487"/>
      <c r="AL9" s="2454" t="s">
        <v>1185</v>
      </c>
      <c r="AM9" s="2454"/>
      <c r="AN9" s="2482"/>
      <c r="AO9" s="2453" t="s">
        <v>1186</v>
      </c>
      <c r="AP9" s="2454"/>
      <c r="AQ9" s="2482"/>
      <c r="AR9" s="2453" t="s">
        <v>1187</v>
      </c>
      <c r="AS9" s="2454"/>
      <c r="AT9" s="2455"/>
      <c r="AU9" s="2432" t="s">
        <v>1026</v>
      </c>
      <c r="AV9" s="2433"/>
      <c r="AW9" s="2433"/>
      <c r="AX9" s="2433"/>
      <c r="AY9" s="2433"/>
      <c r="AZ9" s="2433"/>
      <c r="BA9" s="2433"/>
      <c r="BB9" s="2433"/>
      <c r="BC9" s="2433"/>
      <c r="BD9" s="2462" t="s">
        <v>1188</v>
      </c>
      <c r="BE9" s="2462"/>
      <c r="BF9" s="2462"/>
      <c r="BG9" s="2462"/>
      <c r="BH9" s="2462"/>
      <c r="BI9" s="2462"/>
      <c r="BJ9" s="2462"/>
      <c r="BK9" s="2462"/>
      <c r="BL9" s="2462" t="s">
        <v>1028</v>
      </c>
      <c r="BM9" s="2462"/>
      <c r="BN9" s="2462"/>
      <c r="BO9" s="2462"/>
      <c r="BP9" s="2462"/>
      <c r="BQ9" s="2462"/>
      <c r="BR9" s="2462"/>
      <c r="BS9" s="2463"/>
      <c r="BT9" s="2463"/>
      <c r="BU9" s="2463"/>
      <c r="BV9" s="2463"/>
      <c r="BW9" s="2463"/>
      <c r="BX9" s="2463"/>
      <c r="BY9" s="2478"/>
      <c r="BZ9" s="2402"/>
      <c r="CA9" s="2402"/>
      <c r="CB9" s="2402"/>
      <c r="CC9" s="2402"/>
      <c r="CD9" s="2402"/>
      <c r="CE9" s="2402"/>
      <c r="CF9" s="2402"/>
      <c r="CG9" s="2402"/>
      <c r="CH9" s="2402"/>
      <c r="CI9" s="2402"/>
      <c r="CJ9" s="2402"/>
      <c r="CK9" s="2402"/>
      <c r="CL9" s="2402"/>
      <c r="CM9" s="2402"/>
      <c r="CN9" s="2402"/>
      <c r="CO9" s="2402"/>
      <c r="CP9" s="2402"/>
      <c r="CQ9" s="2402"/>
      <c r="CR9" s="2402"/>
      <c r="CS9" s="2402"/>
      <c r="CT9" s="2402"/>
      <c r="CU9" s="2402"/>
      <c r="CV9" s="2402"/>
      <c r="CW9" s="2402"/>
      <c r="CX9" s="2402"/>
      <c r="CY9" s="2402"/>
      <c r="CZ9" s="2402"/>
      <c r="DA9" s="2402"/>
      <c r="DB9" s="2402"/>
      <c r="DC9" s="2402"/>
      <c r="DD9" s="2402"/>
      <c r="DE9" s="2402"/>
      <c r="DF9" s="2402"/>
      <c r="DG9" s="2402"/>
      <c r="DH9" s="2402"/>
      <c r="DI9" s="2402"/>
      <c r="DJ9" s="2403"/>
      <c r="DK9" s="2409"/>
      <c r="DL9" s="2402"/>
      <c r="DM9" s="2402"/>
      <c r="DN9" s="2402"/>
      <c r="DO9" s="2402"/>
      <c r="DP9" s="2402"/>
      <c r="DQ9" s="2402"/>
      <c r="DR9" s="2402"/>
      <c r="DS9" s="2402"/>
      <c r="DT9" s="2402"/>
      <c r="DU9" s="2402"/>
      <c r="DV9" s="2402"/>
      <c r="DW9" s="2402"/>
      <c r="DX9" s="2402"/>
      <c r="DY9" s="2402"/>
      <c r="DZ9" s="2402"/>
      <c r="EA9" s="2410"/>
      <c r="EB9" s="2401"/>
      <c r="EC9" s="2402"/>
      <c r="ED9" s="2402"/>
      <c r="EE9" s="2402"/>
      <c r="EF9" s="2402"/>
      <c r="EG9" s="2402"/>
      <c r="EH9" s="2402"/>
      <c r="EI9" s="2402"/>
      <c r="EJ9" s="2402"/>
      <c r="EK9" s="2402"/>
      <c r="EL9" s="2402"/>
      <c r="EM9" s="2402"/>
      <c r="EN9" s="2402"/>
      <c r="EO9" s="2402"/>
      <c r="EP9" s="2402"/>
      <c r="EQ9" s="2402"/>
      <c r="ER9" s="2402"/>
      <c r="ES9" s="2402"/>
      <c r="ET9" s="2402"/>
      <c r="EU9" s="2402"/>
      <c r="EV9" s="2402"/>
      <c r="EW9" s="2402"/>
      <c r="EX9" s="2402"/>
      <c r="EY9" s="2402"/>
      <c r="EZ9" s="2402"/>
      <c r="FA9" s="2402"/>
      <c r="FB9" s="2402"/>
      <c r="FC9" s="2402"/>
      <c r="FD9" s="2402"/>
      <c r="FE9" s="2402"/>
      <c r="FF9" s="2402"/>
      <c r="FG9" s="2402"/>
      <c r="FH9" s="2403"/>
    </row>
    <row r="10" spans="1:166" ht="8.65" customHeight="1">
      <c r="A10" s="796"/>
      <c r="B10" s="2409"/>
      <c r="C10" s="2402"/>
      <c r="D10" s="2402"/>
      <c r="E10" s="2402"/>
      <c r="F10" s="2402"/>
      <c r="G10" s="2402"/>
      <c r="H10" s="2402"/>
      <c r="I10" s="2402"/>
      <c r="J10" s="2402"/>
      <c r="K10" s="2402"/>
      <c r="L10" s="2480"/>
      <c r="M10" s="2490"/>
      <c r="N10" s="2402"/>
      <c r="O10" s="2402"/>
      <c r="P10" s="2402"/>
      <c r="Q10" s="2402"/>
      <c r="R10" s="2402"/>
      <c r="S10" s="2402"/>
      <c r="T10" s="2402"/>
      <c r="U10" s="2402"/>
      <c r="V10" s="2402"/>
      <c r="W10" s="2402"/>
      <c r="X10" s="2402"/>
      <c r="Y10" s="2402"/>
      <c r="Z10" s="2402"/>
      <c r="AA10" s="2402"/>
      <c r="AB10" s="2480"/>
      <c r="AC10" s="2483"/>
      <c r="AD10" s="2457"/>
      <c r="AE10" s="2484"/>
      <c r="AF10" s="2456"/>
      <c r="AG10" s="2457"/>
      <c r="AH10" s="2484"/>
      <c r="AI10" s="2456"/>
      <c r="AJ10" s="2457"/>
      <c r="AK10" s="2488"/>
      <c r="AL10" s="2457"/>
      <c r="AM10" s="2457"/>
      <c r="AN10" s="2484"/>
      <c r="AO10" s="2456"/>
      <c r="AP10" s="2457"/>
      <c r="AQ10" s="2484"/>
      <c r="AR10" s="2456"/>
      <c r="AS10" s="2457"/>
      <c r="AT10" s="2458"/>
      <c r="AU10" s="2432"/>
      <c r="AV10" s="2433"/>
      <c r="AW10" s="2433"/>
      <c r="AX10" s="2433"/>
      <c r="AY10" s="2433"/>
      <c r="AZ10" s="2433"/>
      <c r="BA10" s="2433"/>
      <c r="BB10" s="2433"/>
      <c r="BC10" s="2433"/>
      <c r="BD10" s="2463"/>
      <c r="BE10" s="2463"/>
      <c r="BF10" s="2463"/>
      <c r="BG10" s="2463"/>
      <c r="BH10" s="2463"/>
      <c r="BI10" s="2463"/>
      <c r="BJ10" s="2463"/>
      <c r="BK10" s="2463"/>
      <c r="BL10" s="2463"/>
      <c r="BM10" s="2463"/>
      <c r="BN10" s="2463"/>
      <c r="BO10" s="2463"/>
      <c r="BP10" s="2463"/>
      <c r="BQ10" s="2463"/>
      <c r="BR10" s="2463"/>
      <c r="BS10" s="2463"/>
      <c r="BT10" s="2463"/>
      <c r="BU10" s="2463"/>
      <c r="BV10" s="2463"/>
      <c r="BW10" s="2463"/>
      <c r="BX10" s="2463"/>
      <c r="BY10" s="2478"/>
      <c r="BZ10" s="2405"/>
      <c r="CA10" s="2405"/>
      <c r="CB10" s="2405"/>
      <c r="CC10" s="2405"/>
      <c r="CD10" s="2405"/>
      <c r="CE10" s="2405"/>
      <c r="CF10" s="2405"/>
      <c r="CG10" s="2405"/>
      <c r="CH10" s="2405"/>
      <c r="CI10" s="2405"/>
      <c r="CJ10" s="2405"/>
      <c r="CK10" s="2405"/>
      <c r="CL10" s="2405"/>
      <c r="CM10" s="2405"/>
      <c r="CN10" s="2405"/>
      <c r="CO10" s="2405"/>
      <c r="CP10" s="2405"/>
      <c r="CQ10" s="2405"/>
      <c r="CR10" s="2405"/>
      <c r="CS10" s="2405"/>
      <c r="CT10" s="2405"/>
      <c r="CU10" s="2405"/>
      <c r="CV10" s="2405"/>
      <c r="CW10" s="2405"/>
      <c r="CX10" s="2405"/>
      <c r="CY10" s="2405"/>
      <c r="CZ10" s="2405"/>
      <c r="DA10" s="2405"/>
      <c r="DB10" s="2405"/>
      <c r="DC10" s="2405"/>
      <c r="DD10" s="2405"/>
      <c r="DE10" s="2405"/>
      <c r="DF10" s="2405"/>
      <c r="DG10" s="2405"/>
      <c r="DH10" s="2405"/>
      <c r="DI10" s="2405"/>
      <c r="DJ10" s="2406"/>
      <c r="DK10" s="2411"/>
      <c r="DL10" s="2405"/>
      <c r="DM10" s="2405"/>
      <c r="DN10" s="2405"/>
      <c r="DO10" s="2405"/>
      <c r="DP10" s="2405"/>
      <c r="DQ10" s="2405"/>
      <c r="DR10" s="2405"/>
      <c r="DS10" s="2405"/>
      <c r="DT10" s="2405"/>
      <c r="DU10" s="2405"/>
      <c r="DV10" s="2405"/>
      <c r="DW10" s="2405"/>
      <c r="DX10" s="2405"/>
      <c r="DY10" s="2405"/>
      <c r="DZ10" s="2405"/>
      <c r="EA10" s="2412"/>
      <c r="EB10" s="2404"/>
      <c r="EC10" s="2405"/>
      <c r="ED10" s="2405"/>
      <c r="EE10" s="2405"/>
      <c r="EF10" s="2405"/>
      <c r="EG10" s="2405"/>
      <c r="EH10" s="2405"/>
      <c r="EI10" s="2405"/>
      <c r="EJ10" s="2405"/>
      <c r="EK10" s="2405"/>
      <c r="EL10" s="2405"/>
      <c r="EM10" s="2405"/>
      <c r="EN10" s="2405"/>
      <c r="EO10" s="2405"/>
      <c r="EP10" s="2405"/>
      <c r="EQ10" s="2405"/>
      <c r="ER10" s="2405"/>
      <c r="ES10" s="2405"/>
      <c r="ET10" s="2405"/>
      <c r="EU10" s="2405"/>
      <c r="EV10" s="2405"/>
      <c r="EW10" s="2405"/>
      <c r="EX10" s="2405"/>
      <c r="EY10" s="2405"/>
      <c r="EZ10" s="2405"/>
      <c r="FA10" s="2405"/>
      <c r="FB10" s="2405"/>
      <c r="FC10" s="2405"/>
      <c r="FD10" s="2405"/>
      <c r="FE10" s="2405"/>
      <c r="FF10" s="2405"/>
      <c r="FG10" s="2405"/>
      <c r="FH10" s="2406"/>
    </row>
    <row r="11" spans="1:166" ht="8.65" customHeight="1">
      <c r="A11" s="796"/>
      <c r="B11" s="811"/>
      <c r="C11" s="812"/>
      <c r="D11" s="812"/>
      <c r="E11" s="812"/>
      <c r="F11" s="812"/>
      <c r="G11" s="812"/>
      <c r="H11" s="812"/>
      <c r="I11" s="812"/>
      <c r="J11" s="812"/>
      <c r="K11" s="812"/>
      <c r="L11" s="813"/>
      <c r="M11" s="814"/>
      <c r="N11" s="812"/>
      <c r="O11" s="812"/>
      <c r="P11" s="812"/>
      <c r="Q11" s="812"/>
      <c r="R11" s="812"/>
      <c r="S11" s="812"/>
      <c r="T11" s="812"/>
      <c r="U11" s="812"/>
      <c r="V11" s="812"/>
      <c r="W11" s="812"/>
      <c r="X11" s="812"/>
      <c r="Y11" s="812"/>
      <c r="Z11" s="812"/>
      <c r="AA11" s="812"/>
      <c r="AB11" s="813"/>
      <c r="AC11" s="2483"/>
      <c r="AD11" s="2457"/>
      <c r="AE11" s="2484"/>
      <c r="AF11" s="2456"/>
      <c r="AG11" s="2457"/>
      <c r="AH11" s="2484"/>
      <c r="AI11" s="2456"/>
      <c r="AJ11" s="2457"/>
      <c r="AK11" s="2488"/>
      <c r="AL11" s="2457"/>
      <c r="AM11" s="2457"/>
      <c r="AN11" s="2484"/>
      <c r="AO11" s="2456"/>
      <c r="AP11" s="2457"/>
      <c r="AQ11" s="2484"/>
      <c r="AR11" s="2456"/>
      <c r="AS11" s="2457"/>
      <c r="AT11" s="2458"/>
      <c r="AU11" s="811"/>
      <c r="AV11" s="812"/>
      <c r="AW11" s="812"/>
      <c r="AX11" s="812"/>
      <c r="AY11" s="812"/>
      <c r="AZ11" s="812"/>
      <c r="BA11" s="812"/>
      <c r="BB11" s="812"/>
      <c r="BC11" s="813"/>
      <c r="BD11" s="2463"/>
      <c r="BE11" s="2463"/>
      <c r="BF11" s="2463"/>
      <c r="BG11" s="2463"/>
      <c r="BH11" s="2463"/>
      <c r="BI11" s="2463"/>
      <c r="BJ11" s="2463"/>
      <c r="BK11" s="2463"/>
      <c r="BL11" s="2463"/>
      <c r="BM11" s="2463"/>
      <c r="BN11" s="2463"/>
      <c r="BO11" s="2463"/>
      <c r="BP11" s="2463"/>
      <c r="BQ11" s="2463"/>
      <c r="BR11" s="2463"/>
      <c r="BS11" s="2463"/>
      <c r="BT11" s="2463"/>
      <c r="BU11" s="2463"/>
      <c r="BV11" s="2463"/>
      <c r="BW11" s="2463"/>
      <c r="BX11" s="2463"/>
      <c r="BY11" s="2478"/>
      <c r="BZ11" s="2465" t="s">
        <v>1029</v>
      </c>
      <c r="CA11" s="2466"/>
      <c r="CB11" s="2466"/>
      <c r="CC11" s="2466"/>
      <c r="CD11" s="2466"/>
      <c r="CE11" s="2466"/>
      <c r="CF11" s="2466"/>
      <c r="CG11" s="2466"/>
      <c r="CH11" s="2466"/>
      <c r="CI11" s="2466"/>
      <c r="CJ11" s="2466"/>
      <c r="CK11" s="2466"/>
      <c r="CL11" s="2466"/>
      <c r="CM11" s="2466"/>
      <c r="CN11" s="2398" t="s">
        <v>1030</v>
      </c>
      <c r="CO11" s="2399"/>
      <c r="CP11" s="2399"/>
      <c r="CQ11" s="2399"/>
      <c r="CR11" s="2399"/>
      <c r="CS11" s="2399"/>
      <c r="CT11" s="2399"/>
      <c r="CU11" s="2399"/>
      <c r="CV11" s="2399"/>
      <c r="CW11" s="2399"/>
      <c r="CX11" s="2399"/>
      <c r="CY11" s="2399"/>
      <c r="CZ11" s="2399"/>
      <c r="DA11" s="2399"/>
      <c r="DB11" s="2399"/>
      <c r="DC11" s="2399"/>
      <c r="DD11" s="2399"/>
      <c r="DE11" s="2399"/>
      <c r="DF11" s="2399"/>
      <c r="DG11" s="2399"/>
      <c r="DH11" s="2399"/>
      <c r="DI11" s="2399"/>
      <c r="DJ11" s="2400"/>
      <c r="DK11" s="2407" t="s">
        <v>1189</v>
      </c>
      <c r="DL11" s="2399"/>
      <c r="DM11" s="2399"/>
      <c r="DN11" s="2399"/>
      <c r="DO11" s="2399"/>
      <c r="DP11" s="2399"/>
      <c r="DQ11" s="2399"/>
      <c r="DR11" s="2399"/>
      <c r="DS11" s="2399"/>
      <c r="DT11" s="2399"/>
      <c r="DU11" s="2399"/>
      <c r="DV11" s="2399"/>
      <c r="DW11" s="2399"/>
      <c r="DX11" s="2399"/>
      <c r="DY11" s="2399"/>
      <c r="DZ11" s="2399"/>
      <c r="EA11" s="2408"/>
      <c r="EB11" s="2398" t="s">
        <v>1032</v>
      </c>
      <c r="EC11" s="2399"/>
      <c r="ED11" s="2399"/>
      <c r="EE11" s="2399"/>
      <c r="EF11" s="2399"/>
      <c r="EG11" s="2399"/>
      <c r="EH11" s="2399"/>
      <c r="EI11" s="2399"/>
      <c r="EJ11" s="2399"/>
      <c r="EK11" s="2399"/>
      <c r="EL11" s="2399"/>
      <c r="EM11" s="2399"/>
      <c r="EN11" s="2399"/>
      <c r="EO11" s="2399"/>
      <c r="EP11" s="2399"/>
      <c r="EQ11" s="2399"/>
      <c r="ER11" s="2399"/>
      <c r="ES11" s="2399"/>
      <c r="ET11" s="2399"/>
      <c r="EU11" s="2399"/>
      <c r="EV11" s="2399"/>
      <c r="EW11" s="2399"/>
      <c r="EX11" s="2399"/>
      <c r="EY11" s="2399"/>
      <c r="EZ11" s="2399"/>
      <c r="FA11" s="2399"/>
      <c r="FB11" s="2399"/>
      <c r="FC11" s="2399"/>
      <c r="FD11" s="2399"/>
      <c r="FE11" s="2399"/>
      <c r="FF11" s="2399"/>
      <c r="FG11" s="2399"/>
      <c r="FH11" s="2400"/>
    </row>
    <row r="12" spans="1:166" ht="8.65" customHeight="1">
      <c r="A12" s="796"/>
      <c r="B12" s="811"/>
      <c r="C12" s="812"/>
      <c r="D12" s="812"/>
      <c r="E12" s="812"/>
      <c r="F12" s="812"/>
      <c r="G12" s="812"/>
      <c r="H12" s="812"/>
      <c r="I12" s="812"/>
      <c r="J12" s="812"/>
      <c r="K12" s="812"/>
      <c r="L12" s="813"/>
      <c r="M12" s="814"/>
      <c r="N12" s="812"/>
      <c r="O12" s="812"/>
      <c r="P12" s="812"/>
      <c r="Q12" s="812"/>
      <c r="R12" s="812"/>
      <c r="S12" s="812"/>
      <c r="T12" s="812"/>
      <c r="U12" s="812"/>
      <c r="V12" s="812"/>
      <c r="W12" s="812"/>
      <c r="X12" s="812"/>
      <c r="Y12" s="812"/>
      <c r="Z12" s="812"/>
      <c r="AA12" s="812"/>
      <c r="AB12" s="813"/>
      <c r="AC12" s="2483"/>
      <c r="AD12" s="2457"/>
      <c r="AE12" s="2484"/>
      <c r="AF12" s="2456"/>
      <c r="AG12" s="2457"/>
      <c r="AH12" s="2484"/>
      <c r="AI12" s="2456"/>
      <c r="AJ12" s="2457"/>
      <c r="AK12" s="2488"/>
      <c r="AL12" s="2457"/>
      <c r="AM12" s="2457"/>
      <c r="AN12" s="2484"/>
      <c r="AO12" s="2456"/>
      <c r="AP12" s="2457"/>
      <c r="AQ12" s="2484"/>
      <c r="AR12" s="2456"/>
      <c r="AS12" s="2457"/>
      <c r="AT12" s="2458"/>
      <c r="AU12" s="811"/>
      <c r="AV12" s="812"/>
      <c r="AW12" s="812"/>
      <c r="AX12" s="812"/>
      <c r="AY12" s="812"/>
      <c r="AZ12" s="812"/>
      <c r="BA12" s="812"/>
      <c r="BB12" s="812"/>
      <c r="BC12" s="813"/>
      <c r="BD12" s="2463"/>
      <c r="BE12" s="2463"/>
      <c r="BF12" s="2463"/>
      <c r="BG12" s="2463"/>
      <c r="BH12" s="2463"/>
      <c r="BI12" s="2463"/>
      <c r="BJ12" s="2463"/>
      <c r="BK12" s="2463"/>
      <c r="BL12" s="2463"/>
      <c r="BM12" s="2463"/>
      <c r="BN12" s="2463"/>
      <c r="BO12" s="2463"/>
      <c r="BP12" s="2463"/>
      <c r="BQ12" s="2463"/>
      <c r="BR12" s="2463"/>
      <c r="BS12" s="2463"/>
      <c r="BT12" s="2463"/>
      <c r="BU12" s="2463"/>
      <c r="BV12" s="2463"/>
      <c r="BW12" s="2463"/>
      <c r="BX12" s="2463"/>
      <c r="BY12" s="2478"/>
      <c r="BZ12" s="2467"/>
      <c r="CA12" s="2468"/>
      <c r="CB12" s="2468"/>
      <c r="CC12" s="2468"/>
      <c r="CD12" s="2468"/>
      <c r="CE12" s="2468"/>
      <c r="CF12" s="2468"/>
      <c r="CG12" s="2468"/>
      <c r="CH12" s="2468"/>
      <c r="CI12" s="2468"/>
      <c r="CJ12" s="2468"/>
      <c r="CK12" s="2468"/>
      <c r="CL12" s="2468"/>
      <c r="CM12" s="2468"/>
      <c r="CN12" s="2401"/>
      <c r="CO12" s="2402"/>
      <c r="CP12" s="2402"/>
      <c r="CQ12" s="2402"/>
      <c r="CR12" s="2402"/>
      <c r="CS12" s="2402"/>
      <c r="CT12" s="2402"/>
      <c r="CU12" s="2402"/>
      <c r="CV12" s="2402"/>
      <c r="CW12" s="2402"/>
      <c r="CX12" s="2402"/>
      <c r="CY12" s="2402"/>
      <c r="CZ12" s="2402"/>
      <c r="DA12" s="2402"/>
      <c r="DB12" s="2402"/>
      <c r="DC12" s="2402"/>
      <c r="DD12" s="2402"/>
      <c r="DE12" s="2402"/>
      <c r="DF12" s="2402"/>
      <c r="DG12" s="2402"/>
      <c r="DH12" s="2402"/>
      <c r="DI12" s="2402"/>
      <c r="DJ12" s="2403"/>
      <c r="DK12" s="2409"/>
      <c r="DL12" s="2402"/>
      <c r="DM12" s="2402"/>
      <c r="DN12" s="2402"/>
      <c r="DO12" s="2402"/>
      <c r="DP12" s="2402"/>
      <c r="DQ12" s="2402"/>
      <c r="DR12" s="2402"/>
      <c r="DS12" s="2402"/>
      <c r="DT12" s="2402"/>
      <c r="DU12" s="2402"/>
      <c r="DV12" s="2402"/>
      <c r="DW12" s="2402"/>
      <c r="DX12" s="2402"/>
      <c r="DY12" s="2402"/>
      <c r="DZ12" s="2402"/>
      <c r="EA12" s="2410"/>
      <c r="EB12" s="2401"/>
      <c r="EC12" s="2402"/>
      <c r="ED12" s="2402"/>
      <c r="EE12" s="2402"/>
      <c r="EF12" s="2402"/>
      <c r="EG12" s="2402"/>
      <c r="EH12" s="2402"/>
      <c r="EI12" s="2402"/>
      <c r="EJ12" s="2402"/>
      <c r="EK12" s="2402"/>
      <c r="EL12" s="2402"/>
      <c r="EM12" s="2402"/>
      <c r="EN12" s="2402"/>
      <c r="EO12" s="2402"/>
      <c r="EP12" s="2402"/>
      <c r="EQ12" s="2402"/>
      <c r="ER12" s="2402"/>
      <c r="ES12" s="2402"/>
      <c r="ET12" s="2402"/>
      <c r="EU12" s="2402"/>
      <c r="EV12" s="2402"/>
      <c r="EW12" s="2402"/>
      <c r="EX12" s="2402"/>
      <c r="EY12" s="2402"/>
      <c r="EZ12" s="2402"/>
      <c r="FA12" s="2402"/>
      <c r="FB12" s="2402"/>
      <c r="FC12" s="2402"/>
      <c r="FD12" s="2402"/>
      <c r="FE12" s="2402"/>
      <c r="FF12" s="2402"/>
      <c r="FG12" s="2402"/>
      <c r="FH12" s="2403"/>
    </row>
    <row r="13" spans="1:166" ht="8.65" customHeight="1">
      <c r="A13" s="796"/>
      <c r="B13" s="811"/>
      <c r="C13" s="812"/>
      <c r="D13" s="812"/>
      <c r="E13" s="812"/>
      <c r="F13" s="812"/>
      <c r="G13" s="812"/>
      <c r="H13" s="812"/>
      <c r="I13" s="812"/>
      <c r="J13" s="812"/>
      <c r="K13" s="812"/>
      <c r="L13" s="813"/>
      <c r="M13" s="814"/>
      <c r="N13" s="812"/>
      <c r="O13" s="812"/>
      <c r="P13" s="812"/>
      <c r="Q13" s="812"/>
      <c r="R13" s="812"/>
      <c r="S13" s="812"/>
      <c r="T13" s="812"/>
      <c r="U13" s="812"/>
      <c r="V13" s="812"/>
      <c r="W13" s="812"/>
      <c r="X13" s="812"/>
      <c r="Y13" s="812"/>
      <c r="Z13" s="812"/>
      <c r="AA13" s="812"/>
      <c r="AB13" s="813"/>
      <c r="AC13" s="2483"/>
      <c r="AD13" s="2457"/>
      <c r="AE13" s="2484"/>
      <c r="AF13" s="2456"/>
      <c r="AG13" s="2457"/>
      <c r="AH13" s="2484"/>
      <c r="AI13" s="2456"/>
      <c r="AJ13" s="2457"/>
      <c r="AK13" s="2488"/>
      <c r="AL13" s="2457"/>
      <c r="AM13" s="2457"/>
      <c r="AN13" s="2484"/>
      <c r="AO13" s="2456"/>
      <c r="AP13" s="2457"/>
      <c r="AQ13" s="2484"/>
      <c r="AR13" s="2456"/>
      <c r="AS13" s="2457"/>
      <c r="AT13" s="2458"/>
      <c r="AU13" s="811"/>
      <c r="AV13" s="812"/>
      <c r="AW13" s="812"/>
      <c r="AX13" s="812"/>
      <c r="AY13" s="812"/>
      <c r="AZ13" s="812"/>
      <c r="BA13" s="812"/>
      <c r="BB13" s="812"/>
      <c r="BC13" s="813"/>
      <c r="BD13" s="2463"/>
      <c r="BE13" s="2463"/>
      <c r="BF13" s="2463"/>
      <c r="BG13" s="2463"/>
      <c r="BH13" s="2463"/>
      <c r="BI13" s="2463"/>
      <c r="BJ13" s="2463"/>
      <c r="BK13" s="2463"/>
      <c r="BL13" s="2463"/>
      <c r="BM13" s="2463"/>
      <c r="BN13" s="2463"/>
      <c r="BO13" s="2463"/>
      <c r="BP13" s="2463"/>
      <c r="BQ13" s="2463"/>
      <c r="BR13" s="2463"/>
      <c r="BS13" s="2463"/>
      <c r="BT13" s="2463"/>
      <c r="BU13" s="2463"/>
      <c r="BV13" s="2463"/>
      <c r="BW13" s="2463"/>
      <c r="BX13" s="2463"/>
      <c r="BY13" s="2478"/>
      <c r="BZ13" s="2467"/>
      <c r="CA13" s="2468"/>
      <c r="CB13" s="2468"/>
      <c r="CC13" s="2468"/>
      <c r="CD13" s="2468"/>
      <c r="CE13" s="2468"/>
      <c r="CF13" s="2468"/>
      <c r="CG13" s="2468"/>
      <c r="CH13" s="2468"/>
      <c r="CI13" s="2468"/>
      <c r="CJ13" s="2468"/>
      <c r="CK13" s="2468"/>
      <c r="CL13" s="2468"/>
      <c r="CM13" s="2468"/>
      <c r="CN13" s="2401"/>
      <c r="CO13" s="2402"/>
      <c r="CP13" s="2402"/>
      <c r="CQ13" s="2402"/>
      <c r="CR13" s="2402"/>
      <c r="CS13" s="2402"/>
      <c r="CT13" s="2402"/>
      <c r="CU13" s="2402"/>
      <c r="CV13" s="2402"/>
      <c r="CW13" s="2402"/>
      <c r="CX13" s="2402"/>
      <c r="CY13" s="2402"/>
      <c r="CZ13" s="2402"/>
      <c r="DA13" s="2402"/>
      <c r="DB13" s="2402"/>
      <c r="DC13" s="2402"/>
      <c r="DD13" s="2402"/>
      <c r="DE13" s="2402"/>
      <c r="DF13" s="2402"/>
      <c r="DG13" s="2402"/>
      <c r="DH13" s="2402"/>
      <c r="DI13" s="2402"/>
      <c r="DJ13" s="2403"/>
      <c r="DK13" s="2409"/>
      <c r="DL13" s="2402"/>
      <c r="DM13" s="2402"/>
      <c r="DN13" s="2402"/>
      <c r="DO13" s="2402"/>
      <c r="DP13" s="2402"/>
      <c r="DQ13" s="2402"/>
      <c r="DR13" s="2402"/>
      <c r="DS13" s="2402"/>
      <c r="DT13" s="2402"/>
      <c r="DU13" s="2402"/>
      <c r="DV13" s="2402"/>
      <c r="DW13" s="2402"/>
      <c r="DX13" s="2402"/>
      <c r="DY13" s="2402"/>
      <c r="DZ13" s="2402"/>
      <c r="EA13" s="2410"/>
      <c r="EB13" s="2401" t="s">
        <v>1190</v>
      </c>
      <c r="EC13" s="2402"/>
      <c r="ED13" s="2402"/>
      <c r="EE13" s="2402"/>
      <c r="EF13" s="2402"/>
      <c r="EG13" s="2402"/>
      <c r="EH13" s="2402"/>
      <c r="EI13" s="2402"/>
      <c r="EJ13" s="2402"/>
      <c r="EK13" s="2402"/>
      <c r="EL13" s="2402"/>
      <c r="EM13" s="2402"/>
      <c r="EN13" s="2402"/>
      <c r="EO13" s="2402"/>
      <c r="EP13" s="2402"/>
      <c r="EQ13" s="2402"/>
      <c r="ER13" s="2402"/>
      <c r="ES13" s="2402"/>
      <c r="ET13" s="2402"/>
      <c r="EU13" s="2402"/>
      <c r="EV13" s="2402"/>
      <c r="EW13" s="2402"/>
      <c r="EX13" s="2402"/>
      <c r="EY13" s="2402"/>
      <c r="EZ13" s="2402"/>
      <c r="FA13" s="2402"/>
      <c r="FB13" s="2402"/>
      <c r="FC13" s="2402"/>
      <c r="FD13" s="2402"/>
      <c r="FE13" s="2402"/>
      <c r="FF13" s="2402"/>
      <c r="FG13" s="2402"/>
      <c r="FH13" s="2403"/>
    </row>
    <row r="14" spans="1:166" ht="8.65" customHeight="1">
      <c r="A14" s="796"/>
      <c r="B14" s="815"/>
      <c r="C14" s="816"/>
      <c r="D14" s="816"/>
      <c r="E14" s="816"/>
      <c r="F14" s="816"/>
      <c r="G14" s="816"/>
      <c r="H14" s="816"/>
      <c r="I14" s="816"/>
      <c r="J14" s="816"/>
      <c r="K14" s="816"/>
      <c r="L14" s="817"/>
      <c r="M14" s="818"/>
      <c r="N14" s="816"/>
      <c r="O14" s="816"/>
      <c r="P14" s="816"/>
      <c r="Q14" s="816"/>
      <c r="R14" s="816"/>
      <c r="S14" s="816"/>
      <c r="T14" s="816"/>
      <c r="U14" s="816"/>
      <c r="V14" s="816"/>
      <c r="W14" s="816"/>
      <c r="X14" s="816"/>
      <c r="Y14" s="816"/>
      <c r="Z14" s="816"/>
      <c r="AA14" s="816"/>
      <c r="AB14" s="817"/>
      <c r="AC14" s="2485"/>
      <c r="AD14" s="2460"/>
      <c r="AE14" s="2486"/>
      <c r="AF14" s="2459"/>
      <c r="AG14" s="2460"/>
      <c r="AH14" s="2486"/>
      <c r="AI14" s="2459"/>
      <c r="AJ14" s="2460"/>
      <c r="AK14" s="2489"/>
      <c r="AL14" s="2460"/>
      <c r="AM14" s="2460"/>
      <c r="AN14" s="2486"/>
      <c r="AO14" s="2459"/>
      <c r="AP14" s="2460"/>
      <c r="AQ14" s="2486"/>
      <c r="AR14" s="2459"/>
      <c r="AS14" s="2460"/>
      <c r="AT14" s="2461"/>
      <c r="AU14" s="815"/>
      <c r="AV14" s="816"/>
      <c r="AW14" s="816"/>
      <c r="AX14" s="816"/>
      <c r="AY14" s="816"/>
      <c r="AZ14" s="816"/>
      <c r="BA14" s="816"/>
      <c r="BB14" s="816"/>
      <c r="BC14" s="817"/>
      <c r="BD14" s="2464"/>
      <c r="BE14" s="2464"/>
      <c r="BF14" s="2464"/>
      <c r="BG14" s="2464"/>
      <c r="BH14" s="2464"/>
      <c r="BI14" s="2464"/>
      <c r="BJ14" s="2464"/>
      <c r="BK14" s="2464"/>
      <c r="BL14" s="2464"/>
      <c r="BM14" s="2464"/>
      <c r="BN14" s="2464"/>
      <c r="BO14" s="2464"/>
      <c r="BP14" s="2464"/>
      <c r="BQ14" s="2464"/>
      <c r="BR14" s="2464"/>
      <c r="BS14" s="2464"/>
      <c r="BT14" s="2464"/>
      <c r="BU14" s="2464"/>
      <c r="BV14" s="2464"/>
      <c r="BW14" s="2464"/>
      <c r="BX14" s="2464"/>
      <c r="BY14" s="2479"/>
      <c r="BZ14" s="2469"/>
      <c r="CA14" s="2470"/>
      <c r="CB14" s="2470"/>
      <c r="CC14" s="2470"/>
      <c r="CD14" s="2470"/>
      <c r="CE14" s="2470"/>
      <c r="CF14" s="2470"/>
      <c r="CG14" s="2470"/>
      <c r="CH14" s="2470"/>
      <c r="CI14" s="2470"/>
      <c r="CJ14" s="2470"/>
      <c r="CK14" s="2470"/>
      <c r="CL14" s="2470"/>
      <c r="CM14" s="2470"/>
      <c r="CN14" s="2404"/>
      <c r="CO14" s="2405"/>
      <c r="CP14" s="2405"/>
      <c r="CQ14" s="2405"/>
      <c r="CR14" s="2405"/>
      <c r="CS14" s="2405"/>
      <c r="CT14" s="2405"/>
      <c r="CU14" s="2405"/>
      <c r="CV14" s="2405"/>
      <c r="CW14" s="2405"/>
      <c r="CX14" s="2405"/>
      <c r="CY14" s="2405"/>
      <c r="CZ14" s="2405"/>
      <c r="DA14" s="2405"/>
      <c r="DB14" s="2405"/>
      <c r="DC14" s="2405"/>
      <c r="DD14" s="2405"/>
      <c r="DE14" s="2405"/>
      <c r="DF14" s="2405"/>
      <c r="DG14" s="2405"/>
      <c r="DH14" s="2405"/>
      <c r="DI14" s="2405"/>
      <c r="DJ14" s="2406"/>
      <c r="DK14" s="2411"/>
      <c r="DL14" s="2405"/>
      <c r="DM14" s="2405"/>
      <c r="DN14" s="2405"/>
      <c r="DO14" s="2405"/>
      <c r="DP14" s="2405"/>
      <c r="DQ14" s="2405"/>
      <c r="DR14" s="2405"/>
      <c r="DS14" s="2405"/>
      <c r="DT14" s="2405"/>
      <c r="DU14" s="2405"/>
      <c r="DV14" s="2405"/>
      <c r="DW14" s="2405"/>
      <c r="DX14" s="2405"/>
      <c r="DY14" s="2405"/>
      <c r="DZ14" s="2405"/>
      <c r="EA14" s="2412"/>
      <c r="EB14" s="2404"/>
      <c r="EC14" s="2405"/>
      <c r="ED14" s="2405"/>
      <c r="EE14" s="2405"/>
      <c r="EF14" s="2405"/>
      <c r="EG14" s="2405"/>
      <c r="EH14" s="2405"/>
      <c r="EI14" s="2405"/>
      <c r="EJ14" s="2405"/>
      <c r="EK14" s="2405"/>
      <c r="EL14" s="2405"/>
      <c r="EM14" s="2405"/>
      <c r="EN14" s="2405"/>
      <c r="EO14" s="2405"/>
      <c r="EP14" s="2405"/>
      <c r="EQ14" s="2405"/>
      <c r="ER14" s="2405"/>
      <c r="ES14" s="2405"/>
      <c r="ET14" s="2405"/>
      <c r="EU14" s="2405"/>
      <c r="EV14" s="2405"/>
      <c r="EW14" s="2405"/>
      <c r="EX14" s="2405"/>
      <c r="EY14" s="2405"/>
      <c r="EZ14" s="2405"/>
      <c r="FA14" s="2405"/>
      <c r="FB14" s="2405"/>
      <c r="FC14" s="2405"/>
      <c r="FD14" s="2405"/>
      <c r="FE14" s="2405"/>
      <c r="FF14" s="2405"/>
      <c r="FG14" s="2405"/>
      <c r="FH14" s="2406"/>
    </row>
    <row r="15" spans="1:166" ht="8.65" customHeight="1">
      <c r="A15" s="796"/>
      <c r="B15" s="2438" t="s">
        <v>1034</v>
      </c>
      <c r="C15" s="2439"/>
      <c r="D15" s="2439"/>
      <c r="E15" s="2439"/>
      <c r="F15" s="2439"/>
      <c r="G15" s="2439"/>
      <c r="H15" s="2439"/>
      <c r="I15" s="2439"/>
      <c r="J15" s="2439"/>
      <c r="K15" s="2439"/>
      <c r="L15" s="2439"/>
      <c r="M15" s="2473" t="s">
        <v>1035</v>
      </c>
      <c r="N15" s="2439"/>
      <c r="O15" s="2439"/>
      <c r="P15" s="2439"/>
      <c r="Q15" s="2439"/>
      <c r="R15" s="2439"/>
      <c r="S15" s="2439"/>
      <c r="T15" s="2439"/>
      <c r="U15" s="2439"/>
      <c r="V15" s="2439"/>
      <c r="W15" s="2439"/>
      <c r="X15" s="2439"/>
      <c r="Y15" s="2439"/>
      <c r="Z15" s="2439"/>
      <c r="AA15" s="2439"/>
      <c r="AB15" s="2440"/>
      <c r="AC15" s="2471">
        <v>19.100000000000001</v>
      </c>
      <c r="AD15" s="2434"/>
      <c r="AE15" s="2434"/>
      <c r="AF15" s="2434">
        <v>18.399999999999999</v>
      </c>
      <c r="AG15" s="2434"/>
      <c r="AH15" s="2434"/>
      <c r="AI15" s="2434">
        <f>AC15</f>
        <v>19.100000000000001</v>
      </c>
      <c r="AJ15" s="2434"/>
      <c r="AK15" s="2475"/>
      <c r="AL15" s="2471">
        <v>5.5</v>
      </c>
      <c r="AM15" s="2434"/>
      <c r="AN15" s="2434"/>
      <c r="AO15" s="2434">
        <v>4.9000000000000004</v>
      </c>
      <c r="AP15" s="2434"/>
      <c r="AQ15" s="2434"/>
      <c r="AR15" s="2434">
        <f>AL15</f>
        <v>5.5</v>
      </c>
      <c r="AS15" s="2434"/>
      <c r="AT15" s="2435"/>
      <c r="AU15" s="2438" t="s">
        <v>1036</v>
      </c>
      <c r="AV15" s="2439"/>
      <c r="AW15" s="2439"/>
      <c r="AX15" s="2439"/>
      <c r="AY15" s="2439"/>
      <c r="AZ15" s="2439"/>
      <c r="BA15" s="2439"/>
      <c r="BB15" s="2439"/>
      <c r="BC15" s="2440"/>
      <c r="BD15" s="2447">
        <v>8</v>
      </c>
      <c r="BE15" s="2448"/>
      <c r="BF15" s="2448"/>
      <c r="BG15" s="2448"/>
      <c r="BH15" s="2448"/>
      <c r="BI15" s="2448"/>
      <c r="BJ15" s="2448"/>
      <c r="BK15" s="2449"/>
      <c r="BL15" s="2450">
        <v>8</v>
      </c>
      <c r="BM15" s="2450"/>
      <c r="BN15" s="2450"/>
      <c r="BO15" s="2450"/>
      <c r="BP15" s="2450"/>
      <c r="BQ15" s="2450"/>
      <c r="BR15" s="2450"/>
      <c r="BS15" s="2497">
        <v>15</v>
      </c>
      <c r="BT15" s="2498"/>
      <c r="BU15" s="2498"/>
      <c r="BV15" s="2498"/>
      <c r="BW15" s="2498"/>
      <c r="BX15" s="2498"/>
      <c r="BY15" s="2499"/>
      <c r="BZ15" s="2500" t="s">
        <v>971</v>
      </c>
      <c r="CA15" s="2042"/>
      <c r="CB15" s="2042"/>
      <c r="CC15" s="2042"/>
      <c r="CD15" s="2042"/>
      <c r="CE15" s="2042"/>
      <c r="CF15" s="2042"/>
      <c r="CG15" s="2042"/>
      <c r="CH15" s="2042"/>
      <c r="CI15" s="2042" t="s">
        <v>1037</v>
      </c>
      <c r="CJ15" s="2042"/>
      <c r="CK15" s="2042"/>
      <c r="CL15" s="2042"/>
      <c r="CM15" s="2042"/>
      <c r="CN15" s="2036" t="s">
        <v>87</v>
      </c>
      <c r="CO15" s="2037"/>
      <c r="CP15" s="2037"/>
      <c r="CQ15" s="2037"/>
      <c r="CR15" s="2037"/>
      <c r="CS15" s="2037"/>
      <c r="CT15" s="2037"/>
      <c r="CU15" s="2037"/>
      <c r="CV15" s="2037"/>
      <c r="CW15" s="2037"/>
      <c r="CX15" s="2037"/>
      <c r="CY15" s="2037"/>
      <c r="CZ15" s="2037"/>
      <c r="DA15" s="2037"/>
      <c r="DB15" s="2037"/>
      <c r="DC15" s="2037"/>
      <c r="DD15" s="2043"/>
      <c r="DE15" s="2036" t="s">
        <v>1037</v>
      </c>
      <c r="DF15" s="2037"/>
      <c r="DG15" s="2037"/>
      <c r="DH15" s="2037"/>
      <c r="DI15" s="2037"/>
      <c r="DJ15" s="2038"/>
      <c r="DK15" s="2046" t="s">
        <v>1038</v>
      </c>
      <c r="DL15" s="2047"/>
      <c r="DM15" s="2047"/>
      <c r="DN15" s="2047"/>
      <c r="DO15" s="2047"/>
      <c r="DP15" s="2047"/>
      <c r="DQ15" s="2047"/>
      <c r="DR15" s="2047"/>
      <c r="DS15" s="2047"/>
      <c r="DT15" s="2047"/>
      <c r="DU15" s="2047"/>
      <c r="DV15" s="2047"/>
      <c r="DW15" s="2047"/>
      <c r="DX15" s="2047"/>
      <c r="DY15" s="2047"/>
      <c r="DZ15" s="2047"/>
      <c r="EA15" s="2048"/>
      <c r="EB15" s="2036" t="s">
        <v>971</v>
      </c>
      <c r="EC15" s="2037"/>
      <c r="ED15" s="2037"/>
      <c r="EE15" s="2037"/>
      <c r="EF15" s="2037"/>
      <c r="EG15" s="2037"/>
      <c r="EH15" s="2037"/>
      <c r="EI15" s="2037"/>
      <c r="EJ15" s="2037"/>
      <c r="EK15" s="2037"/>
      <c r="EL15" s="2037"/>
      <c r="EM15" s="2037"/>
      <c r="EN15" s="2037"/>
      <c r="EO15" s="2037"/>
      <c r="EP15" s="2037"/>
      <c r="EQ15" s="2037"/>
      <c r="ER15" s="2043"/>
      <c r="ES15" s="2036" t="s">
        <v>1037</v>
      </c>
      <c r="ET15" s="2037"/>
      <c r="EU15" s="2037"/>
      <c r="EV15" s="2037"/>
      <c r="EW15" s="2037"/>
      <c r="EX15" s="2037"/>
      <c r="EY15" s="2037"/>
      <c r="EZ15" s="2043"/>
      <c r="FA15" s="2036" t="s">
        <v>1039</v>
      </c>
      <c r="FB15" s="2037"/>
      <c r="FC15" s="2037"/>
      <c r="FD15" s="2037"/>
      <c r="FE15" s="2037"/>
      <c r="FF15" s="2037"/>
      <c r="FG15" s="2037"/>
      <c r="FH15" s="2038"/>
    </row>
    <row r="16" spans="1:166" ht="8.65" customHeight="1">
      <c r="A16" s="796"/>
      <c r="B16" s="2441"/>
      <c r="C16" s="2442"/>
      <c r="D16" s="2442"/>
      <c r="E16" s="2442"/>
      <c r="F16" s="2442"/>
      <c r="G16" s="2442"/>
      <c r="H16" s="2442"/>
      <c r="I16" s="2442"/>
      <c r="J16" s="2442"/>
      <c r="K16" s="2442"/>
      <c r="L16" s="2442"/>
      <c r="M16" s="2474"/>
      <c r="N16" s="2445"/>
      <c r="O16" s="2445"/>
      <c r="P16" s="2445"/>
      <c r="Q16" s="2445"/>
      <c r="R16" s="2445"/>
      <c r="S16" s="2445"/>
      <c r="T16" s="2445"/>
      <c r="U16" s="2445"/>
      <c r="V16" s="2445"/>
      <c r="W16" s="2445"/>
      <c r="X16" s="2445"/>
      <c r="Y16" s="2445"/>
      <c r="Z16" s="2445"/>
      <c r="AA16" s="2445"/>
      <c r="AB16" s="2446"/>
      <c r="AC16" s="2472"/>
      <c r="AD16" s="2436"/>
      <c r="AE16" s="2436"/>
      <c r="AF16" s="2436"/>
      <c r="AG16" s="2436"/>
      <c r="AH16" s="2436"/>
      <c r="AI16" s="2436"/>
      <c r="AJ16" s="2436"/>
      <c r="AK16" s="2476"/>
      <c r="AL16" s="2472"/>
      <c r="AM16" s="2436"/>
      <c r="AN16" s="2436"/>
      <c r="AO16" s="2436"/>
      <c r="AP16" s="2436"/>
      <c r="AQ16" s="2436"/>
      <c r="AR16" s="2436"/>
      <c r="AS16" s="2436"/>
      <c r="AT16" s="2437"/>
      <c r="AU16" s="2441"/>
      <c r="AV16" s="2442"/>
      <c r="AW16" s="2442"/>
      <c r="AX16" s="2442"/>
      <c r="AY16" s="2442"/>
      <c r="AZ16" s="2442"/>
      <c r="BA16" s="2442"/>
      <c r="BB16" s="2442"/>
      <c r="BC16" s="2443"/>
      <c r="BD16" s="2447"/>
      <c r="BE16" s="2448"/>
      <c r="BF16" s="2448"/>
      <c r="BG16" s="2448"/>
      <c r="BH16" s="2448"/>
      <c r="BI16" s="2448"/>
      <c r="BJ16" s="2448"/>
      <c r="BK16" s="2449"/>
      <c r="BL16" s="2450"/>
      <c r="BM16" s="2450"/>
      <c r="BN16" s="2450"/>
      <c r="BO16" s="2450"/>
      <c r="BP16" s="2450"/>
      <c r="BQ16" s="2450"/>
      <c r="BR16" s="2450"/>
      <c r="BS16" s="2497"/>
      <c r="BT16" s="2498"/>
      <c r="BU16" s="2498"/>
      <c r="BV16" s="2498"/>
      <c r="BW16" s="2498"/>
      <c r="BX16" s="2498"/>
      <c r="BY16" s="2499"/>
      <c r="BZ16" s="2501"/>
      <c r="CA16" s="1815"/>
      <c r="CB16" s="1815"/>
      <c r="CC16" s="1815"/>
      <c r="CD16" s="1815"/>
      <c r="CE16" s="1815"/>
      <c r="CF16" s="1815"/>
      <c r="CG16" s="1815"/>
      <c r="CH16" s="1815"/>
      <c r="CI16" s="1815"/>
      <c r="CJ16" s="1815"/>
      <c r="CK16" s="1815"/>
      <c r="CL16" s="1815"/>
      <c r="CM16" s="1815"/>
      <c r="CN16" s="1788"/>
      <c r="CO16" s="1236"/>
      <c r="CP16" s="1236"/>
      <c r="CQ16" s="1236"/>
      <c r="CR16" s="1236"/>
      <c r="CS16" s="1236"/>
      <c r="CT16" s="1236"/>
      <c r="CU16" s="1236"/>
      <c r="CV16" s="1236"/>
      <c r="CW16" s="1236"/>
      <c r="CX16" s="1236"/>
      <c r="CY16" s="1236"/>
      <c r="CZ16" s="1236"/>
      <c r="DA16" s="1236"/>
      <c r="DB16" s="1236"/>
      <c r="DC16" s="1236"/>
      <c r="DD16" s="2044"/>
      <c r="DE16" s="1788"/>
      <c r="DF16" s="1236"/>
      <c r="DG16" s="1236"/>
      <c r="DH16" s="1236"/>
      <c r="DI16" s="1236"/>
      <c r="DJ16" s="2039"/>
      <c r="DK16" s="2049"/>
      <c r="DL16" s="2050"/>
      <c r="DM16" s="2050"/>
      <c r="DN16" s="2050"/>
      <c r="DO16" s="2050"/>
      <c r="DP16" s="2050"/>
      <c r="DQ16" s="2050"/>
      <c r="DR16" s="2050"/>
      <c r="DS16" s="2050"/>
      <c r="DT16" s="2050"/>
      <c r="DU16" s="2050"/>
      <c r="DV16" s="2050"/>
      <c r="DW16" s="2050"/>
      <c r="DX16" s="2050"/>
      <c r="DY16" s="2050"/>
      <c r="DZ16" s="2050"/>
      <c r="EA16" s="2051"/>
      <c r="EB16" s="1788"/>
      <c r="EC16" s="1236"/>
      <c r="ED16" s="1236"/>
      <c r="EE16" s="1236"/>
      <c r="EF16" s="1236"/>
      <c r="EG16" s="1236"/>
      <c r="EH16" s="1236"/>
      <c r="EI16" s="1236"/>
      <c r="EJ16" s="1236"/>
      <c r="EK16" s="1236"/>
      <c r="EL16" s="1236"/>
      <c r="EM16" s="1236"/>
      <c r="EN16" s="1236"/>
      <c r="EO16" s="1236"/>
      <c r="EP16" s="1236"/>
      <c r="EQ16" s="1236"/>
      <c r="ER16" s="2044"/>
      <c r="ES16" s="1788"/>
      <c r="ET16" s="1236"/>
      <c r="EU16" s="1236"/>
      <c r="EV16" s="1236"/>
      <c r="EW16" s="1236"/>
      <c r="EX16" s="1236"/>
      <c r="EY16" s="1236"/>
      <c r="EZ16" s="2044"/>
      <c r="FA16" s="1788"/>
      <c r="FB16" s="1236"/>
      <c r="FC16" s="1236"/>
      <c r="FD16" s="1236"/>
      <c r="FE16" s="1236"/>
      <c r="FF16" s="1236"/>
      <c r="FG16" s="1236"/>
      <c r="FH16" s="2039"/>
    </row>
    <row r="17" spans="1:164" ht="8.65" customHeight="1">
      <c r="A17" s="796"/>
      <c r="B17" s="2441"/>
      <c r="C17" s="2442"/>
      <c r="D17" s="2442"/>
      <c r="E17" s="2442"/>
      <c r="F17" s="2442"/>
      <c r="G17" s="2442"/>
      <c r="H17" s="2442"/>
      <c r="I17" s="2442"/>
      <c r="J17" s="2442"/>
      <c r="K17" s="2442"/>
      <c r="L17" s="2442"/>
      <c r="M17" s="2473" t="s">
        <v>1040</v>
      </c>
      <c r="N17" s="2439"/>
      <c r="O17" s="2439"/>
      <c r="P17" s="2439"/>
      <c r="Q17" s="2439"/>
      <c r="R17" s="2439"/>
      <c r="S17" s="2439"/>
      <c r="T17" s="2439"/>
      <c r="U17" s="2439"/>
      <c r="V17" s="2439"/>
      <c r="W17" s="2439"/>
      <c r="X17" s="2439"/>
      <c r="Y17" s="2439"/>
      <c r="Z17" s="2439"/>
      <c r="AA17" s="2439"/>
      <c r="AB17" s="2440"/>
      <c r="AC17" s="2471">
        <v>19.5</v>
      </c>
      <c r="AD17" s="2434"/>
      <c r="AE17" s="2434"/>
      <c r="AF17" s="2434">
        <v>18.8</v>
      </c>
      <c r="AG17" s="2434"/>
      <c r="AH17" s="2434"/>
      <c r="AI17" s="2434">
        <f t="shared" ref="AI17" si="0">AC17</f>
        <v>19.5</v>
      </c>
      <c r="AJ17" s="2434"/>
      <c r="AK17" s="2475"/>
      <c r="AL17" s="2471">
        <v>5.7</v>
      </c>
      <c r="AM17" s="2434"/>
      <c r="AN17" s="2434"/>
      <c r="AO17" s="2434">
        <v>5.0999999999999996</v>
      </c>
      <c r="AP17" s="2434"/>
      <c r="AQ17" s="2434"/>
      <c r="AR17" s="2434">
        <f t="shared" ref="AR17" si="1">AL17</f>
        <v>5.7</v>
      </c>
      <c r="AS17" s="2434"/>
      <c r="AT17" s="2435"/>
      <c r="AU17" s="2441"/>
      <c r="AV17" s="2442"/>
      <c r="AW17" s="2442"/>
      <c r="AX17" s="2442"/>
      <c r="AY17" s="2442"/>
      <c r="AZ17" s="2442"/>
      <c r="BA17" s="2442"/>
      <c r="BB17" s="2442"/>
      <c r="BC17" s="2443"/>
      <c r="BD17" s="2447"/>
      <c r="BE17" s="2448"/>
      <c r="BF17" s="2448"/>
      <c r="BG17" s="2448"/>
      <c r="BH17" s="2448"/>
      <c r="BI17" s="2448"/>
      <c r="BJ17" s="2448"/>
      <c r="BK17" s="2449"/>
      <c r="BL17" s="2450"/>
      <c r="BM17" s="2450"/>
      <c r="BN17" s="2450"/>
      <c r="BO17" s="2450"/>
      <c r="BP17" s="2450"/>
      <c r="BQ17" s="2450"/>
      <c r="BR17" s="2450"/>
      <c r="BS17" s="2497"/>
      <c r="BT17" s="2498"/>
      <c r="BU17" s="2498"/>
      <c r="BV17" s="2498"/>
      <c r="BW17" s="2498"/>
      <c r="BX17" s="2498"/>
      <c r="BY17" s="2499"/>
      <c r="BZ17" s="2501"/>
      <c r="CA17" s="1815"/>
      <c r="CB17" s="1815"/>
      <c r="CC17" s="1815"/>
      <c r="CD17" s="1815"/>
      <c r="CE17" s="1815"/>
      <c r="CF17" s="1815"/>
      <c r="CG17" s="1815"/>
      <c r="CH17" s="1815"/>
      <c r="CI17" s="1815"/>
      <c r="CJ17" s="1815"/>
      <c r="CK17" s="1815"/>
      <c r="CL17" s="1815"/>
      <c r="CM17" s="1815"/>
      <c r="CN17" s="1788"/>
      <c r="CO17" s="1236"/>
      <c r="CP17" s="1236"/>
      <c r="CQ17" s="1236"/>
      <c r="CR17" s="1236"/>
      <c r="CS17" s="1236"/>
      <c r="CT17" s="1236"/>
      <c r="CU17" s="1236"/>
      <c r="CV17" s="1236"/>
      <c r="CW17" s="1236"/>
      <c r="CX17" s="1236"/>
      <c r="CY17" s="1236"/>
      <c r="CZ17" s="1236"/>
      <c r="DA17" s="1236"/>
      <c r="DB17" s="1236"/>
      <c r="DC17" s="1236"/>
      <c r="DD17" s="2044"/>
      <c r="DE17" s="1788"/>
      <c r="DF17" s="1236"/>
      <c r="DG17" s="1236"/>
      <c r="DH17" s="1236"/>
      <c r="DI17" s="1236"/>
      <c r="DJ17" s="2039"/>
      <c r="DK17" s="2049"/>
      <c r="DL17" s="2050"/>
      <c r="DM17" s="2050"/>
      <c r="DN17" s="2050"/>
      <c r="DO17" s="2050"/>
      <c r="DP17" s="2050"/>
      <c r="DQ17" s="2050"/>
      <c r="DR17" s="2050"/>
      <c r="DS17" s="2050"/>
      <c r="DT17" s="2050"/>
      <c r="DU17" s="2050"/>
      <c r="DV17" s="2050"/>
      <c r="DW17" s="2050"/>
      <c r="DX17" s="2050"/>
      <c r="DY17" s="2050"/>
      <c r="DZ17" s="2050"/>
      <c r="EA17" s="2051"/>
      <c r="EB17" s="1788"/>
      <c r="EC17" s="1236"/>
      <c r="ED17" s="1236"/>
      <c r="EE17" s="1236"/>
      <c r="EF17" s="1236"/>
      <c r="EG17" s="1236"/>
      <c r="EH17" s="1236"/>
      <c r="EI17" s="1236"/>
      <c r="EJ17" s="1236"/>
      <c r="EK17" s="1236"/>
      <c r="EL17" s="1236"/>
      <c r="EM17" s="1236"/>
      <c r="EN17" s="1236"/>
      <c r="EO17" s="1236"/>
      <c r="EP17" s="1236"/>
      <c r="EQ17" s="1236"/>
      <c r="ER17" s="2044"/>
      <c r="ES17" s="1788"/>
      <c r="ET17" s="1236"/>
      <c r="EU17" s="1236"/>
      <c r="EV17" s="1236"/>
      <c r="EW17" s="1236"/>
      <c r="EX17" s="1236"/>
      <c r="EY17" s="1236"/>
      <c r="EZ17" s="2044"/>
      <c r="FA17" s="1788"/>
      <c r="FB17" s="1236"/>
      <c r="FC17" s="1236"/>
      <c r="FD17" s="1236"/>
      <c r="FE17" s="1236"/>
      <c r="FF17" s="1236"/>
      <c r="FG17" s="1236"/>
      <c r="FH17" s="2039"/>
    </row>
    <row r="18" spans="1:164" ht="8.65" customHeight="1">
      <c r="A18" s="796"/>
      <c r="B18" s="2441"/>
      <c r="C18" s="2442"/>
      <c r="D18" s="2442"/>
      <c r="E18" s="2442"/>
      <c r="F18" s="2442"/>
      <c r="G18" s="2442"/>
      <c r="H18" s="2442"/>
      <c r="I18" s="2442"/>
      <c r="J18" s="2442"/>
      <c r="K18" s="2442"/>
      <c r="L18" s="2442"/>
      <c r="M18" s="2474"/>
      <c r="N18" s="2445"/>
      <c r="O18" s="2445"/>
      <c r="P18" s="2445"/>
      <c r="Q18" s="2445"/>
      <c r="R18" s="2445"/>
      <c r="S18" s="2445"/>
      <c r="T18" s="2445"/>
      <c r="U18" s="2445"/>
      <c r="V18" s="2445"/>
      <c r="W18" s="2445"/>
      <c r="X18" s="2445"/>
      <c r="Y18" s="2445"/>
      <c r="Z18" s="2445"/>
      <c r="AA18" s="2445"/>
      <c r="AB18" s="2446"/>
      <c r="AC18" s="2472"/>
      <c r="AD18" s="2436"/>
      <c r="AE18" s="2436"/>
      <c r="AF18" s="2436"/>
      <c r="AG18" s="2436"/>
      <c r="AH18" s="2436"/>
      <c r="AI18" s="2436"/>
      <c r="AJ18" s="2436"/>
      <c r="AK18" s="2476"/>
      <c r="AL18" s="2472"/>
      <c r="AM18" s="2436"/>
      <c r="AN18" s="2436"/>
      <c r="AO18" s="2436"/>
      <c r="AP18" s="2436"/>
      <c r="AQ18" s="2436"/>
      <c r="AR18" s="2436"/>
      <c r="AS18" s="2436"/>
      <c r="AT18" s="2437"/>
      <c r="AU18" s="2441"/>
      <c r="AV18" s="2442"/>
      <c r="AW18" s="2442"/>
      <c r="AX18" s="2442"/>
      <c r="AY18" s="2442"/>
      <c r="AZ18" s="2442"/>
      <c r="BA18" s="2442"/>
      <c r="BB18" s="2442"/>
      <c r="BC18" s="2443"/>
      <c r="BD18" s="2447"/>
      <c r="BE18" s="2448"/>
      <c r="BF18" s="2448"/>
      <c r="BG18" s="2448"/>
      <c r="BH18" s="2448"/>
      <c r="BI18" s="2448"/>
      <c r="BJ18" s="2448"/>
      <c r="BK18" s="2449"/>
      <c r="BL18" s="2450"/>
      <c r="BM18" s="2450"/>
      <c r="BN18" s="2450"/>
      <c r="BO18" s="2450"/>
      <c r="BP18" s="2450"/>
      <c r="BQ18" s="2450"/>
      <c r="BR18" s="2450"/>
      <c r="BS18" s="2497"/>
      <c r="BT18" s="2498"/>
      <c r="BU18" s="2498"/>
      <c r="BV18" s="2498"/>
      <c r="BW18" s="2498"/>
      <c r="BX18" s="2498"/>
      <c r="BY18" s="2499"/>
      <c r="BZ18" s="2502"/>
      <c r="CA18" s="1816"/>
      <c r="CB18" s="1816"/>
      <c r="CC18" s="1816"/>
      <c r="CD18" s="1816"/>
      <c r="CE18" s="1816"/>
      <c r="CF18" s="1816"/>
      <c r="CG18" s="1816"/>
      <c r="CH18" s="1816"/>
      <c r="CI18" s="1816"/>
      <c r="CJ18" s="1816"/>
      <c r="CK18" s="1816"/>
      <c r="CL18" s="1816"/>
      <c r="CM18" s="1816"/>
      <c r="CN18" s="1789"/>
      <c r="CO18" s="2040"/>
      <c r="CP18" s="2040"/>
      <c r="CQ18" s="2040"/>
      <c r="CR18" s="2040"/>
      <c r="CS18" s="2040"/>
      <c r="CT18" s="2040"/>
      <c r="CU18" s="2040"/>
      <c r="CV18" s="2040"/>
      <c r="CW18" s="2040"/>
      <c r="CX18" s="2040"/>
      <c r="CY18" s="2040"/>
      <c r="CZ18" s="2040"/>
      <c r="DA18" s="2040"/>
      <c r="DB18" s="2040"/>
      <c r="DC18" s="2040"/>
      <c r="DD18" s="2045"/>
      <c r="DE18" s="1789"/>
      <c r="DF18" s="2040"/>
      <c r="DG18" s="2040"/>
      <c r="DH18" s="2040"/>
      <c r="DI18" s="2040"/>
      <c r="DJ18" s="2041"/>
      <c r="DK18" s="2052"/>
      <c r="DL18" s="2053"/>
      <c r="DM18" s="2053"/>
      <c r="DN18" s="2053"/>
      <c r="DO18" s="2053"/>
      <c r="DP18" s="2053"/>
      <c r="DQ18" s="2053"/>
      <c r="DR18" s="2053"/>
      <c r="DS18" s="2053"/>
      <c r="DT18" s="2053"/>
      <c r="DU18" s="2053"/>
      <c r="DV18" s="2053"/>
      <c r="DW18" s="2053"/>
      <c r="DX18" s="2053"/>
      <c r="DY18" s="2053"/>
      <c r="DZ18" s="2053"/>
      <c r="EA18" s="2054"/>
      <c r="EB18" s="1789"/>
      <c r="EC18" s="2040"/>
      <c r="ED18" s="2040"/>
      <c r="EE18" s="2040"/>
      <c r="EF18" s="2040"/>
      <c r="EG18" s="2040"/>
      <c r="EH18" s="2040"/>
      <c r="EI18" s="2040"/>
      <c r="EJ18" s="2040"/>
      <c r="EK18" s="2040"/>
      <c r="EL18" s="2040"/>
      <c r="EM18" s="2040"/>
      <c r="EN18" s="2040"/>
      <c r="EO18" s="2040"/>
      <c r="EP18" s="2040"/>
      <c r="EQ18" s="2040"/>
      <c r="ER18" s="2045"/>
      <c r="ES18" s="1789"/>
      <c r="ET18" s="2040"/>
      <c r="EU18" s="2040"/>
      <c r="EV18" s="2040"/>
      <c r="EW18" s="2040"/>
      <c r="EX18" s="2040"/>
      <c r="EY18" s="2040"/>
      <c r="EZ18" s="2045"/>
      <c r="FA18" s="1789"/>
      <c r="FB18" s="2040"/>
      <c r="FC18" s="2040"/>
      <c r="FD18" s="2040"/>
      <c r="FE18" s="2040"/>
      <c r="FF18" s="2040"/>
      <c r="FG18" s="2040"/>
      <c r="FH18" s="2041"/>
    </row>
    <row r="19" spans="1:164" ht="8.65" customHeight="1">
      <c r="A19" s="796"/>
      <c r="B19" s="2441"/>
      <c r="C19" s="2442"/>
      <c r="D19" s="2442"/>
      <c r="E19" s="2442"/>
      <c r="F19" s="2442"/>
      <c r="G19" s="2442"/>
      <c r="H19" s="2442"/>
      <c r="I19" s="2442"/>
      <c r="J19" s="2442"/>
      <c r="K19" s="2442"/>
      <c r="L19" s="2442"/>
      <c r="M19" s="2473" t="s">
        <v>1191</v>
      </c>
      <c r="N19" s="2439"/>
      <c r="O19" s="2439"/>
      <c r="P19" s="2439"/>
      <c r="Q19" s="2439"/>
      <c r="R19" s="2439"/>
      <c r="S19" s="2439"/>
      <c r="T19" s="2439"/>
      <c r="U19" s="2439"/>
      <c r="V19" s="2439"/>
      <c r="W19" s="2439"/>
      <c r="X19" s="2439"/>
      <c r="Y19" s="2439"/>
      <c r="Z19" s="2439"/>
      <c r="AA19" s="2439"/>
      <c r="AB19" s="2440"/>
      <c r="AC19" s="2471">
        <v>19.8</v>
      </c>
      <c r="AD19" s="2434"/>
      <c r="AE19" s="2434"/>
      <c r="AF19" s="2434">
        <v>19.100000000000001</v>
      </c>
      <c r="AG19" s="2434"/>
      <c r="AH19" s="2434"/>
      <c r="AI19" s="2434">
        <f t="shared" ref="AI19" si="2">AC19</f>
        <v>19.8</v>
      </c>
      <c r="AJ19" s="2434"/>
      <c r="AK19" s="2475"/>
      <c r="AL19" s="2471">
        <v>6.1</v>
      </c>
      <c r="AM19" s="2434"/>
      <c r="AN19" s="2434"/>
      <c r="AO19" s="2434">
        <v>5.4</v>
      </c>
      <c r="AP19" s="2434"/>
      <c r="AQ19" s="2434"/>
      <c r="AR19" s="2434">
        <f t="shared" ref="AR19" si="3">AL19</f>
        <v>6.1</v>
      </c>
      <c r="AS19" s="2434"/>
      <c r="AT19" s="2435"/>
      <c r="AU19" s="2441"/>
      <c r="AV19" s="2442"/>
      <c r="AW19" s="2442"/>
      <c r="AX19" s="2442"/>
      <c r="AY19" s="2442"/>
      <c r="AZ19" s="2442"/>
      <c r="BA19" s="2442"/>
      <c r="BB19" s="2442"/>
      <c r="BC19" s="2443"/>
      <c r="BD19" s="2447"/>
      <c r="BE19" s="2448"/>
      <c r="BF19" s="2448"/>
      <c r="BG19" s="2448"/>
      <c r="BH19" s="2448"/>
      <c r="BI19" s="2448"/>
      <c r="BJ19" s="2448"/>
      <c r="BK19" s="2449"/>
      <c r="BL19" s="2450"/>
      <c r="BM19" s="2450"/>
      <c r="BN19" s="2450"/>
      <c r="BO19" s="2450"/>
      <c r="BP19" s="2450"/>
      <c r="BQ19" s="2450"/>
      <c r="BR19" s="2450"/>
      <c r="BS19" s="2497"/>
      <c r="BT19" s="2498"/>
      <c r="BU19" s="2498"/>
      <c r="BV19" s="2498"/>
      <c r="BW19" s="2498"/>
      <c r="BX19" s="2498"/>
      <c r="BY19" s="2499"/>
      <c r="BZ19" s="2503" t="s">
        <v>1192</v>
      </c>
      <c r="CA19" s="2504"/>
      <c r="CB19" s="2504"/>
      <c r="CC19" s="2504"/>
      <c r="CD19" s="2504"/>
      <c r="CE19" s="2504"/>
      <c r="CF19" s="2504"/>
      <c r="CG19" s="2504"/>
      <c r="CH19" s="2504"/>
      <c r="CI19" s="2509">
        <v>0.4</v>
      </c>
      <c r="CJ19" s="2509"/>
      <c r="CK19" s="2509"/>
      <c r="CL19" s="2509"/>
      <c r="CM19" s="2509"/>
      <c r="CN19" s="2512" t="s">
        <v>1193</v>
      </c>
      <c r="CO19" s="2439"/>
      <c r="CP19" s="2439"/>
      <c r="CQ19" s="2439"/>
      <c r="CR19" s="2439"/>
      <c r="CS19" s="2439"/>
      <c r="CT19" s="2439"/>
      <c r="CU19" s="2439"/>
      <c r="CV19" s="2439"/>
      <c r="CW19" s="2439"/>
      <c r="CX19" s="2439"/>
      <c r="CY19" s="2439"/>
      <c r="CZ19" s="2439"/>
      <c r="DA19" s="2439"/>
      <c r="DB19" s="2439"/>
      <c r="DC19" s="2439"/>
      <c r="DD19" s="2513"/>
      <c r="DE19" s="2108">
        <v>0.68</v>
      </c>
      <c r="DF19" s="2099"/>
      <c r="DG19" s="2099"/>
      <c r="DH19" s="2099"/>
      <c r="DI19" s="2099"/>
      <c r="DJ19" s="2109"/>
      <c r="DK19" s="2525" t="s">
        <v>1044</v>
      </c>
      <c r="DL19" s="2526"/>
      <c r="DM19" s="2526"/>
      <c r="DN19" s="2526"/>
      <c r="DO19" s="2526"/>
      <c r="DP19" s="2526"/>
      <c r="DQ19" s="2526"/>
      <c r="DR19" s="2526"/>
      <c r="DS19" s="2526"/>
      <c r="DT19" s="2526"/>
      <c r="DU19" s="2526"/>
      <c r="DV19" s="2526"/>
      <c r="DW19" s="2526"/>
      <c r="DX19" s="2526"/>
      <c r="DY19" s="2526"/>
      <c r="DZ19" s="2526"/>
      <c r="EA19" s="2527"/>
      <c r="EB19" s="2518" t="s">
        <v>1042</v>
      </c>
      <c r="EC19" s="2518"/>
      <c r="ED19" s="2518"/>
      <c r="EE19" s="2518"/>
      <c r="EF19" s="2518"/>
      <c r="EG19" s="2518"/>
      <c r="EH19" s="2518"/>
      <c r="EI19" s="2518"/>
      <c r="EJ19" s="2518"/>
      <c r="EK19" s="2518"/>
      <c r="EL19" s="2518"/>
      <c r="EM19" s="2518"/>
      <c r="EN19" s="2518"/>
      <c r="EO19" s="2518"/>
      <c r="EP19" s="2518"/>
      <c r="EQ19" s="2518"/>
      <c r="ER19" s="2518"/>
      <c r="ES19" s="2098">
        <v>3.11</v>
      </c>
      <c r="ET19" s="2098"/>
      <c r="EU19" s="2098"/>
      <c r="EV19" s="2098"/>
      <c r="EW19" s="2098"/>
      <c r="EX19" s="2098"/>
      <c r="EY19" s="2098"/>
      <c r="EZ19" s="2098"/>
      <c r="FA19" s="2087"/>
      <c r="FB19" s="2087"/>
      <c r="FC19" s="2087"/>
      <c r="FD19" s="2087"/>
      <c r="FE19" s="2087"/>
      <c r="FF19" s="2087"/>
      <c r="FG19" s="2087"/>
      <c r="FH19" s="2088"/>
    </row>
    <row r="20" spans="1:164" ht="8.65" customHeight="1">
      <c r="A20" s="796"/>
      <c r="B20" s="2441"/>
      <c r="C20" s="2442"/>
      <c r="D20" s="2442"/>
      <c r="E20" s="2442"/>
      <c r="F20" s="2442"/>
      <c r="G20" s="2442"/>
      <c r="H20" s="2442"/>
      <c r="I20" s="2442"/>
      <c r="J20" s="2442"/>
      <c r="K20" s="2442"/>
      <c r="L20" s="2442"/>
      <c r="M20" s="2474"/>
      <c r="N20" s="2445"/>
      <c r="O20" s="2445"/>
      <c r="P20" s="2445"/>
      <c r="Q20" s="2445"/>
      <c r="R20" s="2445"/>
      <c r="S20" s="2445"/>
      <c r="T20" s="2445"/>
      <c r="U20" s="2445"/>
      <c r="V20" s="2445"/>
      <c r="W20" s="2445"/>
      <c r="X20" s="2445"/>
      <c r="Y20" s="2445"/>
      <c r="Z20" s="2445"/>
      <c r="AA20" s="2445"/>
      <c r="AB20" s="2446"/>
      <c r="AC20" s="2472"/>
      <c r="AD20" s="2436"/>
      <c r="AE20" s="2436"/>
      <c r="AF20" s="2436"/>
      <c r="AG20" s="2436"/>
      <c r="AH20" s="2436"/>
      <c r="AI20" s="2436"/>
      <c r="AJ20" s="2436"/>
      <c r="AK20" s="2476"/>
      <c r="AL20" s="2472"/>
      <c r="AM20" s="2436"/>
      <c r="AN20" s="2436"/>
      <c r="AO20" s="2436"/>
      <c r="AP20" s="2436"/>
      <c r="AQ20" s="2436"/>
      <c r="AR20" s="2436"/>
      <c r="AS20" s="2436"/>
      <c r="AT20" s="2437"/>
      <c r="AU20" s="2444"/>
      <c r="AV20" s="2445"/>
      <c r="AW20" s="2445"/>
      <c r="AX20" s="2445"/>
      <c r="AY20" s="2445"/>
      <c r="AZ20" s="2445"/>
      <c r="BA20" s="2445"/>
      <c r="BB20" s="2445"/>
      <c r="BC20" s="2446"/>
      <c r="BD20" s="2447"/>
      <c r="BE20" s="2448"/>
      <c r="BF20" s="2448"/>
      <c r="BG20" s="2448"/>
      <c r="BH20" s="2448"/>
      <c r="BI20" s="2448"/>
      <c r="BJ20" s="2448"/>
      <c r="BK20" s="2449"/>
      <c r="BL20" s="2450"/>
      <c r="BM20" s="2450"/>
      <c r="BN20" s="2450"/>
      <c r="BO20" s="2450"/>
      <c r="BP20" s="2450"/>
      <c r="BQ20" s="2450"/>
      <c r="BR20" s="2450"/>
      <c r="BS20" s="2497"/>
      <c r="BT20" s="2498"/>
      <c r="BU20" s="2498"/>
      <c r="BV20" s="2498"/>
      <c r="BW20" s="2498"/>
      <c r="BX20" s="2498"/>
      <c r="BY20" s="2499"/>
      <c r="BZ20" s="2505"/>
      <c r="CA20" s="2506"/>
      <c r="CB20" s="2506"/>
      <c r="CC20" s="2506"/>
      <c r="CD20" s="2506"/>
      <c r="CE20" s="2506"/>
      <c r="CF20" s="2506"/>
      <c r="CG20" s="2506"/>
      <c r="CH20" s="2506"/>
      <c r="CI20" s="2510"/>
      <c r="CJ20" s="2510"/>
      <c r="CK20" s="2510"/>
      <c r="CL20" s="2510"/>
      <c r="CM20" s="2510"/>
      <c r="CN20" s="2514"/>
      <c r="CO20" s="2442"/>
      <c r="CP20" s="2442"/>
      <c r="CQ20" s="2442"/>
      <c r="CR20" s="2442"/>
      <c r="CS20" s="2442"/>
      <c r="CT20" s="2442"/>
      <c r="CU20" s="2442"/>
      <c r="CV20" s="2442"/>
      <c r="CW20" s="2442"/>
      <c r="CX20" s="2442"/>
      <c r="CY20" s="2442"/>
      <c r="CZ20" s="2442"/>
      <c r="DA20" s="2442"/>
      <c r="DB20" s="2442"/>
      <c r="DC20" s="2442"/>
      <c r="DD20" s="2515"/>
      <c r="DE20" s="2110"/>
      <c r="DF20" s="2101"/>
      <c r="DG20" s="2101"/>
      <c r="DH20" s="2101"/>
      <c r="DI20" s="2101"/>
      <c r="DJ20" s="2111"/>
      <c r="DK20" s="2528"/>
      <c r="DL20" s="2529"/>
      <c r="DM20" s="2529"/>
      <c r="DN20" s="2529"/>
      <c r="DO20" s="2529"/>
      <c r="DP20" s="2529"/>
      <c r="DQ20" s="2529"/>
      <c r="DR20" s="2529"/>
      <c r="DS20" s="2529"/>
      <c r="DT20" s="2529"/>
      <c r="DU20" s="2529"/>
      <c r="DV20" s="2529"/>
      <c r="DW20" s="2529"/>
      <c r="DX20" s="2529"/>
      <c r="DY20" s="2529"/>
      <c r="DZ20" s="2529"/>
      <c r="EA20" s="2530"/>
      <c r="EB20" s="2518"/>
      <c r="EC20" s="2518"/>
      <c r="ED20" s="2518"/>
      <c r="EE20" s="2518"/>
      <c r="EF20" s="2518"/>
      <c r="EG20" s="2518"/>
      <c r="EH20" s="2518"/>
      <c r="EI20" s="2518"/>
      <c r="EJ20" s="2518"/>
      <c r="EK20" s="2518"/>
      <c r="EL20" s="2518"/>
      <c r="EM20" s="2518"/>
      <c r="EN20" s="2518"/>
      <c r="EO20" s="2518"/>
      <c r="EP20" s="2518"/>
      <c r="EQ20" s="2518"/>
      <c r="ER20" s="2518"/>
      <c r="ES20" s="2098"/>
      <c r="ET20" s="2098"/>
      <c r="EU20" s="2098"/>
      <c r="EV20" s="2098"/>
      <c r="EW20" s="2098"/>
      <c r="EX20" s="2098"/>
      <c r="EY20" s="2098"/>
      <c r="EZ20" s="2098"/>
      <c r="FA20" s="2087"/>
      <c r="FB20" s="2087"/>
      <c r="FC20" s="2087"/>
      <c r="FD20" s="2087"/>
      <c r="FE20" s="2087"/>
      <c r="FF20" s="2087"/>
      <c r="FG20" s="2087"/>
      <c r="FH20" s="2088"/>
    </row>
    <row r="21" spans="1:164" ht="8.65" customHeight="1">
      <c r="A21" s="796"/>
      <c r="B21" s="2441"/>
      <c r="C21" s="2442"/>
      <c r="D21" s="2442"/>
      <c r="E21" s="2442"/>
      <c r="F21" s="2442"/>
      <c r="G21" s="2442"/>
      <c r="H21" s="2442"/>
      <c r="I21" s="2442"/>
      <c r="J21" s="2442"/>
      <c r="K21" s="2442"/>
      <c r="L21" s="2442"/>
      <c r="M21" s="2473" t="s">
        <v>1045</v>
      </c>
      <c r="N21" s="2439"/>
      <c r="O21" s="2439"/>
      <c r="P21" s="2439"/>
      <c r="Q21" s="2439"/>
      <c r="R21" s="2439"/>
      <c r="S21" s="2439"/>
      <c r="T21" s="2439"/>
      <c r="U21" s="2439"/>
      <c r="V21" s="2439"/>
      <c r="W21" s="2439"/>
      <c r="X21" s="2439"/>
      <c r="Y21" s="2439"/>
      <c r="Z21" s="2439"/>
      <c r="AA21" s="2439"/>
      <c r="AB21" s="2440"/>
      <c r="AC21" s="2471">
        <v>21</v>
      </c>
      <c r="AD21" s="2434"/>
      <c r="AE21" s="2434"/>
      <c r="AF21" s="2434">
        <v>20.3</v>
      </c>
      <c r="AG21" s="2434"/>
      <c r="AH21" s="2434"/>
      <c r="AI21" s="2434">
        <f t="shared" ref="AI21" si="4">AC21</f>
        <v>21</v>
      </c>
      <c r="AJ21" s="2434"/>
      <c r="AK21" s="2475"/>
      <c r="AL21" s="2471">
        <v>6.7</v>
      </c>
      <c r="AM21" s="2434"/>
      <c r="AN21" s="2434"/>
      <c r="AO21" s="2434">
        <v>6</v>
      </c>
      <c r="AP21" s="2434"/>
      <c r="AQ21" s="2434"/>
      <c r="AR21" s="2434">
        <f t="shared" ref="AR21" si="5">AL21</f>
        <v>6.7</v>
      </c>
      <c r="AS21" s="2434"/>
      <c r="AT21" s="2435"/>
      <c r="AU21" s="2519" t="s">
        <v>1046</v>
      </c>
      <c r="AV21" s="2520"/>
      <c r="AW21" s="2520"/>
      <c r="AX21" s="2520"/>
      <c r="AY21" s="2520"/>
      <c r="AZ21" s="2520"/>
      <c r="BA21" s="2520"/>
      <c r="BB21" s="2520"/>
      <c r="BC21" s="2531"/>
      <c r="BD21" s="2447"/>
      <c r="BE21" s="2448"/>
      <c r="BF21" s="2448"/>
      <c r="BG21" s="2448"/>
      <c r="BH21" s="2448"/>
      <c r="BI21" s="2448"/>
      <c r="BJ21" s="2448"/>
      <c r="BK21" s="2449"/>
      <c r="BL21" s="2447">
        <v>6.5</v>
      </c>
      <c r="BM21" s="2448"/>
      <c r="BN21" s="2448"/>
      <c r="BO21" s="2448"/>
      <c r="BP21" s="2448"/>
      <c r="BQ21" s="2448"/>
      <c r="BR21" s="2449"/>
      <c r="BS21" s="2497"/>
      <c r="BT21" s="2498"/>
      <c r="BU21" s="2498"/>
      <c r="BV21" s="2498"/>
      <c r="BW21" s="2498"/>
      <c r="BX21" s="2498"/>
      <c r="BY21" s="2499"/>
      <c r="BZ21" s="2505"/>
      <c r="CA21" s="2506"/>
      <c r="CB21" s="2506"/>
      <c r="CC21" s="2506"/>
      <c r="CD21" s="2506"/>
      <c r="CE21" s="2506"/>
      <c r="CF21" s="2506"/>
      <c r="CG21" s="2506"/>
      <c r="CH21" s="2506"/>
      <c r="CI21" s="2510"/>
      <c r="CJ21" s="2510"/>
      <c r="CK21" s="2510"/>
      <c r="CL21" s="2510"/>
      <c r="CM21" s="2510"/>
      <c r="CN21" s="2514" t="s">
        <v>1194</v>
      </c>
      <c r="CO21" s="2442"/>
      <c r="CP21" s="2442"/>
      <c r="CQ21" s="2442"/>
      <c r="CR21" s="2442"/>
      <c r="CS21" s="2442"/>
      <c r="CT21" s="2442"/>
      <c r="CU21" s="2442"/>
      <c r="CV21" s="2442"/>
      <c r="CW21" s="2442"/>
      <c r="CX21" s="2442"/>
      <c r="CY21" s="2442"/>
      <c r="CZ21" s="2442"/>
      <c r="DA21" s="2442"/>
      <c r="DB21" s="2442"/>
      <c r="DC21" s="2442"/>
      <c r="DD21" s="2515"/>
      <c r="DE21" s="2110"/>
      <c r="DF21" s="2101"/>
      <c r="DG21" s="2101"/>
      <c r="DH21" s="2101"/>
      <c r="DI21" s="2101"/>
      <c r="DJ21" s="2111"/>
      <c r="DK21" s="2528"/>
      <c r="DL21" s="2529"/>
      <c r="DM21" s="2529"/>
      <c r="DN21" s="2529"/>
      <c r="DO21" s="2529"/>
      <c r="DP21" s="2529"/>
      <c r="DQ21" s="2529"/>
      <c r="DR21" s="2529"/>
      <c r="DS21" s="2529"/>
      <c r="DT21" s="2529"/>
      <c r="DU21" s="2529"/>
      <c r="DV21" s="2529"/>
      <c r="DW21" s="2529"/>
      <c r="DX21" s="2529"/>
      <c r="DY21" s="2529"/>
      <c r="DZ21" s="2529"/>
      <c r="EA21" s="2530"/>
      <c r="EB21" s="2518" t="s">
        <v>1047</v>
      </c>
      <c r="EC21" s="2518"/>
      <c r="ED21" s="2518"/>
      <c r="EE21" s="2518"/>
      <c r="EF21" s="2518"/>
      <c r="EG21" s="2518"/>
      <c r="EH21" s="2518"/>
      <c r="EI21" s="2518"/>
      <c r="EJ21" s="2518"/>
      <c r="EK21" s="2518"/>
      <c r="EL21" s="2518"/>
      <c r="EM21" s="2518"/>
      <c r="EN21" s="2518"/>
      <c r="EO21" s="2518"/>
      <c r="EP21" s="2518"/>
      <c r="EQ21" s="2518"/>
      <c r="ER21" s="2518"/>
      <c r="ES21" s="2098">
        <v>3.15</v>
      </c>
      <c r="ET21" s="2098"/>
      <c r="EU21" s="2098"/>
      <c r="EV21" s="2098"/>
      <c r="EW21" s="2098"/>
      <c r="EX21" s="2098"/>
      <c r="EY21" s="2098"/>
      <c r="EZ21" s="2098"/>
      <c r="FA21" s="2087"/>
      <c r="FB21" s="2087"/>
      <c r="FC21" s="2087"/>
      <c r="FD21" s="2087"/>
      <c r="FE21" s="2087"/>
      <c r="FF21" s="2087"/>
      <c r="FG21" s="2087"/>
      <c r="FH21" s="2088"/>
    </row>
    <row r="22" spans="1:164" ht="8.25" customHeight="1">
      <c r="A22" s="796"/>
      <c r="B22" s="2444"/>
      <c r="C22" s="2445"/>
      <c r="D22" s="2445"/>
      <c r="E22" s="2445"/>
      <c r="F22" s="2445"/>
      <c r="G22" s="2445"/>
      <c r="H22" s="2445"/>
      <c r="I22" s="2445"/>
      <c r="J22" s="2445"/>
      <c r="K22" s="2445"/>
      <c r="L22" s="2445"/>
      <c r="M22" s="2474"/>
      <c r="N22" s="2445"/>
      <c r="O22" s="2445"/>
      <c r="P22" s="2445"/>
      <c r="Q22" s="2445"/>
      <c r="R22" s="2445"/>
      <c r="S22" s="2445"/>
      <c r="T22" s="2445"/>
      <c r="U22" s="2445"/>
      <c r="V22" s="2445"/>
      <c r="W22" s="2445"/>
      <c r="X22" s="2445"/>
      <c r="Y22" s="2445"/>
      <c r="Z22" s="2445"/>
      <c r="AA22" s="2445"/>
      <c r="AB22" s="2446"/>
      <c r="AC22" s="2472"/>
      <c r="AD22" s="2436"/>
      <c r="AE22" s="2436"/>
      <c r="AF22" s="2436"/>
      <c r="AG22" s="2436"/>
      <c r="AH22" s="2436"/>
      <c r="AI22" s="2436"/>
      <c r="AJ22" s="2436"/>
      <c r="AK22" s="2476"/>
      <c r="AL22" s="2472"/>
      <c r="AM22" s="2436"/>
      <c r="AN22" s="2436"/>
      <c r="AO22" s="2436"/>
      <c r="AP22" s="2436"/>
      <c r="AQ22" s="2436"/>
      <c r="AR22" s="2436"/>
      <c r="AS22" s="2436"/>
      <c r="AT22" s="2437"/>
      <c r="AU22" s="2521"/>
      <c r="AV22" s="2522"/>
      <c r="AW22" s="2522"/>
      <c r="AX22" s="2522"/>
      <c r="AY22" s="2522"/>
      <c r="AZ22" s="2522"/>
      <c r="BA22" s="2522"/>
      <c r="BB22" s="2522"/>
      <c r="BC22" s="2532"/>
      <c r="BD22" s="2447"/>
      <c r="BE22" s="2448"/>
      <c r="BF22" s="2448"/>
      <c r="BG22" s="2448"/>
      <c r="BH22" s="2448"/>
      <c r="BI22" s="2448"/>
      <c r="BJ22" s="2448"/>
      <c r="BK22" s="2449"/>
      <c r="BL22" s="2447"/>
      <c r="BM22" s="2448"/>
      <c r="BN22" s="2448"/>
      <c r="BO22" s="2448"/>
      <c r="BP22" s="2448"/>
      <c r="BQ22" s="2448"/>
      <c r="BR22" s="2449"/>
      <c r="BS22" s="2497"/>
      <c r="BT22" s="2498"/>
      <c r="BU22" s="2498"/>
      <c r="BV22" s="2498"/>
      <c r="BW22" s="2498"/>
      <c r="BX22" s="2498"/>
      <c r="BY22" s="2499"/>
      <c r="BZ22" s="2507"/>
      <c r="CA22" s="2508"/>
      <c r="CB22" s="2508"/>
      <c r="CC22" s="2508"/>
      <c r="CD22" s="2508"/>
      <c r="CE22" s="2508"/>
      <c r="CF22" s="2508"/>
      <c r="CG22" s="2508"/>
      <c r="CH22" s="2508"/>
      <c r="CI22" s="2511"/>
      <c r="CJ22" s="2511"/>
      <c r="CK22" s="2511"/>
      <c r="CL22" s="2511"/>
      <c r="CM22" s="2511"/>
      <c r="CN22" s="2516"/>
      <c r="CO22" s="2445"/>
      <c r="CP22" s="2445"/>
      <c r="CQ22" s="2445"/>
      <c r="CR22" s="2445"/>
      <c r="CS22" s="2445"/>
      <c r="CT22" s="2445"/>
      <c r="CU22" s="2445"/>
      <c r="CV22" s="2445"/>
      <c r="CW22" s="2445"/>
      <c r="CX22" s="2445"/>
      <c r="CY22" s="2445"/>
      <c r="CZ22" s="2445"/>
      <c r="DA22" s="2445"/>
      <c r="DB22" s="2445"/>
      <c r="DC22" s="2445"/>
      <c r="DD22" s="2517"/>
      <c r="DE22" s="2112"/>
      <c r="DF22" s="2103"/>
      <c r="DG22" s="2103"/>
      <c r="DH22" s="2103"/>
      <c r="DI22" s="2103"/>
      <c r="DJ22" s="2113"/>
      <c r="DK22" s="2528"/>
      <c r="DL22" s="2529"/>
      <c r="DM22" s="2529"/>
      <c r="DN22" s="2529"/>
      <c r="DO22" s="2529"/>
      <c r="DP22" s="2529"/>
      <c r="DQ22" s="2529"/>
      <c r="DR22" s="2529"/>
      <c r="DS22" s="2529"/>
      <c r="DT22" s="2529"/>
      <c r="DU22" s="2529"/>
      <c r="DV22" s="2529"/>
      <c r="DW22" s="2529"/>
      <c r="DX22" s="2529"/>
      <c r="DY22" s="2529"/>
      <c r="DZ22" s="2529"/>
      <c r="EA22" s="2530"/>
      <c r="EB22" s="2518"/>
      <c r="EC22" s="2518"/>
      <c r="ED22" s="2518"/>
      <c r="EE22" s="2518"/>
      <c r="EF22" s="2518"/>
      <c r="EG22" s="2518"/>
      <c r="EH22" s="2518"/>
      <c r="EI22" s="2518"/>
      <c r="EJ22" s="2518"/>
      <c r="EK22" s="2518"/>
      <c r="EL22" s="2518"/>
      <c r="EM22" s="2518"/>
      <c r="EN22" s="2518"/>
      <c r="EO22" s="2518"/>
      <c r="EP22" s="2518"/>
      <c r="EQ22" s="2518"/>
      <c r="ER22" s="2518"/>
      <c r="ES22" s="2098"/>
      <c r="ET22" s="2098"/>
      <c r="EU22" s="2098"/>
      <c r="EV22" s="2098"/>
      <c r="EW22" s="2098"/>
      <c r="EX22" s="2098"/>
      <c r="EY22" s="2098"/>
      <c r="EZ22" s="2098"/>
      <c r="FA22" s="2087"/>
      <c r="FB22" s="2087"/>
      <c r="FC22" s="2087"/>
      <c r="FD22" s="2087"/>
      <c r="FE22" s="2087"/>
      <c r="FF22" s="2087"/>
      <c r="FG22" s="2087"/>
      <c r="FH22" s="2088"/>
    </row>
    <row r="23" spans="1:164" ht="8.65" customHeight="1">
      <c r="A23" s="796"/>
      <c r="B23" s="2519" t="s">
        <v>1048</v>
      </c>
      <c r="C23" s="2520"/>
      <c r="D23" s="2520"/>
      <c r="E23" s="2520"/>
      <c r="F23" s="2520"/>
      <c r="G23" s="2520"/>
      <c r="H23" s="2520"/>
      <c r="I23" s="2520"/>
      <c r="J23" s="2520"/>
      <c r="K23" s="2520"/>
      <c r="L23" s="2520"/>
      <c r="M23" s="2473" t="s">
        <v>1035</v>
      </c>
      <c r="N23" s="2439"/>
      <c r="O23" s="2439"/>
      <c r="P23" s="2439"/>
      <c r="Q23" s="2439"/>
      <c r="R23" s="2439"/>
      <c r="S23" s="2439"/>
      <c r="T23" s="2439"/>
      <c r="U23" s="2439"/>
      <c r="V23" s="2439"/>
      <c r="W23" s="2439"/>
      <c r="X23" s="2439"/>
      <c r="Y23" s="2439"/>
      <c r="Z23" s="2439"/>
      <c r="AA23" s="2439"/>
      <c r="AB23" s="2440"/>
      <c r="AC23" s="2471">
        <v>18.899999999999999</v>
      </c>
      <c r="AD23" s="2434"/>
      <c r="AE23" s="2434"/>
      <c r="AF23" s="2434">
        <v>18.3</v>
      </c>
      <c r="AG23" s="2434"/>
      <c r="AH23" s="2434"/>
      <c r="AI23" s="2434">
        <f>AC23</f>
        <v>18.899999999999999</v>
      </c>
      <c r="AJ23" s="2434"/>
      <c r="AK23" s="2475"/>
      <c r="AL23" s="2471">
        <v>5.8</v>
      </c>
      <c r="AM23" s="2434"/>
      <c r="AN23" s="2434"/>
      <c r="AO23" s="2434">
        <v>5.0999999999999996</v>
      </c>
      <c r="AP23" s="2434"/>
      <c r="AQ23" s="2434"/>
      <c r="AR23" s="2434">
        <f>AL23</f>
        <v>5.8</v>
      </c>
      <c r="AS23" s="2434"/>
      <c r="AT23" s="2435"/>
      <c r="AU23" s="2521"/>
      <c r="AV23" s="2522"/>
      <c r="AW23" s="2522"/>
      <c r="AX23" s="2522"/>
      <c r="AY23" s="2522"/>
      <c r="AZ23" s="2522"/>
      <c r="BA23" s="2522"/>
      <c r="BB23" s="2522"/>
      <c r="BC23" s="2532"/>
      <c r="BD23" s="2447"/>
      <c r="BE23" s="2448"/>
      <c r="BF23" s="2448"/>
      <c r="BG23" s="2448"/>
      <c r="BH23" s="2448"/>
      <c r="BI23" s="2448"/>
      <c r="BJ23" s="2448"/>
      <c r="BK23" s="2449"/>
      <c r="BL23" s="2447"/>
      <c r="BM23" s="2448"/>
      <c r="BN23" s="2448"/>
      <c r="BO23" s="2448"/>
      <c r="BP23" s="2448"/>
      <c r="BQ23" s="2448"/>
      <c r="BR23" s="2449"/>
      <c r="BS23" s="2497"/>
      <c r="BT23" s="2498"/>
      <c r="BU23" s="2498"/>
      <c r="BV23" s="2498"/>
      <c r="BW23" s="2498"/>
      <c r="BX23" s="2498"/>
      <c r="BY23" s="2499"/>
      <c r="BZ23" s="2533" t="s">
        <v>1050</v>
      </c>
      <c r="CA23" s="2534"/>
      <c r="CB23" s="2534"/>
      <c r="CC23" s="2534"/>
      <c r="CD23" s="2534"/>
      <c r="CE23" s="2534"/>
      <c r="CF23" s="2534"/>
      <c r="CG23" s="2534"/>
      <c r="CH23" s="2534"/>
      <c r="CI23" s="2509">
        <v>0.16</v>
      </c>
      <c r="CJ23" s="2509"/>
      <c r="CK23" s="2509"/>
      <c r="CL23" s="2509"/>
      <c r="CM23" s="2509"/>
      <c r="CN23" s="2512" t="s">
        <v>1195</v>
      </c>
      <c r="CO23" s="2439"/>
      <c r="CP23" s="2439"/>
      <c r="CQ23" s="2439"/>
      <c r="CR23" s="2439"/>
      <c r="CS23" s="2439"/>
      <c r="CT23" s="2439"/>
      <c r="CU23" s="2439"/>
      <c r="CV23" s="2439"/>
      <c r="CW23" s="2439"/>
      <c r="CX23" s="2439"/>
      <c r="CY23" s="2439"/>
      <c r="CZ23" s="2439"/>
      <c r="DA23" s="2439"/>
      <c r="DB23" s="2439"/>
      <c r="DC23" s="2439"/>
      <c r="DD23" s="2513"/>
      <c r="DE23" s="2108">
        <v>0.51</v>
      </c>
      <c r="DF23" s="2099"/>
      <c r="DG23" s="2099"/>
      <c r="DH23" s="2099"/>
      <c r="DI23" s="2099"/>
      <c r="DJ23" s="2109"/>
      <c r="DK23" s="2528"/>
      <c r="DL23" s="2529"/>
      <c r="DM23" s="2529"/>
      <c r="DN23" s="2529"/>
      <c r="DO23" s="2529"/>
      <c r="DP23" s="2529"/>
      <c r="DQ23" s="2529"/>
      <c r="DR23" s="2529"/>
      <c r="DS23" s="2529"/>
      <c r="DT23" s="2529"/>
      <c r="DU23" s="2529"/>
      <c r="DV23" s="2529"/>
      <c r="DW23" s="2529"/>
      <c r="DX23" s="2529"/>
      <c r="DY23" s="2529"/>
      <c r="DZ23" s="2529"/>
      <c r="EA23" s="2530"/>
      <c r="EB23" s="2518" t="s">
        <v>1049</v>
      </c>
      <c r="EC23" s="2518"/>
      <c r="ED23" s="2518"/>
      <c r="EE23" s="2518"/>
      <c r="EF23" s="2518"/>
      <c r="EG23" s="2518"/>
      <c r="EH23" s="2518"/>
      <c r="EI23" s="2518"/>
      <c r="EJ23" s="2518"/>
      <c r="EK23" s="2518"/>
      <c r="EL23" s="2518"/>
      <c r="EM23" s="2518"/>
      <c r="EN23" s="2518"/>
      <c r="EO23" s="2518"/>
      <c r="EP23" s="2518"/>
      <c r="EQ23" s="2518"/>
      <c r="ER23" s="2518"/>
      <c r="ES23" s="2098">
        <v>3.64</v>
      </c>
      <c r="ET23" s="2098"/>
      <c r="EU23" s="2098"/>
      <c r="EV23" s="2098"/>
      <c r="EW23" s="2098"/>
      <c r="EX23" s="2098"/>
      <c r="EY23" s="2098"/>
      <c r="EZ23" s="2098"/>
      <c r="FA23" s="2087"/>
      <c r="FB23" s="2087"/>
      <c r="FC23" s="2087"/>
      <c r="FD23" s="2087"/>
      <c r="FE23" s="2087"/>
      <c r="FF23" s="2087"/>
      <c r="FG23" s="2087"/>
      <c r="FH23" s="2088"/>
    </row>
    <row r="24" spans="1:164" ht="8.65" customHeight="1">
      <c r="A24" s="796"/>
      <c r="B24" s="2521"/>
      <c r="C24" s="2522"/>
      <c r="D24" s="2522"/>
      <c r="E24" s="2522"/>
      <c r="F24" s="2522"/>
      <c r="G24" s="2522"/>
      <c r="H24" s="2522"/>
      <c r="I24" s="2522"/>
      <c r="J24" s="2522"/>
      <c r="K24" s="2522"/>
      <c r="L24" s="2522"/>
      <c r="M24" s="2474"/>
      <c r="N24" s="2445"/>
      <c r="O24" s="2445"/>
      <c r="P24" s="2445"/>
      <c r="Q24" s="2445"/>
      <c r="R24" s="2445"/>
      <c r="S24" s="2445"/>
      <c r="T24" s="2445"/>
      <c r="U24" s="2445"/>
      <c r="V24" s="2445"/>
      <c r="W24" s="2445"/>
      <c r="X24" s="2445"/>
      <c r="Y24" s="2445"/>
      <c r="Z24" s="2445"/>
      <c r="AA24" s="2445"/>
      <c r="AB24" s="2446"/>
      <c r="AC24" s="2472"/>
      <c r="AD24" s="2436"/>
      <c r="AE24" s="2436"/>
      <c r="AF24" s="2436"/>
      <c r="AG24" s="2436"/>
      <c r="AH24" s="2436"/>
      <c r="AI24" s="2436"/>
      <c r="AJ24" s="2436"/>
      <c r="AK24" s="2476"/>
      <c r="AL24" s="2472"/>
      <c r="AM24" s="2436"/>
      <c r="AN24" s="2436"/>
      <c r="AO24" s="2436"/>
      <c r="AP24" s="2436"/>
      <c r="AQ24" s="2436"/>
      <c r="AR24" s="2436"/>
      <c r="AS24" s="2436"/>
      <c r="AT24" s="2437"/>
      <c r="AU24" s="2521"/>
      <c r="AV24" s="2522"/>
      <c r="AW24" s="2522"/>
      <c r="AX24" s="2522"/>
      <c r="AY24" s="2522"/>
      <c r="AZ24" s="2522"/>
      <c r="BA24" s="2522"/>
      <c r="BB24" s="2522"/>
      <c r="BC24" s="2532"/>
      <c r="BD24" s="2447"/>
      <c r="BE24" s="2448"/>
      <c r="BF24" s="2448"/>
      <c r="BG24" s="2448"/>
      <c r="BH24" s="2448"/>
      <c r="BI24" s="2448"/>
      <c r="BJ24" s="2448"/>
      <c r="BK24" s="2449"/>
      <c r="BL24" s="2447"/>
      <c r="BM24" s="2448"/>
      <c r="BN24" s="2448"/>
      <c r="BO24" s="2448"/>
      <c r="BP24" s="2448"/>
      <c r="BQ24" s="2448"/>
      <c r="BR24" s="2449"/>
      <c r="BS24" s="2497"/>
      <c r="BT24" s="2498"/>
      <c r="BU24" s="2498"/>
      <c r="BV24" s="2498"/>
      <c r="BW24" s="2498"/>
      <c r="BX24" s="2498"/>
      <c r="BY24" s="2499"/>
      <c r="BZ24" s="2535"/>
      <c r="CA24" s="2536"/>
      <c r="CB24" s="2536"/>
      <c r="CC24" s="2536"/>
      <c r="CD24" s="2536"/>
      <c r="CE24" s="2536"/>
      <c r="CF24" s="2536"/>
      <c r="CG24" s="2536"/>
      <c r="CH24" s="2536"/>
      <c r="CI24" s="2510"/>
      <c r="CJ24" s="2510"/>
      <c r="CK24" s="2510"/>
      <c r="CL24" s="2510"/>
      <c r="CM24" s="2510"/>
      <c r="CN24" s="2514"/>
      <c r="CO24" s="2442"/>
      <c r="CP24" s="2442"/>
      <c r="CQ24" s="2442"/>
      <c r="CR24" s="2442"/>
      <c r="CS24" s="2442"/>
      <c r="CT24" s="2442"/>
      <c r="CU24" s="2442"/>
      <c r="CV24" s="2442"/>
      <c r="CW24" s="2442"/>
      <c r="CX24" s="2442"/>
      <c r="CY24" s="2442"/>
      <c r="CZ24" s="2442"/>
      <c r="DA24" s="2442"/>
      <c r="DB24" s="2442"/>
      <c r="DC24" s="2442"/>
      <c r="DD24" s="2515"/>
      <c r="DE24" s="2110"/>
      <c r="DF24" s="2101"/>
      <c r="DG24" s="2101"/>
      <c r="DH24" s="2101"/>
      <c r="DI24" s="2101"/>
      <c r="DJ24" s="2111"/>
      <c r="DK24" s="2528"/>
      <c r="DL24" s="2529"/>
      <c r="DM24" s="2529"/>
      <c r="DN24" s="2529"/>
      <c r="DO24" s="2529"/>
      <c r="DP24" s="2529"/>
      <c r="DQ24" s="2529"/>
      <c r="DR24" s="2529"/>
      <c r="DS24" s="2529"/>
      <c r="DT24" s="2529"/>
      <c r="DU24" s="2529"/>
      <c r="DV24" s="2529"/>
      <c r="DW24" s="2529"/>
      <c r="DX24" s="2529"/>
      <c r="DY24" s="2529"/>
      <c r="DZ24" s="2529"/>
      <c r="EA24" s="2530"/>
      <c r="EB24" s="2518"/>
      <c r="EC24" s="2518"/>
      <c r="ED24" s="2518"/>
      <c r="EE24" s="2518"/>
      <c r="EF24" s="2518"/>
      <c r="EG24" s="2518"/>
      <c r="EH24" s="2518"/>
      <c r="EI24" s="2518"/>
      <c r="EJ24" s="2518"/>
      <c r="EK24" s="2518"/>
      <c r="EL24" s="2518"/>
      <c r="EM24" s="2518"/>
      <c r="EN24" s="2518"/>
      <c r="EO24" s="2518"/>
      <c r="EP24" s="2518"/>
      <c r="EQ24" s="2518"/>
      <c r="ER24" s="2518"/>
      <c r="ES24" s="2098"/>
      <c r="ET24" s="2098"/>
      <c r="EU24" s="2098"/>
      <c r="EV24" s="2098"/>
      <c r="EW24" s="2098"/>
      <c r="EX24" s="2098"/>
      <c r="EY24" s="2098"/>
      <c r="EZ24" s="2098"/>
      <c r="FA24" s="2087"/>
      <c r="FB24" s="2087"/>
      <c r="FC24" s="2087"/>
      <c r="FD24" s="2087"/>
      <c r="FE24" s="2087"/>
      <c r="FF24" s="2087"/>
      <c r="FG24" s="2087"/>
      <c r="FH24" s="2088"/>
    </row>
    <row r="25" spans="1:164" ht="8.65" customHeight="1">
      <c r="A25" s="796"/>
      <c r="B25" s="2521"/>
      <c r="C25" s="2522"/>
      <c r="D25" s="2522"/>
      <c r="E25" s="2522"/>
      <c r="F25" s="2522"/>
      <c r="G25" s="2522"/>
      <c r="H25" s="2522"/>
      <c r="I25" s="2522"/>
      <c r="J25" s="2522"/>
      <c r="K25" s="2522"/>
      <c r="L25" s="2522"/>
      <c r="M25" s="2473" t="s">
        <v>1040</v>
      </c>
      <c r="N25" s="2439"/>
      <c r="O25" s="2439"/>
      <c r="P25" s="2439"/>
      <c r="Q25" s="2439"/>
      <c r="R25" s="2439"/>
      <c r="S25" s="2439"/>
      <c r="T25" s="2439"/>
      <c r="U25" s="2439"/>
      <c r="V25" s="2439"/>
      <c r="W25" s="2439"/>
      <c r="X25" s="2439"/>
      <c r="Y25" s="2439"/>
      <c r="Z25" s="2439"/>
      <c r="AA25" s="2439"/>
      <c r="AB25" s="2440"/>
      <c r="AC25" s="2471">
        <v>19.3</v>
      </c>
      <c r="AD25" s="2434"/>
      <c r="AE25" s="2434"/>
      <c r="AF25" s="2434">
        <v>18.7</v>
      </c>
      <c r="AG25" s="2434"/>
      <c r="AH25" s="2434"/>
      <c r="AI25" s="2434">
        <f t="shared" ref="AI25" si="6">AC25</f>
        <v>19.3</v>
      </c>
      <c r="AJ25" s="2434"/>
      <c r="AK25" s="2475"/>
      <c r="AL25" s="2471">
        <v>5.9</v>
      </c>
      <c r="AM25" s="2434"/>
      <c r="AN25" s="2434"/>
      <c r="AO25" s="2434">
        <v>5.3</v>
      </c>
      <c r="AP25" s="2434"/>
      <c r="AQ25" s="2434"/>
      <c r="AR25" s="2434">
        <f t="shared" ref="AR25" si="7">AL25</f>
        <v>5.9</v>
      </c>
      <c r="AS25" s="2434"/>
      <c r="AT25" s="2435"/>
      <c r="AU25" s="2521"/>
      <c r="AV25" s="2522"/>
      <c r="AW25" s="2522"/>
      <c r="AX25" s="2522"/>
      <c r="AY25" s="2522"/>
      <c r="AZ25" s="2522"/>
      <c r="BA25" s="2522"/>
      <c r="BB25" s="2522"/>
      <c r="BC25" s="2532"/>
      <c r="BD25" s="2447"/>
      <c r="BE25" s="2448"/>
      <c r="BF25" s="2448"/>
      <c r="BG25" s="2448"/>
      <c r="BH25" s="2448"/>
      <c r="BI25" s="2448"/>
      <c r="BJ25" s="2448"/>
      <c r="BK25" s="2449"/>
      <c r="BL25" s="2447"/>
      <c r="BM25" s="2448"/>
      <c r="BN25" s="2448"/>
      <c r="BO25" s="2448"/>
      <c r="BP25" s="2448"/>
      <c r="BQ25" s="2448"/>
      <c r="BR25" s="2449"/>
      <c r="BS25" s="2497"/>
      <c r="BT25" s="2498"/>
      <c r="BU25" s="2498"/>
      <c r="BV25" s="2498"/>
      <c r="BW25" s="2498"/>
      <c r="BX25" s="2498"/>
      <c r="BY25" s="2499"/>
      <c r="BZ25" s="2535"/>
      <c r="CA25" s="2536"/>
      <c r="CB25" s="2536"/>
      <c r="CC25" s="2536"/>
      <c r="CD25" s="2536"/>
      <c r="CE25" s="2536"/>
      <c r="CF25" s="2536"/>
      <c r="CG25" s="2536"/>
      <c r="CH25" s="2536"/>
      <c r="CI25" s="2510"/>
      <c r="CJ25" s="2510"/>
      <c r="CK25" s="2510"/>
      <c r="CL25" s="2510"/>
      <c r="CM25" s="2510"/>
      <c r="CN25" s="2514" t="s">
        <v>1196</v>
      </c>
      <c r="CO25" s="2442"/>
      <c r="CP25" s="2442"/>
      <c r="CQ25" s="2442"/>
      <c r="CR25" s="2442"/>
      <c r="CS25" s="2442"/>
      <c r="CT25" s="2442"/>
      <c r="CU25" s="2442"/>
      <c r="CV25" s="2442"/>
      <c r="CW25" s="2442"/>
      <c r="CX25" s="2442"/>
      <c r="CY25" s="2442"/>
      <c r="CZ25" s="2442"/>
      <c r="DA25" s="2442"/>
      <c r="DB25" s="2442"/>
      <c r="DC25" s="2442"/>
      <c r="DD25" s="2515"/>
      <c r="DE25" s="2110"/>
      <c r="DF25" s="2101"/>
      <c r="DG25" s="2101"/>
      <c r="DH25" s="2101"/>
      <c r="DI25" s="2101"/>
      <c r="DJ25" s="2111"/>
      <c r="DK25" s="2528"/>
      <c r="DL25" s="2529"/>
      <c r="DM25" s="2529"/>
      <c r="DN25" s="2529"/>
      <c r="DO25" s="2529"/>
      <c r="DP25" s="2529"/>
      <c r="DQ25" s="2529"/>
      <c r="DR25" s="2529"/>
      <c r="DS25" s="2529"/>
      <c r="DT25" s="2529"/>
      <c r="DU25" s="2529"/>
      <c r="DV25" s="2529"/>
      <c r="DW25" s="2529"/>
      <c r="DX25" s="2529"/>
      <c r="DY25" s="2529"/>
      <c r="DZ25" s="2529"/>
      <c r="EA25" s="2530"/>
      <c r="EB25" s="2518" t="s">
        <v>1052</v>
      </c>
      <c r="EC25" s="2518"/>
      <c r="ED25" s="2518"/>
      <c r="EE25" s="2518"/>
      <c r="EF25" s="2518"/>
      <c r="EG25" s="2518"/>
      <c r="EH25" s="2518"/>
      <c r="EI25" s="2518"/>
      <c r="EJ25" s="2518"/>
      <c r="EK25" s="2518"/>
      <c r="EL25" s="2518"/>
      <c r="EM25" s="2518"/>
      <c r="EN25" s="2518"/>
      <c r="EO25" s="2518"/>
      <c r="EP25" s="2518"/>
      <c r="EQ25" s="2518"/>
      <c r="ER25" s="2518"/>
      <c r="ES25" s="2098">
        <v>2.0699999999999998</v>
      </c>
      <c r="ET25" s="2098"/>
      <c r="EU25" s="2098"/>
      <c r="EV25" s="2098"/>
      <c r="EW25" s="2098"/>
      <c r="EX25" s="2098"/>
      <c r="EY25" s="2098"/>
      <c r="EZ25" s="2098"/>
      <c r="FA25" s="2087"/>
      <c r="FB25" s="2087"/>
      <c r="FC25" s="2087"/>
      <c r="FD25" s="2087"/>
      <c r="FE25" s="2087"/>
      <c r="FF25" s="2087"/>
      <c r="FG25" s="2087"/>
      <c r="FH25" s="2088"/>
    </row>
    <row r="26" spans="1:164" ht="8.65" customHeight="1">
      <c r="A26" s="796"/>
      <c r="B26" s="2521"/>
      <c r="C26" s="2522"/>
      <c r="D26" s="2522"/>
      <c r="E26" s="2522"/>
      <c r="F26" s="2522"/>
      <c r="G26" s="2522"/>
      <c r="H26" s="2522"/>
      <c r="I26" s="2522"/>
      <c r="J26" s="2522"/>
      <c r="K26" s="2522"/>
      <c r="L26" s="2522"/>
      <c r="M26" s="2474"/>
      <c r="N26" s="2445"/>
      <c r="O26" s="2445"/>
      <c r="P26" s="2445"/>
      <c r="Q26" s="2445"/>
      <c r="R26" s="2445"/>
      <c r="S26" s="2445"/>
      <c r="T26" s="2445"/>
      <c r="U26" s="2445"/>
      <c r="V26" s="2445"/>
      <c r="W26" s="2445"/>
      <c r="X26" s="2445"/>
      <c r="Y26" s="2445"/>
      <c r="Z26" s="2445"/>
      <c r="AA26" s="2445"/>
      <c r="AB26" s="2446"/>
      <c r="AC26" s="2472"/>
      <c r="AD26" s="2436"/>
      <c r="AE26" s="2436"/>
      <c r="AF26" s="2436"/>
      <c r="AG26" s="2436"/>
      <c r="AH26" s="2436"/>
      <c r="AI26" s="2436"/>
      <c r="AJ26" s="2436"/>
      <c r="AK26" s="2476"/>
      <c r="AL26" s="2472"/>
      <c r="AM26" s="2436"/>
      <c r="AN26" s="2436"/>
      <c r="AO26" s="2436"/>
      <c r="AP26" s="2436"/>
      <c r="AQ26" s="2436"/>
      <c r="AR26" s="2436"/>
      <c r="AS26" s="2436"/>
      <c r="AT26" s="2437"/>
      <c r="AU26" s="2521"/>
      <c r="AV26" s="2522"/>
      <c r="AW26" s="2522"/>
      <c r="AX26" s="2522"/>
      <c r="AY26" s="2522"/>
      <c r="AZ26" s="2522"/>
      <c r="BA26" s="2522"/>
      <c r="BB26" s="2522"/>
      <c r="BC26" s="2532"/>
      <c r="BD26" s="2447"/>
      <c r="BE26" s="2448"/>
      <c r="BF26" s="2448"/>
      <c r="BG26" s="2448"/>
      <c r="BH26" s="2448"/>
      <c r="BI26" s="2448"/>
      <c r="BJ26" s="2448"/>
      <c r="BK26" s="2449"/>
      <c r="BL26" s="2447"/>
      <c r="BM26" s="2448"/>
      <c r="BN26" s="2448"/>
      <c r="BO26" s="2448"/>
      <c r="BP26" s="2448"/>
      <c r="BQ26" s="2448"/>
      <c r="BR26" s="2449"/>
      <c r="BS26" s="2497"/>
      <c r="BT26" s="2498"/>
      <c r="BU26" s="2498"/>
      <c r="BV26" s="2498"/>
      <c r="BW26" s="2498"/>
      <c r="BX26" s="2498"/>
      <c r="BY26" s="2499"/>
      <c r="BZ26" s="2537"/>
      <c r="CA26" s="2538"/>
      <c r="CB26" s="2538"/>
      <c r="CC26" s="2538"/>
      <c r="CD26" s="2538"/>
      <c r="CE26" s="2538"/>
      <c r="CF26" s="2538"/>
      <c r="CG26" s="2538"/>
      <c r="CH26" s="2538"/>
      <c r="CI26" s="2511"/>
      <c r="CJ26" s="2511"/>
      <c r="CK26" s="2511"/>
      <c r="CL26" s="2511"/>
      <c r="CM26" s="2511"/>
      <c r="CN26" s="2516"/>
      <c r="CO26" s="2445"/>
      <c r="CP26" s="2445"/>
      <c r="CQ26" s="2445"/>
      <c r="CR26" s="2445"/>
      <c r="CS26" s="2445"/>
      <c r="CT26" s="2445"/>
      <c r="CU26" s="2445"/>
      <c r="CV26" s="2445"/>
      <c r="CW26" s="2445"/>
      <c r="CX26" s="2445"/>
      <c r="CY26" s="2445"/>
      <c r="CZ26" s="2445"/>
      <c r="DA26" s="2445"/>
      <c r="DB26" s="2445"/>
      <c r="DC26" s="2445"/>
      <c r="DD26" s="2517"/>
      <c r="DE26" s="2112"/>
      <c r="DF26" s="2103"/>
      <c r="DG26" s="2103"/>
      <c r="DH26" s="2103"/>
      <c r="DI26" s="2103"/>
      <c r="DJ26" s="2113"/>
      <c r="DK26" s="2528"/>
      <c r="DL26" s="2529"/>
      <c r="DM26" s="2529"/>
      <c r="DN26" s="2529"/>
      <c r="DO26" s="2529"/>
      <c r="DP26" s="2529"/>
      <c r="DQ26" s="2529"/>
      <c r="DR26" s="2529"/>
      <c r="DS26" s="2529"/>
      <c r="DT26" s="2529"/>
      <c r="DU26" s="2529"/>
      <c r="DV26" s="2529"/>
      <c r="DW26" s="2529"/>
      <c r="DX26" s="2529"/>
      <c r="DY26" s="2529"/>
      <c r="DZ26" s="2529"/>
      <c r="EA26" s="2530"/>
      <c r="EB26" s="2518"/>
      <c r="EC26" s="2518"/>
      <c r="ED26" s="2518"/>
      <c r="EE26" s="2518"/>
      <c r="EF26" s="2518"/>
      <c r="EG26" s="2518"/>
      <c r="EH26" s="2518"/>
      <c r="EI26" s="2518"/>
      <c r="EJ26" s="2518"/>
      <c r="EK26" s="2518"/>
      <c r="EL26" s="2518"/>
      <c r="EM26" s="2518"/>
      <c r="EN26" s="2518"/>
      <c r="EO26" s="2518"/>
      <c r="EP26" s="2518"/>
      <c r="EQ26" s="2518"/>
      <c r="ER26" s="2518"/>
      <c r="ES26" s="2098"/>
      <c r="ET26" s="2098"/>
      <c r="EU26" s="2098"/>
      <c r="EV26" s="2098"/>
      <c r="EW26" s="2098"/>
      <c r="EX26" s="2098"/>
      <c r="EY26" s="2098"/>
      <c r="EZ26" s="2098"/>
      <c r="FA26" s="2087"/>
      <c r="FB26" s="2087"/>
      <c r="FC26" s="2087"/>
      <c r="FD26" s="2087"/>
      <c r="FE26" s="2087"/>
      <c r="FF26" s="2087"/>
      <c r="FG26" s="2087"/>
      <c r="FH26" s="2088"/>
    </row>
    <row r="27" spans="1:164" ht="8.65" customHeight="1">
      <c r="A27" s="796"/>
      <c r="B27" s="2521"/>
      <c r="C27" s="2522"/>
      <c r="D27" s="2522"/>
      <c r="E27" s="2522"/>
      <c r="F27" s="2522"/>
      <c r="G27" s="2522"/>
      <c r="H27" s="2522"/>
      <c r="I27" s="2522"/>
      <c r="J27" s="2522"/>
      <c r="K27" s="2522"/>
      <c r="L27" s="2522"/>
      <c r="M27" s="2473" t="s">
        <v>1191</v>
      </c>
      <c r="N27" s="2439"/>
      <c r="O27" s="2439"/>
      <c r="P27" s="2439"/>
      <c r="Q27" s="2439"/>
      <c r="R27" s="2439"/>
      <c r="S27" s="2439"/>
      <c r="T27" s="2439"/>
      <c r="U27" s="2439"/>
      <c r="V27" s="2439"/>
      <c r="W27" s="2439"/>
      <c r="X27" s="2439"/>
      <c r="Y27" s="2439"/>
      <c r="Z27" s="2439"/>
      <c r="AA27" s="2439"/>
      <c r="AB27" s="2440"/>
      <c r="AC27" s="2471">
        <v>19.600000000000001</v>
      </c>
      <c r="AD27" s="2434"/>
      <c r="AE27" s="2434"/>
      <c r="AF27" s="2434">
        <v>19</v>
      </c>
      <c r="AG27" s="2434"/>
      <c r="AH27" s="2434"/>
      <c r="AI27" s="2434">
        <f t="shared" ref="AI27" si="8">AC27</f>
        <v>19.600000000000001</v>
      </c>
      <c r="AJ27" s="2434"/>
      <c r="AK27" s="2475"/>
      <c r="AL27" s="2471">
        <v>6.3</v>
      </c>
      <c r="AM27" s="2434"/>
      <c r="AN27" s="2434"/>
      <c r="AO27" s="2434">
        <v>5.6</v>
      </c>
      <c r="AP27" s="2434"/>
      <c r="AQ27" s="2434"/>
      <c r="AR27" s="2434">
        <f t="shared" ref="AR27" si="9">AL27</f>
        <v>6.3</v>
      </c>
      <c r="AS27" s="2434"/>
      <c r="AT27" s="2435"/>
      <c r="AU27" s="2519" t="s">
        <v>1053</v>
      </c>
      <c r="AV27" s="2520"/>
      <c r="AW27" s="2520"/>
      <c r="AX27" s="2520"/>
      <c r="AY27" s="2520"/>
      <c r="AZ27" s="2520"/>
      <c r="BA27" s="2520"/>
      <c r="BB27" s="2520"/>
      <c r="BC27" s="2531"/>
      <c r="BD27" s="2447"/>
      <c r="BE27" s="2448"/>
      <c r="BF27" s="2448"/>
      <c r="BG27" s="2448"/>
      <c r="BH27" s="2448"/>
      <c r="BI27" s="2448"/>
      <c r="BJ27" s="2448"/>
      <c r="BK27" s="2449"/>
      <c r="BL27" s="2447">
        <v>5</v>
      </c>
      <c r="BM27" s="2448"/>
      <c r="BN27" s="2448"/>
      <c r="BO27" s="2448"/>
      <c r="BP27" s="2448"/>
      <c r="BQ27" s="2448"/>
      <c r="BR27" s="2449"/>
      <c r="BS27" s="2497"/>
      <c r="BT27" s="2498"/>
      <c r="BU27" s="2498"/>
      <c r="BV27" s="2498"/>
      <c r="BW27" s="2498"/>
      <c r="BX27" s="2498"/>
      <c r="BY27" s="2499"/>
      <c r="BZ27" s="2561" t="s">
        <v>1197</v>
      </c>
      <c r="CA27" s="2562"/>
      <c r="CB27" s="2562"/>
      <c r="CC27" s="2562"/>
      <c r="CD27" s="2562"/>
      <c r="CE27" s="2562"/>
      <c r="CF27" s="2562"/>
      <c r="CG27" s="2562"/>
      <c r="CH27" s="2562"/>
      <c r="CI27" s="2509">
        <v>0.18</v>
      </c>
      <c r="CJ27" s="2509"/>
      <c r="CK27" s="2509"/>
      <c r="CL27" s="2509"/>
      <c r="CM27" s="2509"/>
      <c r="CN27" s="2512" t="s">
        <v>1198</v>
      </c>
      <c r="CO27" s="2439"/>
      <c r="CP27" s="2439"/>
      <c r="CQ27" s="2439"/>
      <c r="CR27" s="2439"/>
      <c r="CS27" s="2439"/>
      <c r="CT27" s="2439"/>
      <c r="CU27" s="2439"/>
      <c r="CV27" s="2439"/>
      <c r="CW27" s="2439"/>
      <c r="CX27" s="2439"/>
      <c r="CY27" s="2439"/>
      <c r="CZ27" s="2439"/>
      <c r="DA27" s="2439"/>
      <c r="DB27" s="2439"/>
      <c r="DC27" s="2439"/>
      <c r="DD27" s="2513"/>
      <c r="DE27" s="2108">
        <v>0.32</v>
      </c>
      <c r="DF27" s="2099"/>
      <c r="DG27" s="2099"/>
      <c r="DH27" s="2099"/>
      <c r="DI27" s="2099"/>
      <c r="DJ27" s="2109"/>
      <c r="DK27" s="2551" t="s">
        <v>1054</v>
      </c>
      <c r="DL27" s="2552"/>
      <c r="DM27" s="2552"/>
      <c r="DN27" s="2552"/>
      <c r="DO27" s="2552"/>
      <c r="DP27" s="2552"/>
      <c r="DQ27" s="2552"/>
      <c r="DR27" s="2552"/>
      <c r="DS27" s="2552"/>
      <c r="DT27" s="2552"/>
      <c r="DU27" s="2552"/>
      <c r="DV27" s="2552"/>
      <c r="DW27" s="2552"/>
      <c r="DX27" s="2552"/>
      <c r="DY27" s="2552"/>
      <c r="DZ27" s="2552"/>
      <c r="EA27" s="2553"/>
      <c r="EB27" s="2539" t="s">
        <v>1042</v>
      </c>
      <c r="EC27" s="2540"/>
      <c r="ED27" s="2540"/>
      <c r="EE27" s="2540"/>
      <c r="EF27" s="2540"/>
      <c r="EG27" s="2540"/>
      <c r="EH27" s="2540"/>
      <c r="EI27" s="2540"/>
      <c r="EJ27" s="2540"/>
      <c r="EK27" s="2540"/>
      <c r="EL27" s="2540"/>
      <c r="EM27" s="2540"/>
      <c r="EN27" s="2540"/>
      <c r="EO27" s="2540"/>
      <c r="EP27" s="2540"/>
      <c r="EQ27" s="2540"/>
      <c r="ER27" s="2541"/>
      <c r="ES27" s="2081">
        <v>2.2799999999999998</v>
      </c>
      <c r="ET27" s="2082"/>
      <c r="EU27" s="2082"/>
      <c r="EV27" s="2082"/>
      <c r="EW27" s="2082"/>
      <c r="EX27" s="2082"/>
      <c r="EY27" s="2082"/>
      <c r="EZ27" s="2083"/>
      <c r="FA27" s="2133">
        <v>4325</v>
      </c>
      <c r="FB27" s="2134"/>
      <c r="FC27" s="2134"/>
      <c r="FD27" s="2134"/>
      <c r="FE27" s="2134"/>
      <c r="FF27" s="2134"/>
      <c r="FG27" s="2134"/>
      <c r="FH27" s="2135"/>
    </row>
    <row r="28" spans="1:164" ht="8.65" customHeight="1">
      <c r="A28" s="796"/>
      <c r="B28" s="2521"/>
      <c r="C28" s="2522"/>
      <c r="D28" s="2522"/>
      <c r="E28" s="2522"/>
      <c r="F28" s="2522"/>
      <c r="G28" s="2522"/>
      <c r="H28" s="2522"/>
      <c r="I28" s="2522"/>
      <c r="J28" s="2522"/>
      <c r="K28" s="2522"/>
      <c r="L28" s="2522"/>
      <c r="M28" s="2474"/>
      <c r="N28" s="2445"/>
      <c r="O28" s="2445"/>
      <c r="P28" s="2445"/>
      <c r="Q28" s="2445"/>
      <c r="R28" s="2445"/>
      <c r="S28" s="2445"/>
      <c r="T28" s="2445"/>
      <c r="U28" s="2445"/>
      <c r="V28" s="2445"/>
      <c r="W28" s="2445"/>
      <c r="X28" s="2445"/>
      <c r="Y28" s="2445"/>
      <c r="Z28" s="2445"/>
      <c r="AA28" s="2445"/>
      <c r="AB28" s="2446"/>
      <c r="AC28" s="2472"/>
      <c r="AD28" s="2436"/>
      <c r="AE28" s="2436"/>
      <c r="AF28" s="2436"/>
      <c r="AG28" s="2436"/>
      <c r="AH28" s="2436"/>
      <c r="AI28" s="2436"/>
      <c r="AJ28" s="2436"/>
      <c r="AK28" s="2476"/>
      <c r="AL28" s="2472"/>
      <c r="AM28" s="2436"/>
      <c r="AN28" s="2436"/>
      <c r="AO28" s="2436"/>
      <c r="AP28" s="2436"/>
      <c r="AQ28" s="2436"/>
      <c r="AR28" s="2436"/>
      <c r="AS28" s="2436"/>
      <c r="AT28" s="2437"/>
      <c r="AU28" s="2521"/>
      <c r="AV28" s="2522"/>
      <c r="AW28" s="2522"/>
      <c r="AX28" s="2522"/>
      <c r="AY28" s="2522"/>
      <c r="AZ28" s="2522"/>
      <c r="BA28" s="2522"/>
      <c r="BB28" s="2522"/>
      <c r="BC28" s="2532"/>
      <c r="BD28" s="2447"/>
      <c r="BE28" s="2448"/>
      <c r="BF28" s="2448"/>
      <c r="BG28" s="2448"/>
      <c r="BH28" s="2448"/>
      <c r="BI28" s="2448"/>
      <c r="BJ28" s="2448"/>
      <c r="BK28" s="2449"/>
      <c r="BL28" s="2447"/>
      <c r="BM28" s="2448"/>
      <c r="BN28" s="2448"/>
      <c r="BO28" s="2448"/>
      <c r="BP28" s="2448"/>
      <c r="BQ28" s="2448"/>
      <c r="BR28" s="2449"/>
      <c r="BS28" s="2497"/>
      <c r="BT28" s="2498"/>
      <c r="BU28" s="2498"/>
      <c r="BV28" s="2498"/>
      <c r="BW28" s="2498"/>
      <c r="BX28" s="2498"/>
      <c r="BY28" s="2499"/>
      <c r="BZ28" s="2563"/>
      <c r="CA28" s="2564"/>
      <c r="CB28" s="2564"/>
      <c r="CC28" s="2564"/>
      <c r="CD28" s="2564"/>
      <c r="CE28" s="2564"/>
      <c r="CF28" s="2564"/>
      <c r="CG28" s="2564"/>
      <c r="CH28" s="2564"/>
      <c r="CI28" s="2510"/>
      <c r="CJ28" s="2510"/>
      <c r="CK28" s="2510"/>
      <c r="CL28" s="2510"/>
      <c r="CM28" s="2510"/>
      <c r="CN28" s="2514"/>
      <c r="CO28" s="2442"/>
      <c r="CP28" s="2442"/>
      <c r="CQ28" s="2442"/>
      <c r="CR28" s="2442"/>
      <c r="CS28" s="2442"/>
      <c r="CT28" s="2442"/>
      <c r="CU28" s="2442"/>
      <c r="CV28" s="2442"/>
      <c r="CW28" s="2442"/>
      <c r="CX28" s="2442"/>
      <c r="CY28" s="2442"/>
      <c r="CZ28" s="2442"/>
      <c r="DA28" s="2442"/>
      <c r="DB28" s="2442"/>
      <c r="DC28" s="2442"/>
      <c r="DD28" s="2515"/>
      <c r="DE28" s="2110"/>
      <c r="DF28" s="2101"/>
      <c r="DG28" s="2101"/>
      <c r="DH28" s="2101"/>
      <c r="DI28" s="2101"/>
      <c r="DJ28" s="2111"/>
      <c r="DK28" s="2554"/>
      <c r="DL28" s="2555"/>
      <c r="DM28" s="2555"/>
      <c r="DN28" s="2555"/>
      <c r="DO28" s="2555"/>
      <c r="DP28" s="2555"/>
      <c r="DQ28" s="2555"/>
      <c r="DR28" s="2555"/>
      <c r="DS28" s="2555"/>
      <c r="DT28" s="2555"/>
      <c r="DU28" s="2555"/>
      <c r="DV28" s="2555"/>
      <c r="DW28" s="2555"/>
      <c r="DX28" s="2555"/>
      <c r="DY28" s="2555"/>
      <c r="DZ28" s="2555"/>
      <c r="EA28" s="2556"/>
      <c r="EB28" s="2542"/>
      <c r="EC28" s="2543"/>
      <c r="ED28" s="2543"/>
      <c r="EE28" s="2543"/>
      <c r="EF28" s="2543"/>
      <c r="EG28" s="2543"/>
      <c r="EH28" s="2543"/>
      <c r="EI28" s="2543"/>
      <c r="EJ28" s="2543"/>
      <c r="EK28" s="2543"/>
      <c r="EL28" s="2543"/>
      <c r="EM28" s="2543"/>
      <c r="EN28" s="2543"/>
      <c r="EO28" s="2543"/>
      <c r="EP28" s="2543"/>
      <c r="EQ28" s="2543"/>
      <c r="ER28" s="2544"/>
      <c r="ES28" s="2084"/>
      <c r="ET28" s="2085"/>
      <c r="EU28" s="2085"/>
      <c r="EV28" s="2085"/>
      <c r="EW28" s="2085"/>
      <c r="EX28" s="2085"/>
      <c r="EY28" s="2085"/>
      <c r="EZ28" s="2086"/>
      <c r="FA28" s="2136"/>
      <c r="FB28" s="2137"/>
      <c r="FC28" s="2137"/>
      <c r="FD28" s="2137"/>
      <c r="FE28" s="2137"/>
      <c r="FF28" s="2137"/>
      <c r="FG28" s="2137"/>
      <c r="FH28" s="2138"/>
    </row>
    <row r="29" spans="1:164" ht="8.65" customHeight="1">
      <c r="A29" s="796"/>
      <c r="B29" s="2521"/>
      <c r="C29" s="2522"/>
      <c r="D29" s="2522"/>
      <c r="E29" s="2522"/>
      <c r="F29" s="2522"/>
      <c r="G29" s="2522"/>
      <c r="H29" s="2522"/>
      <c r="I29" s="2522"/>
      <c r="J29" s="2522"/>
      <c r="K29" s="2522"/>
      <c r="L29" s="2522"/>
      <c r="M29" s="2473" t="s">
        <v>1045</v>
      </c>
      <c r="N29" s="2439"/>
      <c r="O29" s="2439"/>
      <c r="P29" s="2439"/>
      <c r="Q29" s="2439"/>
      <c r="R29" s="2439"/>
      <c r="S29" s="2439"/>
      <c r="T29" s="2439"/>
      <c r="U29" s="2439"/>
      <c r="V29" s="2439"/>
      <c r="W29" s="2439"/>
      <c r="X29" s="2439"/>
      <c r="Y29" s="2439"/>
      <c r="Z29" s="2439"/>
      <c r="AA29" s="2439"/>
      <c r="AB29" s="2440"/>
      <c r="AC29" s="2471">
        <v>20.8</v>
      </c>
      <c r="AD29" s="2434"/>
      <c r="AE29" s="2434"/>
      <c r="AF29" s="2434">
        <v>20.2</v>
      </c>
      <c r="AG29" s="2434"/>
      <c r="AH29" s="2434"/>
      <c r="AI29" s="2434">
        <f t="shared" ref="AI29" si="10">AC29</f>
        <v>20.8</v>
      </c>
      <c r="AJ29" s="2434"/>
      <c r="AK29" s="2475"/>
      <c r="AL29" s="2471">
        <v>6.9</v>
      </c>
      <c r="AM29" s="2434"/>
      <c r="AN29" s="2434"/>
      <c r="AO29" s="2434">
        <v>6.3</v>
      </c>
      <c r="AP29" s="2434"/>
      <c r="AQ29" s="2434"/>
      <c r="AR29" s="2434">
        <f t="shared" ref="AR29" si="11">AL29</f>
        <v>6.9</v>
      </c>
      <c r="AS29" s="2434"/>
      <c r="AT29" s="2435"/>
      <c r="AU29" s="2521"/>
      <c r="AV29" s="2522"/>
      <c r="AW29" s="2522"/>
      <c r="AX29" s="2522"/>
      <c r="AY29" s="2522"/>
      <c r="AZ29" s="2522"/>
      <c r="BA29" s="2522"/>
      <c r="BB29" s="2522"/>
      <c r="BC29" s="2532"/>
      <c r="BD29" s="2447"/>
      <c r="BE29" s="2448"/>
      <c r="BF29" s="2448"/>
      <c r="BG29" s="2448"/>
      <c r="BH29" s="2448"/>
      <c r="BI29" s="2448"/>
      <c r="BJ29" s="2448"/>
      <c r="BK29" s="2449"/>
      <c r="BL29" s="2447"/>
      <c r="BM29" s="2448"/>
      <c r="BN29" s="2448"/>
      <c r="BO29" s="2448"/>
      <c r="BP29" s="2448"/>
      <c r="BQ29" s="2448"/>
      <c r="BR29" s="2449"/>
      <c r="BS29" s="2497"/>
      <c r="BT29" s="2498"/>
      <c r="BU29" s="2498"/>
      <c r="BV29" s="2498"/>
      <c r="BW29" s="2498"/>
      <c r="BX29" s="2498"/>
      <c r="BY29" s="2499"/>
      <c r="BZ29" s="2563"/>
      <c r="CA29" s="2564"/>
      <c r="CB29" s="2564"/>
      <c r="CC29" s="2564"/>
      <c r="CD29" s="2564"/>
      <c r="CE29" s="2564"/>
      <c r="CF29" s="2564"/>
      <c r="CG29" s="2564"/>
      <c r="CH29" s="2564"/>
      <c r="CI29" s="2510"/>
      <c r="CJ29" s="2510"/>
      <c r="CK29" s="2510"/>
      <c r="CL29" s="2510"/>
      <c r="CM29" s="2510"/>
      <c r="CN29" s="2514"/>
      <c r="CO29" s="2442"/>
      <c r="CP29" s="2442"/>
      <c r="CQ29" s="2442"/>
      <c r="CR29" s="2442"/>
      <c r="CS29" s="2442"/>
      <c r="CT29" s="2442"/>
      <c r="CU29" s="2442"/>
      <c r="CV29" s="2442"/>
      <c r="CW29" s="2442"/>
      <c r="CX29" s="2442"/>
      <c r="CY29" s="2442"/>
      <c r="CZ29" s="2442"/>
      <c r="DA29" s="2442"/>
      <c r="DB29" s="2442"/>
      <c r="DC29" s="2442"/>
      <c r="DD29" s="2515"/>
      <c r="DE29" s="2110"/>
      <c r="DF29" s="2101"/>
      <c r="DG29" s="2101"/>
      <c r="DH29" s="2101"/>
      <c r="DI29" s="2101"/>
      <c r="DJ29" s="2111"/>
      <c r="DK29" s="2554"/>
      <c r="DL29" s="2555"/>
      <c r="DM29" s="2555"/>
      <c r="DN29" s="2555"/>
      <c r="DO29" s="2555"/>
      <c r="DP29" s="2555"/>
      <c r="DQ29" s="2555"/>
      <c r="DR29" s="2555"/>
      <c r="DS29" s="2555"/>
      <c r="DT29" s="2555"/>
      <c r="DU29" s="2555"/>
      <c r="DV29" s="2555"/>
      <c r="DW29" s="2555"/>
      <c r="DX29" s="2555"/>
      <c r="DY29" s="2555"/>
      <c r="DZ29" s="2555"/>
      <c r="EA29" s="2556"/>
      <c r="EB29" s="2539" t="s">
        <v>1047</v>
      </c>
      <c r="EC29" s="2540"/>
      <c r="ED29" s="2540"/>
      <c r="EE29" s="2540"/>
      <c r="EF29" s="2540"/>
      <c r="EG29" s="2540"/>
      <c r="EH29" s="2540"/>
      <c r="EI29" s="2540"/>
      <c r="EJ29" s="2540"/>
      <c r="EK29" s="2540"/>
      <c r="EL29" s="2540"/>
      <c r="EM29" s="2540"/>
      <c r="EN29" s="2540"/>
      <c r="EO29" s="2540"/>
      <c r="EP29" s="2540"/>
      <c r="EQ29" s="2540"/>
      <c r="ER29" s="2541"/>
      <c r="ES29" s="2081">
        <v>2.5299999999999998</v>
      </c>
      <c r="ET29" s="2082"/>
      <c r="EU29" s="2082"/>
      <c r="EV29" s="2082"/>
      <c r="EW29" s="2082"/>
      <c r="EX29" s="2082"/>
      <c r="EY29" s="2082"/>
      <c r="EZ29" s="2083"/>
      <c r="FA29" s="2133">
        <v>3300</v>
      </c>
      <c r="FB29" s="2134"/>
      <c r="FC29" s="2134"/>
      <c r="FD29" s="2134"/>
      <c r="FE29" s="2134"/>
      <c r="FF29" s="2134"/>
      <c r="FG29" s="2134"/>
      <c r="FH29" s="2135"/>
    </row>
    <row r="30" spans="1:164" ht="8.65" customHeight="1">
      <c r="A30" s="796"/>
      <c r="B30" s="2523"/>
      <c r="C30" s="2524"/>
      <c r="D30" s="2524"/>
      <c r="E30" s="2524"/>
      <c r="F30" s="2524"/>
      <c r="G30" s="2524"/>
      <c r="H30" s="2524"/>
      <c r="I30" s="2524"/>
      <c r="J30" s="2524"/>
      <c r="K30" s="2524"/>
      <c r="L30" s="2524"/>
      <c r="M30" s="2474"/>
      <c r="N30" s="2445"/>
      <c r="O30" s="2445"/>
      <c r="P30" s="2445"/>
      <c r="Q30" s="2445"/>
      <c r="R30" s="2445"/>
      <c r="S30" s="2445"/>
      <c r="T30" s="2445"/>
      <c r="U30" s="2445"/>
      <c r="V30" s="2445"/>
      <c r="W30" s="2445"/>
      <c r="X30" s="2445"/>
      <c r="Y30" s="2445"/>
      <c r="Z30" s="2445"/>
      <c r="AA30" s="2445"/>
      <c r="AB30" s="2446"/>
      <c r="AC30" s="2472"/>
      <c r="AD30" s="2436"/>
      <c r="AE30" s="2436"/>
      <c r="AF30" s="2436"/>
      <c r="AG30" s="2436"/>
      <c r="AH30" s="2436"/>
      <c r="AI30" s="2436"/>
      <c r="AJ30" s="2436"/>
      <c r="AK30" s="2476"/>
      <c r="AL30" s="2472"/>
      <c r="AM30" s="2436"/>
      <c r="AN30" s="2436"/>
      <c r="AO30" s="2436"/>
      <c r="AP30" s="2436"/>
      <c r="AQ30" s="2436"/>
      <c r="AR30" s="2436"/>
      <c r="AS30" s="2436"/>
      <c r="AT30" s="2437"/>
      <c r="AU30" s="2523"/>
      <c r="AV30" s="2524"/>
      <c r="AW30" s="2524"/>
      <c r="AX30" s="2524"/>
      <c r="AY30" s="2524"/>
      <c r="AZ30" s="2524"/>
      <c r="BA30" s="2524"/>
      <c r="BB30" s="2524"/>
      <c r="BC30" s="2560"/>
      <c r="BD30" s="2447"/>
      <c r="BE30" s="2448"/>
      <c r="BF30" s="2448"/>
      <c r="BG30" s="2448"/>
      <c r="BH30" s="2448"/>
      <c r="BI30" s="2448"/>
      <c r="BJ30" s="2448"/>
      <c r="BK30" s="2449"/>
      <c r="BL30" s="2447"/>
      <c r="BM30" s="2448"/>
      <c r="BN30" s="2448"/>
      <c r="BO30" s="2448"/>
      <c r="BP30" s="2448"/>
      <c r="BQ30" s="2448"/>
      <c r="BR30" s="2449"/>
      <c r="BS30" s="2497"/>
      <c r="BT30" s="2498"/>
      <c r="BU30" s="2498"/>
      <c r="BV30" s="2498"/>
      <c r="BW30" s="2498"/>
      <c r="BX30" s="2498"/>
      <c r="BY30" s="2499"/>
      <c r="BZ30" s="2565"/>
      <c r="CA30" s="2566"/>
      <c r="CB30" s="2566"/>
      <c r="CC30" s="2566"/>
      <c r="CD30" s="2566"/>
      <c r="CE30" s="2566"/>
      <c r="CF30" s="2566"/>
      <c r="CG30" s="2566"/>
      <c r="CH30" s="2566"/>
      <c r="CI30" s="2511"/>
      <c r="CJ30" s="2511"/>
      <c r="CK30" s="2511"/>
      <c r="CL30" s="2511"/>
      <c r="CM30" s="2511"/>
      <c r="CN30" s="2516"/>
      <c r="CO30" s="2445"/>
      <c r="CP30" s="2445"/>
      <c r="CQ30" s="2445"/>
      <c r="CR30" s="2445"/>
      <c r="CS30" s="2445"/>
      <c r="CT30" s="2445"/>
      <c r="CU30" s="2445"/>
      <c r="CV30" s="2445"/>
      <c r="CW30" s="2445"/>
      <c r="CX30" s="2445"/>
      <c r="CY30" s="2445"/>
      <c r="CZ30" s="2445"/>
      <c r="DA30" s="2445"/>
      <c r="DB30" s="2445"/>
      <c r="DC30" s="2445"/>
      <c r="DD30" s="2517"/>
      <c r="DE30" s="2112"/>
      <c r="DF30" s="2103"/>
      <c r="DG30" s="2103"/>
      <c r="DH30" s="2103"/>
      <c r="DI30" s="2103"/>
      <c r="DJ30" s="2113"/>
      <c r="DK30" s="2554"/>
      <c r="DL30" s="2555"/>
      <c r="DM30" s="2555"/>
      <c r="DN30" s="2555"/>
      <c r="DO30" s="2555"/>
      <c r="DP30" s="2555"/>
      <c r="DQ30" s="2555"/>
      <c r="DR30" s="2555"/>
      <c r="DS30" s="2555"/>
      <c r="DT30" s="2555"/>
      <c r="DU30" s="2555"/>
      <c r="DV30" s="2555"/>
      <c r="DW30" s="2555"/>
      <c r="DX30" s="2555"/>
      <c r="DY30" s="2555"/>
      <c r="DZ30" s="2555"/>
      <c r="EA30" s="2556"/>
      <c r="EB30" s="2542"/>
      <c r="EC30" s="2543"/>
      <c r="ED30" s="2543"/>
      <c r="EE30" s="2543"/>
      <c r="EF30" s="2543"/>
      <c r="EG30" s="2543"/>
      <c r="EH30" s="2543"/>
      <c r="EI30" s="2543"/>
      <c r="EJ30" s="2543"/>
      <c r="EK30" s="2543"/>
      <c r="EL30" s="2543"/>
      <c r="EM30" s="2543"/>
      <c r="EN30" s="2543"/>
      <c r="EO30" s="2543"/>
      <c r="EP30" s="2543"/>
      <c r="EQ30" s="2543"/>
      <c r="ER30" s="2544"/>
      <c r="ES30" s="2084"/>
      <c r="ET30" s="2085"/>
      <c r="EU30" s="2085"/>
      <c r="EV30" s="2085"/>
      <c r="EW30" s="2085"/>
      <c r="EX30" s="2085"/>
      <c r="EY30" s="2085"/>
      <c r="EZ30" s="2086"/>
      <c r="FA30" s="2136"/>
      <c r="FB30" s="2137"/>
      <c r="FC30" s="2137"/>
      <c r="FD30" s="2137"/>
      <c r="FE30" s="2137"/>
      <c r="FF30" s="2137"/>
      <c r="FG30" s="2137"/>
      <c r="FH30" s="2138"/>
    </row>
    <row r="31" spans="1:164" ht="8.65" customHeight="1">
      <c r="A31" s="819"/>
      <c r="B31" s="2519" t="s">
        <v>1055</v>
      </c>
      <c r="C31" s="2520"/>
      <c r="D31" s="2520"/>
      <c r="E31" s="2520"/>
      <c r="F31" s="2520"/>
      <c r="G31" s="2520"/>
      <c r="H31" s="2520"/>
      <c r="I31" s="2520"/>
      <c r="J31" s="2520"/>
      <c r="K31" s="2520"/>
      <c r="L31" s="2520"/>
      <c r="M31" s="2473" t="s">
        <v>1035</v>
      </c>
      <c r="N31" s="2439"/>
      <c r="O31" s="2439"/>
      <c r="P31" s="2439"/>
      <c r="Q31" s="2439"/>
      <c r="R31" s="2439"/>
      <c r="S31" s="2439"/>
      <c r="T31" s="2439"/>
      <c r="U31" s="2439"/>
      <c r="V31" s="2439"/>
      <c r="W31" s="2439"/>
      <c r="X31" s="2439"/>
      <c r="Y31" s="2439"/>
      <c r="Z31" s="2439"/>
      <c r="AA31" s="2439"/>
      <c r="AB31" s="2440"/>
      <c r="AC31" s="2471">
        <v>19</v>
      </c>
      <c r="AD31" s="2434"/>
      <c r="AE31" s="2434"/>
      <c r="AF31" s="2434">
        <v>18.399999999999999</v>
      </c>
      <c r="AG31" s="2434"/>
      <c r="AH31" s="2434"/>
      <c r="AI31" s="2434">
        <f t="shared" ref="AI31" si="12">AC31</f>
        <v>19</v>
      </c>
      <c r="AJ31" s="2434"/>
      <c r="AK31" s="2475"/>
      <c r="AL31" s="2471">
        <v>6.4</v>
      </c>
      <c r="AM31" s="2434"/>
      <c r="AN31" s="2434"/>
      <c r="AO31" s="2434">
        <v>5.8</v>
      </c>
      <c r="AP31" s="2434"/>
      <c r="AQ31" s="2434"/>
      <c r="AR31" s="2434">
        <f t="shared" ref="AR31" si="13">AL31</f>
        <v>6.4</v>
      </c>
      <c r="AS31" s="2434"/>
      <c r="AT31" s="2435"/>
      <c r="AU31" s="2545" t="s">
        <v>1056</v>
      </c>
      <c r="AV31" s="2546"/>
      <c r="AW31" s="2546"/>
      <c r="AX31" s="2546"/>
      <c r="AY31" s="2546"/>
      <c r="AZ31" s="2546"/>
      <c r="BA31" s="2546"/>
      <c r="BB31" s="2546"/>
      <c r="BC31" s="2546"/>
      <c r="BD31" s="2447">
        <v>6.5</v>
      </c>
      <c r="BE31" s="2448"/>
      <c r="BF31" s="2448"/>
      <c r="BG31" s="2448"/>
      <c r="BH31" s="2448"/>
      <c r="BI31" s="2448"/>
      <c r="BJ31" s="2448"/>
      <c r="BK31" s="2449"/>
      <c r="BL31" s="2447"/>
      <c r="BM31" s="2448"/>
      <c r="BN31" s="2448"/>
      <c r="BO31" s="2448"/>
      <c r="BP31" s="2448"/>
      <c r="BQ31" s="2448"/>
      <c r="BR31" s="2449"/>
      <c r="BS31" s="2497">
        <v>12</v>
      </c>
      <c r="BT31" s="2498"/>
      <c r="BU31" s="2498"/>
      <c r="BV31" s="2498"/>
      <c r="BW31" s="2498"/>
      <c r="BX31" s="2498"/>
      <c r="BY31" s="2499"/>
      <c r="BZ31" s="820"/>
      <c r="CA31" s="821"/>
      <c r="CB31" s="821"/>
      <c r="CC31" s="821"/>
      <c r="CD31" s="821"/>
      <c r="CE31" s="821"/>
      <c r="CF31" s="821"/>
      <c r="CG31" s="821"/>
      <c r="CH31" s="821"/>
      <c r="CI31" s="821"/>
      <c r="CJ31" s="821"/>
      <c r="CK31" s="821"/>
      <c r="CL31" s="821"/>
      <c r="CM31" s="822"/>
      <c r="CN31" s="2512" t="s">
        <v>1199</v>
      </c>
      <c r="CO31" s="2439"/>
      <c r="CP31" s="2439"/>
      <c r="CQ31" s="2439"/>
      <c r="CR31" s="2439"/>
      <c r="CS31" s="2439"/>
      <c r="CT31" s="2439"/>
      <c r="CU31" s="2439"/>
      <c r="CV31" s="2439"/>
      <c r="CW31" s="2439"/>
      <c r="CX31" s="2439"/>
      <c r="CY31" s="2439"/>
      <c r="CZ31" s="2439"/>
      <c r="DA31" s="2439"/>
      <c r="DB31" s="2439"/>
      <c r="DC31" s="2439"/>
      <c r="DD31" s="2513"/>
      <c r="DE31" s="2108">
        <v>0.16</v>
      </c>
      <c r="DF31" s="2099"/>
      <c r="DG31" s="2099"/>
      <c r="DH31" s="2099"/>
      <c r="DI31" s="2099"/>
      <c r="DJ31" s="2109"/>
      <c r="DK31" s="2554"/>
      <c r="DL31" s="2555"/>
      <c r="DM31" s="2555"/>
      <c r="DN31" s="2555"/>
      <c r="DO31" s="2555"/>
      <c r="DP31" s="2555"/>
      <c r="DQ31" s="2555"/>
      <c r="DR31" s="2555"/>
      <c r="DS31" s="2555"/>
      <c r="DT31" s="2555"/>
      <c r="DU31" s="2555"/>
      <c r="DV31" s="2555"/>
      <c r="DW31" s="2555"/>
      <c r="DX31" s="2555"/>
      <c r="DY31" s="2555"/>
      <c r="DZ31" s="2555"/>
      <c r="EA31" s="2556"/>
      <c r="EB31" s="2518" t="s">
        <v>1049</v>
      </c>
      <c r="EC31" s="2518"/>
      <c r="ED31" s="2518"/>
      <c r="EE31" s="2518"/>
      <c r="EF31" s="2518"/>
      <c r="EG31" s="2518"/>
      <c r="EH31" s="2518"/>
      <c r="EI31" s="2518"/>
      <c r="EJ31" s="2518"/>
      <c r="EK31" s="2518"/>
      <c r="EL31" s="2518"/>
      <c r="EM31" s="2518"/>
      <c r="EN31" s="2518"/>
      <c r="EO31" s="2518"/>
      <c r="EP31" s="2518"/>
      <c r="EQ31" s="2518"/>
      <c r="ER31" s="2518"/>
      <c r="ES31" s="2098">
        <v>3.05</v>
      </c>
      <c r="ET31" s="2098"/>
      <c r="EU31" s="2098"/>
      <c r="EV31" s="2098"/>
      <c r="EW31" s="2098"/>
      <c r="EX31" s="2098"/>
      <c r="EY31" s="2098"/>
      <c r="EZ31" s="2098"/>
      <c r="FA31" s="2142">
        <v>2975</v>
      </c>
      <c r="FB31" s="2142"/>
      <c r="FC31" s="2142"/>
      <c r="FD31" s="2142"/>
      <c r="FE31" s="2142"/>
      <c r="FF31" s="2142"/>
      <c r="FG31" s="2142"/>
      <c r="FH31" s="2143"/>
    </row>
    <row r="32" spans="1:164" ht="8.65" customHeight="1">
      <c r="A32" s="819"/>
      <c r="B32" s="2521"/>
      <c r="C32" s="2522"/>
      <c r="D32" s="2522"/>
      <c r="E32" s="2522"/>
      <c r="F32" s="2522"/>
      <c r="G32" s="2522"/>
      <c r="H32" s="2522"/>
      <c r="I32" s="2522"/>
      <c r="J32" s="2522"/>
      <c r="K32" s="2522"/>
      <c r="L32" s="2522"/>
      <c r="M32" s="2474"/>
      <c r="N32" s="2445"/>
      <c r="O32" s="2445"/>
      <c r="P32" s="2445"/>
      <c r="Q32" s="2445"/>
      <c r="R32" s="2445"/>
      <c r="S32" s="2445"/>
      <c r="T32" s="2445"/>
      <c r="U32" s="2445"/>
      <c r="V32" s="2445"/>
      <c r="W32" s="2445"/>
      <c r="X32" s="2445"/>
      <c r="Y32" s="2445"/>
      <c r="Z32" s="2445"/>
      <c r="AA32" s="2445"/>
      <c r="AB32" s="2446"/>
      <c r="AC32" s="2472"/>
      <c r="AD32" s="2436"/>
      <c r="AE32" s="2436"/>
      <c r="AF32" s="2436"/>
      <c r="AG32" s="2436"/>
      <c r="AH32" s="2436"/>
      <c r="AI32" s="2436"/>
      <c r="AJ32" s="2436"/>
      <c r="AK32" s="2476"/>
      <c r="AL32" s="2472"/>
      <c r="AM32" s="2436"/>
      <c r="AN32" s="2436"/>
      <c r="AO32" s="2436"/>
      <c r="AP32" s="2436"/>
      <c r="AQ32" s="2436"/>
      <c r="AR32" s="2436"/>
      <c r="AS32" s="2436"/>
      <c r="AT32" s="2437"/>
      <c r="AU32" s="2547"/>
      <c r="AV32" s="2548"/>
      <c r="AW32" s="2548"/>
      <c r="AX32" s="2548"/>
      <c r="AY32" s="2548"/>
      <c r="AZ32" s="2548"/>
      <c r="BA32" s="2548"/>
      <c r="BB32" s="2548"/>
      <c r="BC32" s="2548"/>
      <c r="BD32" s="2447"/>
      <c r="BE32" s="2448"/>
      <c r="BF32" s="2448"/>
      <c r="BG32" s="2448"/>
      <c r="BH32" s="2448"/>
      <c r="BI32" s="2448"/>
      <c r="BJ32" s="2448"/>
      <c r="BK32" s="2449"/>
      <c r="BL32" s="2447"/>
      <c r="BM32" s="2448"/>
      <c r="BN32" s="2448"/>
      <c r="BO32" s="2448"/>
      <c r="BP32" s="2448"/>
      <c r="BQ32" s="2448"/>
      <c r="BR32" s="2449"/>
      <c r="BS32" s="2497"/>
      <c r="BT32" s="2498"/>
      <c r="BU32" s="2498"/>
      <c r="BV32" s="2498"/>
      <c r="BW32" s="2498"/>
      <c r="BX32" s="2498"/>
      <c r="BY32" s="2499"/>
      <c r="BZ32" s="823"/>
      <c r="CA32" s="777"/>
      <c r="CB32" s="777"/>
      <c r="CC32" s="777"/>
      <c r="CD32" s="777"/>
      <c r="CE32" s="777"/>
      <c r="CF32" s="777"/>
      <c r="CG32" s="777"/>
      <c r="CH32" s="777"/>
      <c r="CI32" s="777"/>
      <c r="CJ32" s="777"/>
      <c r="CK32" s="777"/>
      <c r="CL32" s="777"/>
      <c r="CM32" s="824"/>
      <c r="CN32" s="2514"/>
      <c r="CO32" s="2442"/>
      <c r="CP32" s="2442"/>
      <c r="CQ32" s="2442"/>
      <c r="CR32" s="2442"/>
      <c r="CS32" s="2442"/>
      <c r="CT32" s="2442"/>
      <c r="CU32" s="2442"/>
      <c r="CV32" s="2442"/>
      <c r="CW32" s="2442"/>
      <c r="CX32" s="2442"/>
      <c r="CY32" s="2442"/>
      <c r="CZ32" s="2442"/>
      <c r="DA32" s="2442"/>
      <c r="DB32" s="2442"/>
      <c r="DC32" s="2442"/>
      <c r="DD32" s="2515"/>
      <c r="DE32" s="2110"/>
      <c r="DF32" s="2101"/>
      <c r="DG32" s="2101"/>
      <c r="DH32" s="2101"/>
      <c r="DI32" s="2101"/>
      <c r="DJ32" s="2111"/>
      <c r="DK32" s="2554"/>
      <c r="DL32" s="2555"/>
      <c r="DM32" s="2555"/>
      <c r="DN32" s="2555"/>
      <c r="DO32" s="2555"/>
      <c r="DP32" s="2555"/>
      <c r="DQ32" s="2555"/>
      <c r="DR32" s="2555"/>
      <c r="DS32" s="2555"/>
      <c r="DT32" s="2555"/>
      <c r="DU32" s="2555"/>
      <c r="DV32" s="2555"/>
      <c r="DW32" s="2555"/>
      <c r="DX32" s="2555"/>
      <c r="DY32" s="2555"/>
      <c r="DZ32" s="2555"/>
      <c r="EA32" s="2556"/>
      <c r="EB32" s="2518"/>
      <c r="EC32" s="2518"/>
      <c r="ED32" s="2518"/>
      <c r="EE32" s="2518"/>
      <c r="EF32" s="2518"/>
      <c r="EG32" s="2518"/>
      <c r="EH32" s="2518"/>
      <c r="EI32" s="2518"/>
      <c r="EJ32" s="2518"/>
      <c r="EK32" s="2518"/>
      <c r="EL32" s="2518"/>
      <c r="EM32" s="2518"/>
      <c r="EN32" s="2518"/>
      <c r="EO32" s="2518"/>
      <c r="EP32" s="2518"/>
      <c r="EQ32" s="2518"/>
      <c r="ER32" s="2518"/>
      <c r="ES32" s="2098"/>
      <c r="ET32" s="2098"/>
      <c r="EU32" s="2098"/>
      <c r="EV32" s="2098"/>
      <c r="EW32" s="2098"/>
      <c r="EX32" s="2098"/>
      <c r="EY32" s="2098"/>
      <c r="EZ32" s="2098"/>
      <c r="FA32" s="2142"/>
      <c r="FB32" s="2142"/>
      <c r="FC32" s="2142"/>
      <c r="FD32" s="2142"/>
      <c r="FE32" s="2142"/>
      <c r="FF32" s="2142"/>
      <c r="FG32" s="2142"/>
      <c r="FH32" s="2143"/>
    </row>
    <row r="33" spans="1:164" ht="8.65" customHeight="1">
      <c r="A33" s="796"/>
      <c r="B33" s="2521"/>
      <c r="C33" s="2522"/>
      <c r="D33" s="2522"/>
      <c r="E33" s="2522"/>
      <c r="F33" s="2522"/>
      <c r="G33" s="2522"/>
      <c r="H33" s="2522"/>
      <c r="I33" s="2522"/>
      <c r="J33" s="2522"/>
      <c r="K33" s="2522"/>
      <c r="L33" s="2522"/>
      <c r="M33" s="2473" t="s">
        <v>1040</v>
      </c>
      <c r="N33" s="2439"/>
      <c r="O33" s="2439"/>
      <c r="P33" s="2439"/>
      <c r="Q33" s="2439"/>
      <c r="R33" s="2439"/>
      <c r="S33" s="2439"/>
      <c r="T33" s="2439"/>
      <c r="U33" s="2439"/>
      <c r="V33" s="2439"/>
      <c r="W33" s="2439"/>
      <c r="X33" s="2439"/>
      <c r="Y33" s="2439"/>
      <c r="Z33" s="2439"/>
      <c r="AA33" s="2439"/>
      <c r="AB33" s="2440"/>
      <c r="AC33" s="2471">
        <v>19.399999999999999</v>
      </c>
      <c r="AD33" s="2434"/>
      <c r="AE33" s="2434"/>
      <c r="AF33" s="2434">
        <v>18.8</v>
      </c>
      <c r="AG33" s="2434"/>
      <c r="AH33" s="2434"/>
      <c r="AI33" s="2434">
        <f t="shared" ref="AI33" si="14">AC33</f>
        <v>19.399999999999999</v>
      </c>
      <c r="AJ33" s="2434"/>
      <c r="AK33" s="2475"/>
      <c r="AL33" s="2471">
        <v>6.6</v>
      </c>
      <c r="AM33" s="2434"/>
      <c r="AN33" s="2434"/>
      <c r="AO33" s="2434">
        <v>5.9</v>
      </c>
      <c r="AP33" s="2434"/>
      <c r="AQ33" s="2434"/>
      <c r="AR33" s="2434">
        <f t="shared" ref="AR33" si="15">AL33</f>
        <v>6.6</v>
      </c>
      <c r="AS33" s="2434"/>
      <c r="AT33" s="2435"/>
      <c r="AU33" s="2547"/>
      <c r="AV33" s="2548"/>
      <c r="AW33" s="2548"/>
      <c r="AX33" s="2548"/>
      <c r="AY33" s="2548"/>
      <c r="AZ33" s="2548"/>
      <c r="BA33" s="2548"/>
      <c r="BB33" s="2548"/>
      <c r="BC33" s="2548"/>
      <c r="BD33" s="2447"/>
      <c r="BE33" s="2448"/>
      <c r="BF33" s="2448"/>
      <c r="BG33" s="2448"/>
      <c r="BH33" s="2448"/>
      <c r="BI33" s="2448"/>
      <c r="BJ33" s="2448"/>
      <c r="BK33" s="2449"/>
      <c r="BL33" s="2447"/>
      <c r="BM33" s="2448"/>
      <c r="BN33" s="2448"/>
      <c r="BO33" s="2448"/>
      <c r="BP33" s="2448"/>
      <c r="BQ33" s="2448"/>
      <c r="BR33" s="2449"/>
      <c r="BS33" s="2497"/>
      <c r="BT33" s="2498"/>
      <c r="BU33" s="2498"/>
      <c r="BV33" s="2498"/>
      <c r="BW33" s="2498"/>
      <c r="BX33" s="2498"/>
      <c r="BY33" s="2499"/>
      <c r="BZ33" s="823"/>
      <c r="CA33" s="777"/>
      <c r="CB33" s="777"/>
      <c r="CC33" s="777"/>
      <c r="CD33" s="777"/>
      <c r="CE33" s="777"/>
      <c r="CF33" s="777"/>
      <c r="CG33" s="777"/>
      <c r="CH33" s="777"/>
      <c r="CI33" s="777"/>
      <c r="CJ33" s="777"/>
      <c r="CK33" s="777"/>
      <c r="CL33" s="777"/>
      <c r="CM33" s="824"/>
      <c r="CN33" s="2514" t="s">
        <v>1200</v>
      </c>
      <c r="CO33" s="2442"/>
      <c r="CP33" s="2442"/>
      <c r="CQ33" s="2442"/>
      <c r="CR33" s="2442"/>
      <c r="CS33" s="2442"/>
      <c r="CT33" s="2442"/>
      <c r="CU33" s="2442"/>
      <c r="CV33" s="2442"/>
      <c r="CW33" s="2442"/>
      <c r="CX33" s="2442"/>
      <c r="CY33" s="2442"/>
      <c r="CZ33" s="2442"/>
      <c r="DA33" s="2442"/>
      <c r="DB33" s="2442"/>
      <c r="DC33" s="2442"/>
      <c r="DD33" s="2515"/>
      <c r="DE33" s="2110"/>
      <c r="DF33" s="2101"/>
      <c r="DG33" s="2101"/>
      <c r="DH33" s="2101"/>
      <c r="DI33" s="2101"/>
      <c r="DJ33" s="2111"/>
      <c r="DK33" s="2554"/>
      <c r="DL33" s="2555"/>
      <c r="DM33" s="2555"/>
      <c r="DN33" s="2555"/>
      <c r="DO33" s="2555"/>
      <c r="DP33" s="2555"/>
      <c r="DQ33" s="2555"/>
      <c r="DR33" s="2555"/>
      <c r="DS33" s="2555"/>
      <c r="DT33" s="2555"/>
      <c r="DU33" s="2555"/>
      <c r="DV33" s="2555"/>
      <c r="DW33" s="2555"/>
      <c r="DX33" s="2555"/>
      <c r="DY33" s="2555"/>
      <c r="DZ33" s="2555"/>
      <c r="EA33" s="2556"/>
      <c r="EB33" s="2518" t="s">
        <v>1052</v>
      </c>
      <c r="EC33" s="2518"/>
      <c r="ED33" s="2518"/>
      <c r="EE33" s="2518"/>
      <c r="EF33" s="2518"/>
      <c r="EG33" s="2518"/>
      <c r="EH33" s="2518"/>
      <c r="EI33" s="2518"/>
      <c r="EJ33" s="2518"/>
      <c r="EK33" s="2518"/>
      <c r="EL33" s="2518"/>
      <c r="EM33" s="2518"/>
      <c r="EN33" s="2518"/>
      <c r="EO33" s="2518"/>
      <c r="EP33" s="2518"/>
      <c r="EQ33" s="2518"/>
      <c r="ER33" s="2518"/>
      <c r="ES33" s="2098">
        <v>1.59</v>
      </c>
      <c r="ET33" s="2098"/>
      <c r="EU33" s="2098"/>
      <c r="EV33" s="2098"/>
      <c r="EW33" s="2098"/>
      <c r="EX33" s="2098"/>
      <c r="EY33" s="2098"/>
      <c r="EZ33" s="2098"/>
      <c r="FA33" s="2142">
        <v>2450</v>
      </c>
      <c r="FB33" s="2142"/>
      <c r="FC33" s="2142"/>
      <c r="FD33" s="2142"/>
      <c r="FE33" s="2142"/>
      <c r="FF33" s="2142"/>
      <c r="FG33" s="2142"/>
      <c r="FH33" s="2143"/>
    </row>
    <row r="34" spans="1:164" ht="8.65" customHeight="1">
      <c r="A34" s="796"/>
      <c r="B34" s="2521"/>
      <c r="C34" s="2522"/>
      <c r="D34" s="2522"/>
      <c r="E34" s="2522"/>
      <c r="F34" s="2522"/>
      <c r="G34" s="2522"/>
      <c r="H34" s="2522"/>
      <c r="I34" s="2522"/>
      <c r="J34" s="2522"/>
      <c r="K34" s="2522"/>
      <c r="L34" s="2522"/>
      <c r="M34" s="2474"/>
      <c r="N34" s="2445"/>
      <c r="O34" s="2445"/>
      <c r="P34" s="2445"/>
      <c r="Q34" s="2445"/>
      <c r="R34" s="2445"/>
      <c r="S34" s="2445"/>
      <c r="T34" s="2445"/>
      <c r="U34" s="2445"/>
      <c r="V34" s="2445"/>
      <c r="W34" s="2445"/>
      <c r="X34" s="2445"/>
      <c r="Y34" s="2445"/>
      <c r="Z34" s="2445"/>
      <c r="AA34" s="2445"/>
      <c r="AB34" s="2446"/>
      <c r="AC34" s="2472"/>
      <c r="AD34" s="2436"/>
      <c r="AE34" s="2436"/>
      <c r="AF34" s="2436"/>
      <c r="AG34" s="2436"/>
      <c r="AH34" s="2436"/>
      <c r="AI34" s="2436"/>
      <c r="AJ34" s="2436"/>
      <c r="AK34" s="2476"/>
      <c r="AL34" s="2472"/>
      <c r="AM34" s="2436"/>
      <c r="AN34" s="2436"/>
      <c r="AO34" s="2436"/>
      <c r="AP34" s="2436"/>
      <c r="AQ34" s="2436"/>
      <c r="AR34" s="2436"/>
      <c r="AS34" s="2436"/>
      <c r="AT34" s="2437"/>
      <c r="AU34" s="2549"/>
      <c r="AV34" s="2550"/>
      <c r="AW34" s="2550"/>
      <c r="AX34" s="2550"/>
      <c r="AY34" s="2550"/>
      <c r="AZ34" s="2550"/>
      <c r="BA34" s="2550"/>
      <c r="BB34" s="2550"/>
      <c r="BC34" s="2550"/>
      <c r="BD34" s="2447"/>
      <c r="BE34" s="2448"/>
      <c r="BF34" s="2448"/>
      <c r="BG34" s="2448"/>
      <c r="BH34" s="2448"/>
      <c r="BI34" s="2448"/>
      <c r="BJ34" s="2448"/>
      <c r="BK34" s="2449"/>
      <c r="BL34" s="2447"/>
      <c r="BM34" s="2448"/>
      <c r="BN34" s="2448"/>
      <c r="BO34" s="2448"/>
      <c r="BP34" s="2448"/>
      <c r="BQ34" s="2448"/>
      <c r="BR34" s="2449"/>
      <c r="BS34" s="2497"/>
      <c r="BT34" s="2498"/>
      <c r="BU34" s="2498"/>
      <c r="BV34" s="2498"/>
      <c r="BW34" s="2498"/>
      <c r="BX34" s="2498"/>
      <c r="BY34" s="2499"/>
      <c r="BZ34" s="823"/>
      <c r="CA34" s="777"/>
      <c r="CB34" s="777"/>
      <c r="CC34" s="777"/>
      <c r="CD34" s="777"/>
      <c r="CE34" s="777"/>
      <c r="CF34" s="777"/>
      <c r="CG34" s="777"/>
      <c r="CH34" s="777"/>
      <c r="CI34" s="777"/>
      <c r="CJ34" s="777"/>
      <c r="CK34" s="777"/>
      <c r="CL34" s="777"/>
      <c r="CM34" s="824"/>
      <c r="CN34" s="2514"/>
      <c r="CO34" s="2442"/>
      <c r="CP34" s="2442"/>
      <c r="CQ34" s="2442"/>
      <c r="CR34" s="2442"/>
      <c r="CS34" s="2442"/>
      <c r="CT34" s="2442"/>
      <c r="CU34" s="2442"/>
      <c r="CV34" s="2442"/>
      <c r="CW34" s="2442"/>
      <c r="CX34" s="2442"/>
      <c r="CY34" s="2442"/>
      <c r="CZ34" s="2442"/>
      <c r="DA34" s="2442"/>
      <c r="DB34" s="2442"/>
      <c r="DC34" s="2442"/>
      <c r="DD34" s="2515"/>
      <c r="DE34" s="2110"/>
      <c r="DF34" s="2101"/>
      <c r="DG34" s="2101"/>
      <c r="DH34" s="2101"/>
      <c r="DI34" s="2101"/>
      <c r="DJ34" s="2111"/>
      <c r="DK34" s="2557"/>
      <c r="DL34" s="2558"/>
      <c r="DM34" s="2558"/>
      <c r="DN34" s="2558"/>
      <c r="DO34" s="2558"/>
      <c r="DP34" s="2558"/>
      <c r="DQ34" s="2558"/>
      <c r="DR34" s="2558"/>
      <c r="DS34" s="2558"/>
      <c r="DT34" s="2558"/>
      <c r="DU34" s="2558"/>
      <c r="DV34" s="2558"/>
      <c r="DW34" s="2558"/>
      <c r="DX34" s="2558"/>
      <c r="DY34" s="2558"/>
      <c r="DZ34" s="2558"/>
      <c r="EA34" s="2559"/>
      <c r="EB34" s="2518"/>
      <c r="EC34" s="2518"/>
      <c r="ED34" s="2518"/>
      <c r="EE34" s="2518"/>
      <c r="EF34" s="2518"/>
      <c r="EG34" s="2518"/>
      <c r="EH34" s="2518"/>
      <c r="EI34" s="2518"/>
      <c r="EJ34" s="2518"/>
      <c r="EK34" s="2518"/>
      <c r="EL34" s="2518"/>
      <c r="EM34" s="2518"/>
      <c r="EN34" s="2518"/>
      <c r="EO34" s="2518"/>
      <c r="EP34" s="2518"/>
      <c r="EQ34" s="2518"/>
      <c r="ER34" s="2518"/>
      <c r="ES34" s="2098"/>
      <c r="ET34" s="2098"/>
      <c r="EU34" s="2098"/>
      <c r="EV34" s="2098"/>
      <c r="EW34" s="2098"/>
      <c r="EX34" s="2098"/>
      <c r="EY34" s="2098"/>
      <c r="EZ34" s="2098"/>
      <c r="FA34" s="2142"/>
      <c r="FB34" s="2142"/>
      <c r="FC34" s="2142"/>
      <c r="FD34" s="2142"/>
      <c r="FE34" s="2142"/>
      <c r="FF34" s="2142"/>
      <c r="FG34" s="2142"/>
      <c r="FH34" s="2143"/>
    </row>
    <row r="35" spans="1:164" ht="8.65" customHeight="1">
      <c r="A35" s="796"/>
      <c r="B35" s="2521"/>
      <c r="C35" s="2522"/>
      <c r="D35" s="2522"/>
      <c r="E35" s="2522"/>
      <c r="F35" s="2522"/>
      <c r="G35" s="2522"/>
      <c r="H35" s="2522"/>
      <c r="I35" s="2522"/>
      <c r="J35" s="2522"/>
      <c r="K35" s="2522"/>
      <c r="L35" s="2522"/>
      <c r="M35" s="2473" t="s">
        <v>1041</v>
      </c>
      <c r="N35" s="2439"/>
      <c r="O35" s="2439"/>
      <c r="P35" s="2439"/>
      <c r="Q35" s="2439"/>
      <c r="R35" s="2439"/>
      <c r="S35" s="2439"/>
      <c r="T35" s="2439"/>
      <c r="U35" s="2439"/>
      <c r="V35" s="2439"/>
      <c r="W35" s="2439"/>
      <c r="X35" s="2439"/>
      <c r="Y35" s="2439"/>
      <c r="Z35" s="2439"/>
      <c r="AA35" s="2439"/>
      <c r="AB35" s="2440"/>
      <c r="AC35" s="2471">
        <v>19.7</v>
      </c>
      <c r="AD35" s="2434"/>
      <c r="AE35" s="2434"/>
      <c r="AF35" s="2434">
        <v>19.100000000000001</v>
      </c>
      <c r="AG35" s="2434"/>
      <c r="AH35" s="2434"/>
      <c r="AI35" s="2434">
        <f t="shared" ref="AI35" si="16">AC35</f>
        <v>19.7</v>
      </c>
      <c r="AJ35" s="2434"/>
      <c r="AK35" s="2475"/>
      <c r="AL35" s="2471">
        <v>6.9</v>
      </c>
      <c r="AM35" s="2434"/>
      <c r="AN35" s="2434"/>
      <c r="AO35" s="2434">
        <v>6.3</v>
      </c>
      <c r="AP35" s="2434"/>
      <c r="AQ35" s="2434"/>
      <c r="AR35" s="2434">
        <f t="shared" ref="AR35" si="17">AL35</f>
        <v>6.9</v>
      </c>
      <c r="AS35" s="2434"/>
      <c r="AT35" s="2435"/>
      <c r="AU35" s="2545" t="s">
        <v>1058</v>
      </c>
      <c r="AV35" s="2546"/>
      <c r="AW35" s="2546"/>
      <c r="AX35" s="2546"/>
      <c r="AY35" s="2546"/>
      <c r="AZ35" s="2546"/>
      <c r="BA35" s="2546"/>
      <c r="BB35" s="2546"/>
      <c r="BC35" s="2546"/>
      <c r="BD35" s="2447"/>
      <c r="BE35" s="2448"/>
      <c r="BF35" s="2448"/>
      <c r="BG35" s="2448"/>
      <c r="BH35" s="2448"/>
      <c r="BI35" s="2448"/>
      <c r="BJ35" s="2448"/>
      <c r="BK35" s="2449"/>
      <c r="BL35" s="2447">
        <v>4.5</v>
      </c>
      <c r="BM35" s="2448"/>
      <c r="BN35" s="2448"/>
      <c r="BO35" s="2448"/>
      <c r="BP35" s="2448"/>
      <c r="BQ35" s="2448"/>
      <c r="BR35" s="2449"/>
      <c r="BS35" s="2497"/>
      <c r="BT35" s="2498"/>
      <c r="BU35" s="2498"/>
      <c r="BV35" s="2498"/>
      <c r="BW35" s="2498"/>
      <c r="BX35" s="2498"/>
      <c r="BY35" s="2499"/>
      <c r="BZ35" s="823"/>
      <c r="CA35" s="777"/>
      <c r="CB35" s="777"/>
      <c r="CC35" s="777"/>
      <c r="CD35" s="777"/>
      <c r="CE35" s="777"/>
      <c r="CF35" s="777"/>
      <c r="CG35" s="777"/>
      <c r="CH35" s="777"/>
      <c r="CI35" s="777"/>
      <c r="CJ35" s="777"/>
      <c r="CK35" s="777"/>
      <c r="CL35" s="777"/>
      <c r="CM35" s="824"/>
      <c r="CN35" s="2514" t="s">
        <v>1201</v>
      </c>
      <c r="CO35" s="2442"/>
      <c r="CP35" s="2442"/>
      <c r="CQ35" s="2442"/>
      <c r="CR35" s="2442"/>
      <c r="CS35" s="2442"/>
      <c r="CT35" s="2442"/>
      <c r="CU35" s="2442"/>
      <c r="CV35" s="2442"/>
      <c r="CW35" s="2442"/>
      <c r="CX35" s="2442"/>
      <c r="CY35" s="2442"/>
      <c r="CZ35" s="2442"/>
      <c r="DA35" s="2442"/>
      <c r="DB35" s="2442"/>
      <c r="DC35" s="2442"/>
      <c r="DD35" s="2515"/>
      <c r="DE35" s="2110"/>
      <c r="DF35" s="2101"/>
      <c r="DG35" s="2101"/>
      <c r="DH35" s="2101"/>
      <c r="DI35" s="2101"/>
      <c r="DJ35" s="2111"/>
      <c r="DK35" s="2525" t="s">
        <v>1059</v>
      </c>
      <c r="DL35" s="2526"/>
      <c r="DM35" s="2526"/>
      <c r="DN35" s="2526"/>
      <c r="DO35" s="2526"/>
      <c r="DP35" s="2526"/>
      <c r="DQ35" s="2527"/>
      <c r="DR35" s="2573" t="s">
        <v>1202</v>
      </c>
      <c r="DS35" s="2552"/>
      <c r="DT35" s="2552"/>
      <c r="DU35" s="2552"/>
      <c r="DV35" s="2552"/>
      <c r="DW35" s="2552"/>
      <c r="DX35" s="2552"/>
      <c r="DY35" s="2552"/>
      <c r="DZ35" s="2552"/>
      <c r="EA35" s="2553"/>
      <c r="EB35" s="2518" t="s">
        <v>1042</v>
      </c>
      <c r="EC35" s="2518"/>
      <c r="ED35" s="2518"/>
      <c r="EE35" s="2518"/>
      <c r="EF35" s="2518"/>
      <c r="EG35" s="2518"/>
      <c r="EH35" s="2518"/>
      <c r="EI35" s="2518"/>
      <c r="EJ35" s="2518"/>
      <c r="EK35" s="2518"/>
      <c r="EL35" s="2518"/>
      <c r="EM35" s="2518"/>
      <c r="EN35" s="2518"/>
      <c r="EO35" s="2518"/>
      <c r="EP35" s="2518"/>
      <c r="EQ35" s="2518"/>
      <c r="ER35" s="2518"/>
      <c r="ES35" s="2098">
        <v>2.37</v>
      </c>
      <c r="ET35" s="2098"/>
      <c r="EU35" s="2098"/>
      <c r="EV35" s="2098"/>
      <c r="EW35" s="2098"/>
      <c r="EX35" s="2098"/>
      <c r="EY35" s="2098"/>
      <c r="EZ35" s="2098"/>
      <c r="FA35" s="2142"/>
      <c r="FB35" s="2142"/>
      <c r="FC35" s="2142"/>
      <c r="FD35" s="2142"/>
      <c r="FE35" s="2142"/>
      <c r="FF35" s="2142"/>
      <c r="FG35" s="2142"/>
      <c r="FH35" s="2143"/>
    </row>
    <row r="36" spans="1:164" ht="8.65" customHeight="1">
      <c r="A36" s="796"/>
      <c r="B36" s="2521"/>
      <c r="C36" s="2522"/>
      <c r="D36" s="2522"/>
      <c r="E36" s="2522"/>
      <c r="F36" s="2522"/>
      <c r="G36" s="2522"/>
      <c r="H36" s="2522"/>
      <c r="I36" s="2522"/>
      <c r="J36" s="2522"/>
      <c r="K36" s="2522"/>
      <c r="L36" s="2522"/>
      <c r="M36" s="2474"/>
      <c r="N36" s="2445"/>
      <c r="O36" s="2445"/>
      <c r="P36" s="2445"/>
      <c r="Q36" s="2445"/>
      <c r="R36" s="2445"/>
      <c r="S36" s="2445"/>
      <c r="T36" s="2445"/>
      <c r="U36" s="2445"/>
      <c r="V36" s="2445"/>
      <c r="W36" s="2445"/>
      <c r="X36" s="2445"/>
      <c r="Y36" s="2445"/>
      <c r="Z36" s="2445"/>
      <c r="AA36" s="2445"/>
      <c r="AB36" s="2446"/>
      <c r="AC36" s="2472"/>
      <c r="AD36" s="2436"/>
      <c r="AE36" s="2436"/>
      <c r="AF36" s="2436"/>
      <c r="AG36" s="2436"/>
      <c r="AH36" s="2436"/>
      <c r="AI36" s="2436"/>
      <c r="AJ36" s="2436"/>
      <c r="AK36" s="2476"/>
      <c r="AL36" s="2472"/>
      <c r="AM36" s="2436"/>
      <c r="AN36" s="2436"/>
      <c r="AO36" s="2436"/>
      <c r="AP36" s="2436"/>
      <c r="AQ36" s="2436"/>
      <c r="AR36" s="2436"/>
      <c r="AS36" s="2436"/>
      <c r="AT36" s="2437"/>
      <c r="AU36" s="2547"/>
      <c r="AV36" s="2548"/>
      <c r="AW36" s="2548"/>
      <c r="AX36" s="2548"/>
      <c r="AY36" s="2548"/>
      <c r="AZ36" s="2548"/>
      <c r="BA36" s="2548"/>
      <c r="BB36" s="2548"/>
      <c r="BC36" s="2548"/>
      <c r="BD36" s="2447"/>
      <c r="BE36" s="2448"/>
      <c r="BF36" s="2448"/>
      <c r="BG36" s="2448"/>
      <c r="BH36" s="2448"/>
      <c r="BI36" s="2448"/>
      <c r="BJ36" s="2448"/>
      <c r="BK36" s="2449"/>
      <c r="BL36" s="2447"/>
      <c r="BM36" s="2448"/>
      <c r="BN36" s="2448"/>
      <c r="BO36" s="2448"/>
      <c r="BP36" s="2448"/>
      <c r="BQ36" s="2448"/>
      <c r="BR36" s="2449"/>
      <c r="BS36" s="2497"/>
      <c r="BT36" s="2498"/>
      <c r="BU36" s="2498"/>
      <c r="BV36" s="2498"/>
      <c r="BW36" s="2498"/>
      <c r="BX36" s="2498"/>
      <c r="BY36" s="2499"/>
      <c r="BZ36" s="823"/>
      <c r="CA36" s="777"/>
      <c r="CB36" s="777"/>
      <c r="CC36" s="777"/>
      <c r="CD36" s="777"/>
      <c r="CE36" s="777"/>
      <c r="CF36" s="777"/>
      <c r="CG36" s="777"/>
      <c r="CH36" s="777"/>
      <c r="CI36" s="777"/>
      <c r="CJ36" s="777"/>
      <c r="CK36" s="777"/>
      <c r="CL36" s="777"/>
      <c r="CM36" s="824"/>
      <c r="CN36" s="2516"/>
      <c r="CO36" s="2445"/>
      <c r="CP36" s="2445"/>
      <c r="CQ36" s="2445"/>
      <c r="CR36" s="2445"/>
      <c r="CS36" s="2445"/>
      <c r="CT36" s="2445"/>
      <c r="CU36" s="2445"/>
      <c r="CV36" s="2445"/>
      <c r="CW36" s="2445"/>
      <c r="CX36" s="2445"/>
      <c r="CY36" s="2445"/>
      <c r="CZ36" s="2445"/>
      <c r="DA36" s="2445"/>
      <c r="DB36" s="2445"/>
      <c r="DC36" s="2445"/>
      <c r="DD36" s="2517"/>
      <c r="DE36" s="2112"/>
      <c r="DF36" s="2103"/>
      <c r="DG36" s="2103"/>
      <c r="DH36" s="2103"/>
      <c r="DI36" s="2103"/>
      <c r="DJ36" s="2113"/>
      <c r="DK36" s="2528"/>
      <c r="DL36" s="2529"/>
      <c r="DM36" s="2529"/>
      <c r="DN36" s="2529"/>
      <c r="DO36" s="2529"/>
      <c r="DP36" s="2529"/>
      <c r="DQ36" s="2530"/>
      <c r="DR36" s="2574"/>
      <c r="DS36" s="2555"/>
      <c r="DT36" s="2555"/>
      <c r="DU36" s="2555"/>
      <c r="DV36" s="2555"/>
      <c r="DW36" s="2555"/>
      <c r="DX36" s="2555"/>
      <c r="DY36" s="2555"/>
      <c r="DZ36" s="2555"/>
      <c r="EA36" s="2556"/>
      <c r="EB36" s="2518"/>
      <c r="EC36" s="2518"/>
      <c r="ED36" s="2518"/>
      <c r="EE36" s="2518"/>
      <c r="EF36" s="2518"/>
      <c r="EG36" s="2518"/>
      <c r="EH36" s="2518"/>
      <c r="EI36" s="2518"/>
      <c r="EJ36" s="2518"/>
      <c r="EK36" s="2518"/>
      <c r="EL36" s="2518"/>
      <c r="EM36" s="2518"/>
      <c r="EN36" s="2518"/>
      <c r="EO36" s="2518"/>
      <c r="EP36" s="2518"/>
      <c r="EQ36" s="2518"/>
      <c r="ER36" s="2518"/>
      <c r="ES36" s="2098"/>
      <c r="ET36" s="2098"/>
      <c r="EU36" s="2098"/>
      <c r="EV36" s="2098"/>
      <c r="EW36" s="2098"/>
      <c r="EX36" s="2098"/>
      <c r="EY36" s="2098"/>
      <c r="EZ36" s="2098"/>
      <c r="FA36" s="2142"/>
      <c r="FB36" s="2142"/>
      <c r="FC36" s="2142"/>
      <c r="FD36" s="2142"/>
      <c r="FE36" s="2142"/>
      <c r="FF36" s="2142"/>
      <c r="FG36" s="2142"/>
      <c r="FH36" s="2143"/>
    </row>
    <row r="37" spans="1:164" ht="8.65" customHeight="1">
      <c r="A37" s="796"/>
      <c r="B37" s="2521"/>
      <c r="C37" s="2522"/>
      <c r="D37" s="2522"/>
      <c r="E37" s="2522"/>
      <c r="F37" s="2522"/>
      <c r="G37" s="2522"/>
      <c r="H37" s="2522"/>
      <c r="I37" s="2522"/>
      <c r="J37" s="2522"/>
      <c r="K37" s="2522"/>
      <c r="L37" s="2522"/>
      <c r="M37" s="2473" t="s">
        <v>1045</v>
      </c>
      <c r="N37" s="2439"/>
      <c r="O37" s="2439"/>
      <c r="P37" s="2439"/>
      <c r="Q37" s="2439"/>
      <c r="R37" s="2439"/>
      <c r="S37" s="2439"/>
      <c r="T37" s="2439"/>
      <c r="U37" s="2439"/>
      <c r="V37" s="2439"/>
      <c r="W37" s="2439"/>
      <c r="X37" s="2439"/>
      <c r="Y37" s="2439"/>
      <c r="Z37" s="2439"/>
      <c r="AA37" s="2439"/>
      <c r="AB37" s="2440"/>
      <c r="AC37" s="2471">
        <v>20.9</v>
      </c>
      <c r="AD37" s="2434"/>
      <c r="AE37" s="2434"/>
      <c r="AF37" s="2434">
        <v>20.3</v>
      </c>
      <c r="AG37" s="2434"/>
      <c r="AH37" s="2434"/>
      <c r="AI37" s="2434">
        <f t="shared" ref="AI37" si="18">AC37</f>
        <v>20.9</v>
      </c>
      <c r="AJ37" s="2434"/>
      <c r="AK37" s="2475"/>
      <c r="AL37" s="2471">
        <v>7.6</v>
      </c>
      <c r="AM37" s="2434"/>
      <c r="AN37" s="2434"/>
      <c r="AO37" s="2434">
        <v>6.9</v>
      </c>
      <c r="AP37" s="2434"/>
      <c r="AQ37" s="2434"/>
      <c r="AR37" s="2434">
        <f t="shared" ref="AR37" si="19">AL37</f>
        <v>7.6</v>
      </c>
      <c r="AS37" s="2434"/>
      <c r="AT37" s="2435"/>
      <c r="AU37" s="2547"/>
      <c r="AV37" s="2548"/>
      <c r="AW37" s="2548"/>
      <c r="AX37" s="2548"/>
      <c r="AY37" s="2548"/>
      <c r="AZ37" s="2548"/>
      <c r="BA37" s="2548"/>
      <c r="BB37" s="2548"/>
      <c r="BC37" s="2548"/>
      <c r="BD37" s="2447"/>
      <c r="BE37" s="2448"/>
      <c r="BF37" s="2448"/>
      <c r="BG37" s="2448"/>
      <c r="BH37" s="2448"/>
      <c r="BI37" s="2448"/>
      <c r="BJ37" s="2448"/>
      <c r="BK37" s="2449"/>
      <c r="BL37" s="2447"/>
      <c r="BM37" s="2448"/>
      <c r="BN37" s="2448"/>
      <c r="BO37" s="2448"/>
      <c r="BP37" s="2448"/>
      <c r="BQ37" s="2448"/>
      <c r="BR37" s="2449"/>
      <c r="BS37" s="2497"/>
      <c r="BT37" s="2498"/>
      <c r="BU37" s="2498"/>
      <c r="BV37" s="2498"/>
      <c r="BW37" s="2498"/>
      <c r="BX37" s="2498"/>
      <c r="BY37" s="2499"/>
      <c r="BZ37" s="823"/>
      <c r="CA37" s="777"/>
      <c r="CB37" s="777"/>
      <c r="CC37" s="777"/>
      <c r="CD37" s="777"/>
      <c r="CE37" s="777"/>
      <c r="CF37" s="777"/>
      <c r="CG37" s="777"/>
      <c r="CH37" s="777"/>
      <c r="CI37" s="777"/>
      <c r="CJ37" s="777"/>
      <c r="CK37" s="777"/>
      <c r="CL37" s="777"/>
      <c r="CM37" s="824"/>
      <c r="CN37" s="2504" t="s">
        <v>1203</v>
      </c>
      <c r="CO37" s="2504"/>
      <c r="CP37" s="2504"/>
      <c r="CQ37" s="2504"/>
      <c r="CR37" s="2504"/>
      <c r="CS37" s="2504"/>
      <c r="CT37" s="2504"/>
      <c r="CU37" s="2504"/>
      <c r="CV37" s="2504"/>
      <c r="CW37" s="2504"/>
      <c r="CX37" s="2504"/>
      <c r="CY37" s="2504"/>
      <c r="CZ37" s="2504"/>
      <c r="DA37" s="2504"/>
      <c r="DB37" s="2504"/>
      <c r="DC37" s="2504"/>
      <c r="DD37" s="2504"/>
      <c r="DE37" s="2509">
        <v>0.1</v>
      </c>
      <c r="DF37" s="2509"/>
      <c r="DG37" s="2509"/>
      <c r="DH37" s="2509"/>
      <c r="DI37" s="2509"/>
      <c r="DJ37" s="2567"/>
      <c r="DK37" s="2528"/>
      <c r="DL37" s="2529"/>
      <c r="DM37" s="2529"/>
      <c r="DN37" s="2529"/>
      <c r="DO37" s="2529"/>
      <c r="DP37" s="2529"/>
      <c r="DQ37" s="2530"/>
      <c r="DR37" s="2574"/>
      <c r="DS37" s="2555"/>
      <c r="DT37" s="2555"/>
      <c r="DU37" s="2555"/>
      <c r="DV37" s="2555"/>
      <c r="DW37" s="2555"/>
      <c r="DX37" s="2555"/>
      <c r="DY37" s="2555"/>
      <c r="DZ37" s="2555"/>
      <c r="EA37" s="2556"/>
      <c r="EB37" s="2518" t="s">
        <v>1047</v>
      </c>
      <c r="EC37" s="2518"/>
      <c r="ED37" s="2518"/>
      <c r="EE37" s="2518"/>
      <c r="EF37" s="2518"/>
      <c r="EG37" s="2518"/>
      <c r="EH37" s="2518"/>
      <c r="EI37" s="2518"/>
      <c r="EJ37" s="2518"/>
      <c r="EK37" s="2518"/>
      <c r="EL37" s="2518"/>
      <c r="EM37" s="2518"/>
      <c r="EN37" s="2518"/>
      <c r="EO37" s="2518"/>
      <c r="EP37" s="2518"/>
      <c r="EQ37" s="2518"/>
      <c r="ER37" s="2518"/>
      <c r="ES37" s="2098">
        <v>2.6</v>
      </c>
      <c r="ET37" s="2098"/>
      <c r="EU37" s="2098"/>
      <c r="EV37" s="2098"/>
      <c r="EW37" s="2098"/>
      <c r="EX37" s="2098"/>
      <c r="EY37" s="2098"/>
      <c r="EZ37" s="2098"/>
      <c r="FA37" s="2142"/>
      <c r="FB37" s="2142"/>
      <c r="FC37" s="2142"/>
      <c r="FD37" s="2142"/>
      <c r="FE37" s="2142"/>
      <c r="FF37" s="2142"/>
      <c r="FG37" s="2142"/>
      <c r="FH37" s="2143"/>
    </row>
    <row r="38" spans="1:164" ht="8.65" customHeight="1">
      <c r="A38" s="796"/>
      <c r="B38" s="2523"/>
      <c r="C38" s="2524"/>
      <c r="D38" s="2524"/>
      <c r="E38" s="2524"/>
      <c r="F38" s="2524"/>
      <c r="G38" s="2524"/>
      <c r="H38" s="2524"/>
      <c r="I38" s="2524"/>
      <c r="J38" s="2524"/>
      <c r="K38" s="2524"/>
      <c r="L38" s="2524"/>
      <c r="M38" s="2474"/>
      <c r="N38" s="2445"/>
      <c r="O38" s="2445"/>
      <c r="P38" s="2445"/>
      <c r="Q38" s="2445"/>
      <c r="R38" s="2445"/>
      <c r="S38" s="2445"/>
      <c r="T38" s="2445"/>
      <c r="U38" s="2445"/>
      <c r="V38" s="2445"/>
      <c r="W38" s="2445"/>
      <c r="X38" s="2445"/>
      <c r="Y38" s="2445"/>
      <c r="Z38" s="2445"/>
      <c r="AA38" s="2445"/>
      <c r="AB38" s="2446"/>
      <c r="AC38" s="2472"/>
      <c r="AD38" s="2436"/>
      <c r="AE38" s="2436"/>
      <c r="AF38" s="2436"/>
      <c r="AG38" s="2436"/>
      <c r="AH38" s="2436"/>
      <c r="AI38" s="2436"/>
      <c r="AJ38" s="2436"/>
      <c r="AK38" s="2476"/>
      <c r="AL38" s="2472"/>
      <c r="AM38" s="2436"/>
      <c r="AN38" s="2436"/>
      <c r="AO38" s="2436"/>
      <c r="AP38" s="2436"/>
      <c r="AQ38" s="2436"/>
      <c r="AR38" s="2436"/>
      <c r="AS38" s="2436"/>
      <c r="AT38" s="2437"/>
      <c r="AU38" s="2549"/>
      <c r="AV38" s="2550"/>
      <c r="AW38" s="2550"/>
      <c r="AX38" s="2550"/>
      <c r="AY38" s="2550"/>
      <c r="AZ38" s="2550"/>
      <c r="BA38" s="2550"/>
      <c r="BB38" s="2550"/>
      <c r="BC38" s="2550"/>
      <c r="BD38" s="2447"/>
      <c r="BE38" s="2448"/>
      <c r="BF38" s="2448"/>
      <c r="BG38" s="2448"/>
      <c r="BH38" s="2448"/>
      <c r="BI38" s="2448"/>
      <c r="BJ38" s="2448"/>
      <c r="BK38" s="2449"/>
      <c r="BL38" s="2447"/>
      <c r="BM38" s="2448"/>
      <c r="BN38" s="2448"/>
      <c r="BO38" s="2448"/>
      <c r="BP38" s="2448"/>
      <c r="BQ38" s="2448"/>
      <c r="BR38" s="2449"/>
      <c r="BS38" s="2497"/>
      <c r="BT38" s="2498"/>
      <c r="BU38" s="2498"/>
      <c r="BV38" s="2498"/>
      <c r="BW38" s="2498"/>
      <c r="BX38" s="2498"/>
      <c r="BY38" s="2499"/>
      <c r="BZ38" s="823"/>
      <c r="CA38" s="777"/>
      <c r="CB38" s="777"/>
      <c r="CC38" s="777"/>
      <c r="CD38" s="777"/>
      <c r="CE38" s="777"/>
      <c r="CF38" s="777"/>
      <c r="CG38" s="777"/>
      <c r="CH38" s="777"/>
      <c r="CI38" s="777"/>
      <c r="CJ38" s="777"/>
      <c r="CK38" s="777"/>
      <c r="CL38" s="777"/>
      <c r="CM38" s="824"/>
      <c r="CN38" s="2506"/>
      <c r="CO38" s="2506"/>
      <c r="CP38" s="2506"/>
      <c r="CQ38" s="2506"/>
      <c r="CR38" s="2506"/>
      <c r="CS38" s="2506"/>
      <c r="CT38" s="2506"/>
      <c r="CU38" s="2506"/>
      <c r="CV38" s="2506"/>
      <c r="CW38" s="2506"/>
      <c r="CX38" s="2506"/>
      <c r="CY38" s="2506"/>
      <c r="CZ38" s="2506"/>
      <c r="DA38" s="2506"/>
      <c r="DB38" s="2506"/>
      <c r="DC38" s="2506"/>
      <c r="DD38" s="2506"/>
      <c r="DE38" s="2510"/>
      <c r="DF38" s="2510"/>
      <c r="DG38" s="2510"/>
      <c r="DH38" s="2510"/>
      <c r="DI38" s="2510"/>
      <c r="DJ38" s="2568"/>
      <c r="DK38" s="2528"/>
      <c r="DL38" s="2529"/>
      <c r="DM38" s="2529"/>
      <c r="DN38" s="2529"/>
      <c r="DO38" s="2529"/>
      <c r="DP38" s="2529"/>
      <c r="DQ38" s="2530"/>
      <c r="DR38" s="2574"/>
      <c r="DS38" s="2555"/>
      <c r="DT38" s="2555"/>
      <c r="DU38" s="2555"/>
      <c r="DV38" s="2555"/>
      <c r="DW38" s="2555"/>
      <c r="DX38" s="2555"/>
      <c r="DY38" s="2555"/>
      <c r="DZ38" s="2555"/>
      <c r="EA38" s="2556"/>
      <c r="EB38" s="2518"/>
      <c r="EC38" s="2518"/>
      <c r="ED38" s="2518"/>
      <c r="EE38" s="2518"/>
      <c r="EF38" s="2518"/>
      <c r="EG38" s="2518"/>
      <c r="EH38" s="2518"/>
      <c r="EI38" s="2518"/>
      <c r="EJ38" s="2518"/>
      <c r="EK38" s="2518"/>
      <c r="EL38" s="2518"/>
      <c r="EM38" s="2518"/>
      <c r="EN38" s="2518"/>
      <c r="EO38" s="2518"/>
      <c r="EP38" s="2518"/>
      <c r="EQ38" s="2518"/>
      <c r="ER38" s="2518"/>
      <c r="ES38" s="2098"/>
      <c r="ET38" s="2098"/>
      <c r="EU38" s="2098"/>
      <c r="EV38" s="2098"/>
      <c r="EW38" s="2098"/>
      <c r="EX38" s="2098"/>
      <c r="EY38" s="2098"/>
      <c r="EZ38" s="2098"/>
      <c r="FA38" s="2142"/>
      <c r="FB38" s="2142"/>
      <c r="FC38" s="2142"/>
      <c r="FD38" s="2142"/>
      <c r="FE38" s="2142"/>
      <c r="FF38" s="2142"/>
      <c r="FG38" s="2142"/>
      <c r="FH38" s="2143"/>
    </row>
    <row r="39" spans="1:164" ht="8.65" customHeight="1">
      <c r="A39" s="796"/>
      <c r="B39" s="2519" t="s">
        <v>1062</v>
      </c>
      <c r="C39" s="2520"/>
      <c r="D39" s="2520"/>
      <c r="E39" s="2520"/>
      <c r="F39" s="2520"/>
      <c r="G39" s="2520"/>
      <c r="H39" s="2520"/>
      <c r="I39" s="2520"/>
      <c r="J39" s="2520"/>
      <c r="K39" s="2520"/>
      <c r="L39" s="2520"/>
      <c r="M39" s="2473" t="s">
        <v>1035</v>
      </c>
      <c r="N39" s="2439"/>
      <c r="O39" s="2439"/>
      <c r="P39" s="2439"/>
      <c r="Q39" s="2439"/>
      <c r="R39" s="2439"/>
      <c r="S39" s="2439"/>
      <c r="T39" s="2439"/>
      <c r="U39" s="2439"/>
      <c r="V39" s="2439"/>
      <c r="W39" s="2439"/>
      <c r="X39" s="2439"/>
      <c r="Y39" s="2439"/>
      <c r="Z39" s="2439"/>
      <c r="AA39" s="2439"/>
      <c r="AB39" s="2440"/>
      <c r="AC39" s="2471">
        <v>19.100000000000001</v>
      </c>
      <c r="AD39" s="2434"/>
      <c r="AE39" s="2434"/>
      <c r="AF39" s="2434">
        <v>18.399999999999999</v>
      </c>
      <c r="AG39" s="2434"/>
      <c r="AH39" s="2434"/>
      <c r="AI39" s="2434">
        <f t="shared" ref="AI39" si="20">AC39</f>
        <v>19.100000000000001</v>
      </c>
      <c r="AJ39" s="2434"/>
      <c r="AK39" s="2475"/>
      <c r="AL39" s="2471">
        <v>6.6</v>
      </c>
      <c r="AM39" s="2434"/>
      <c r="AN39" s="2434"/>
      <c r="AO39" s="2434">
        <v>6</v>
      </c>
      <c r="AP39" s="2434"/>
      <c r="AQ39" s="2434"/>
      <c r="AR39" s="2434">
        <f t="shared" ref="AR39" si="21">AL39</f>
        <v>6.6</v>
      </c>
      <c r="AS39" s="2434"/>
      <c r="AT39" s="2435"/>
      <c r="AU39" s="2545" t="s">
        <v>1062</v>
      </c>
      <c r="AV39" s="2546"/>
      <c r="AW39" s="2546"/>
      <c r="AX39" s="2546"/>
      <c r="AY39" s="2546"/>
      <c r="AZ39" s="2546"/>
      <c r="BA39" s="2546"/>
      <c r="BB39" s="2546"/>
      <c r="BC39" s="2546"/>
      <c r="BD39" s="2447">
        <v>5</v>
      </c>
      <c r="BE39" s="2448"/>
      <c r="BF39" s="2448"/>
      <c r="BG39" s="2448"/>
      <c r="BH39" s="2448"/>
      <c r="BI39" s="2448"/>
      <c r="BJ39" s="2448"/>
      <c r="BK39" s="2449"/>
      <c r="BL39" s="2447"/>
      <c r="BM39" s="2448"/>
      <c r="BN39" s="2448"/>
      <c r="BO39" s="2448"/>
      <c r="BP39" s="2448"/>
      <c r="BQ39" s="2448"/>
      <c r="BR39" s="2449"/>
      <c r="BS39" s="2497">
        <v>10</v>
      </c>
      <c r="BT39" s="2498"/>
      <c r="BU39" s="2498"/>
      <c r="BV39" s="2498"/>
      <c r="BW39" s="2498"/>
      <c r="BX39" s="2498"/>
      <c r="BY39" s="2499"/>
      <c r="BZ39" s="823"/>
      <c r="CA39" s="777"/>
      <c r="CB39" s="777"/>
      <c r="CC39" s="777"/>
      <c r="CD39" s="777"/>
      <c r="CE39" s="777"/>
      <c r="CF39" s="777"/>
      <c r="CG39" s="777"/>
      <c r="CH39" s="777"/>
      <c r="CI39" s="777"/>
      <c r="CJ39" s="777"/>
      <c r="CK39" s="777"/>
      <c r="CL39" s="777"/>
      <c r="CM39" s="824"/>
      <c r="CN39" s="2506"/>
      <c r="CO39" s="2506"/>
      <c r="CP39" s="2506"/>
      <c r="CQ39" s="2506"/>
      <c r="CR39" s="2506"/>
      <c r="CS39" s="2506"/>
      <c r="CT39" s="2506"/>
      <c r="CU39" s="2506"/>
      <c r="CV39" s="2506"/>
      <c r="CW39" s="2506"/>
      <c r="CX39" s="2506"/>
      <c r="CY39" s="2506"/>
      <c r="CZ39" s="2506"/>
      <c r="DA39" s="2506"/>
      <c r="DB39" s="2506"/>
      <c r="DC39" s="2506"/>
      <c r="DD39" s="2506"/>
      <c r="DE39" s="2510"/>
      <c r="DF39" s="2510"/>
      <c r="DG39" s="2510"/>
      <c r="DH39" s="2510"/>
      <c r="DI39" s="2510"/>
      <c r="DJ39" s="2568"/>
      <c r="DK39" s="2528"/>
      <c r="DL39" s="2529"/>
      <c r="DM39" s="2529"/>
      <c r="DN39" s="2529"/>
      <c r="DO39" s="2529"/>
      <c r="DP39" s="2529"/>
      <c r="DQ39" s="2530"/>
      <c r="DR39" s="2574"/>
      <c r="DS39" s="2555"/>
      <c r="DT39" s="2555"/>
      <c r="DU39" s="2555"/>
      <c r="DV39" s="2555"/>
      <c r="DW39" s="2555"/>
      <c r="DX39" s="2555"/>
      <c r="DY39" s="2555"/>
      <c r="DZ39" s="2555"/>
      <c r="EA39" s="2556"/>
      <c r="EB39" s="2518" t="s">
        <v>1204</v>
      </c>
      <c r="EC39" s="2518"/>
      <c r="ED39" s="2518"/>
      <c r="EE39" s="2518"/>
      <c r="EF39" s="2518"/>
      <c r="EG39" s="2518"/>
      <c r="EH39" s="2518"/>
      <c r="EI39" s="2518"/>
      <c r="EJ39" s="2518"/>
      <c r="EK39" s="2518"/>
      <c r="EL39" s="2518"/>
      <c r="EM39" s="2518"/>
      <c r="EN39" s="2518"/>
      <c r="EO39" s="2518"/>
      <c r="EP39" s="2518"/>
      <c r="EQ39" s="2518"/>
      <c r="ER39" s="2518"/>
      <c r="ES39" s="2098">
        <v>3.11</v>
      </c>
      <c r="ET39" s="2098"/>
      <c r="EU39" s="2098"/>
      <c r="EV39" s="2098"/>
      <c r="EW39" s="2098"/>
      <c r="EX39" s="2098"/>
      <c r="EY39" s="2098"/>
      <c r="EZ39" s="2098"/>
      <c r="FA39" s="2087"/>
      <c r="FB39" s="2087"/>
      <c r="FC39" s="2087"/>
      <c r="FD39" s="2087"/>
      <c r="FE39" s="2087"/>
      <c r="FF39" s="2087"/>
      <c r="FG39" s="2087"/>
      <c r="FH39" s="2088"/>
    </row>
    <row r="40" spans="1:164" ht="8.65" customHeight="1">
      <c r="A40" s="796"/>
      <c r="B40" s="2521"/>
      <c r="C40" s="2522"/>
      <c r="D40" s="2522"/>
      <c r="E40" s="2522"/>
      <c r="F40" s="2522"/>
      <c r="G40" s="2522"/>
      <c r="H40" s="2522"/>
      <c r="I40" s="2522"/>
      <c r="J40" s="2522"/>
      <c r="K40" s="2522"/>
      <c r="L40" s="2522"/>
      <c r="M40" s="2474"/>
      <c r="N40" s="2445"/>
      <c r="O40" s="2445"/>
      <c r="P40" s="2445"/>
      <c r="Q40" s="2445"/>
      <c r="R40" s="2445"/>
      <c r="S40" s="2445"/>
      <c r="T40" s="2445"/>
      <c r="U40" s="2445"/>
      <c r="V40" s="2445"/>
      <c r="W40" s="2445"/>
      <c r="X40" s="2445"/>
      <c r="Y40" s="2445"/>
      <c r="Z40" s="2445"/>
      <c r="AA40" s="2445"/>
      <c r="AB40" s="2446"/>
      <c r="AC40" s="2472"/>
      <c r="AD40" s="2436"/>
      <c r="AE40" s="2436"/>
      <c r="AF40" s="2436"/>
      <c r="AG40" s="2436"/>
      <c r="AH40" s="2436"/>
      <c r="AI40" s="2436"/>
      <c r="AJ40" s="2436"/>
      <c r="AK40" s="2476"/>
      <c r="AL40" s="2472"/>
      <c r="AM40" s="2436"/>
      <c r="AN40" s="2436"/>
      <c r="AO40" s="2436"/>
      <c r="AP40" s="2436"/>
      <c r="AQ40" s="2436"/>
      <c r="AR40" s="2436"/>
      <c r="AS40" s="2436"/>
      <c r="AT40" s="2437"/>
      <c r="AU40" s="2547"/>
      <c r="AV40" s="2548"/>
      <c r="AW40" s="2548"/>
      <c r="AX40" s="2548"/>
      <c r="AY40" s="2548"/>
      <c r="AZ40" s="2548"/>
      <c r="BA40" s="2548"/>
      <c r="BB40" s="2548"/>
      <c r="BC40" s="2548"/>
      <c r="BD40" s="2447"/>
      <c r="BE40" s="2448"/>
      <c r="BF40" s="2448"/>
      <c r="BG40" s="2448"/>
      <c r="BH40" s="2448"/>
      <c r="BI40" s="2448"/>
      <c r="BJ40" s="2448"/>
      <c r="BK40" s="2449"/>
      <c r="BL40" s="2447"/>
      <c r="BM40" s="2448"/>
      <c r="BN40" s="2448"/>
      <c r="BO40" s="2448"/>
      <c r="BP40" s="2448"/>
      <c r="BQ40" s="2448"/>
      <c r="BR40" s="2449"/>
      <c r="BS40" s="2497"/>
      <c r="BT40" s="2498"/>
      <c r="BU40" s="2498"/>
      <c r="BV40" s="2498"/>
      <c r="BW40" s="2498"/>
      <c r="BX40" s="2498"/>
      <c r="BY40" s="2499"/>
      <c r="BZ40" s="825"/>
      <c r="CA40" s="778"/>
      <c r="CB40" s="778"/>
      <c r="CC40" s="778"/>
      <c r="CD40" s="778"/>
      <c r="CE40" s="778"/>
      <c r="CF40" s="778"/>
      <c r="CG40" s="778"/>
      <c r="CH40" s="778"/>
      <c r="CI40" s="778"/>
      <c r="CJ40" s="778"/>
      <c r="CK40" s="778"/>
      <c r="CL40" s="778"/>
      <c r="CM40" s="826"/>
      <c r="CN40" s="2508"/>
      <c r="CO40" s="2508"/>
      <c r="CP40" s="2508"/>
      <c r="CQ40" s="2508"/>
      <c r="CR40" s="2508"/>
      <c r="CS40" s="2508"/>
      <c r="CT40" s="2508"/>
      <c r="CU40" s="2508"/>
      <c r="CV40" s="2508"/>
      <c r="CW40" s="2508"/>
      <c r="CX40" s="2508"/>
      <c r="CY40" s="2508"/>
      <c r="CZ40" s="2508"/>
      <c r="DA40" s="2508"/>
      <c r="DB40" s="2508"/>
      <c r="DC40" s="2508"/>
      <c r="DD40" s="2508"/>
      <c r="DE40" s="2511"/>
      <c r="DF40" s="2511"/>
      <c r="DG40" s="2511"/>
      <c r="DH40" s="2511"/>
      <c r="DI40" s="2511"/>
      <c r="DJ40" s="2569"/>
      <c r="DK40" s="2528"/>
      <c r="DL40" s="2529"/>
      <c r="DM40" s="2529"/>
      <c r="DN40" s="2529"/>
      <c r="DO40" s="2529"/>
      <c r="DP40" s="2529"/>
      <c r="DQ40" s="2530"/>
      <c r="DR40" s="2574"/>
      <c r="DS40" s="2555"/>
      <c r="DT40" s="2555"/>
      <c r="DU40" s="2555"/>
      <c r="DV40" s="2555"/>
      <c r="DW40" s="2555"/>
      <c r="DX40" s="2555"/>
      <c r="DY40" s="2555"/>
      <c r="DZ40" s="2555"/>
      <c r="EA40" s="2556"/>
      <c r="EB40" s="2518"/>
      <c r="EC40" s="2518"/>
      <c r="ED40" s="2518"/>
      <c r="EE40" s="2518"/>
      <c r="EF40" s="2518"/>
      <c r="EG40" s="2518"/>
      <c r="EH40" s="2518"/>
      <c r="EI40" s="2518"/>
      <c r="EJ40" s="2518"/>
      <c r="EK40" s="2518"/>
      <c r="EL40" s="2518"/>
      <c r="EM40" s="2518"/>
      <c r="EN40" s="2518"/>
      <c r="EO40" s="2518"/>
      <c r="EP40" s="2518"/>
      <c r="EQ40" s="2518"/>
      <c r="ER40" s="2518"/>
      <c r="ES40" s="2098"/>
      <c r="ET40" s="2098"/>
      <c r="EU40" s="2098"/>
      <c r="EV40" s="2098"/>
      <c r="EW40" s="2098"/>
      <c r="EX40" s="2098"/>
      <c r="EY40" s="2098"/>
      <c r="EZ40" s="2098"/>
      <c r="FA40" s="2087"/>
      <c r="FB40" s="2087"/>
      <c r="FC40" s="2087"/>
      <c r="FD40" s="2087"/>
      <c r="FE40" s="2087"/>
      <c r="FF40" s="2087"/>
      <c r="FG40" s="2087"/>
      <c r="FH40" s="2088"/>
    </row>
    <row r="41" spans="1:164" ht="8.65" customHeight="1">
      <c r="A41" s="796"/>
      <c r="B41" s="2521"/>
      <c r="C41" s="2522"/>
      <c r="D41" s="2522"/>
      <c r="E41" s="2522"/>
      <c r="F41" s="2522"/>
      <c r="G41" s="2522"/>
      <c r="H41" s="2522"/>
      <c r="I41" s="2522"/>
      <c r="J41" s="2522"/>
      <c r="K41" s="2522"/>
      <c r="L41" s="2522"/>
      <c r="M41" s="2473" t="s">
        <v>1040</v>
      </c>
      <c r="N41" s="2439"/>
      <c r="O41" s="2439"/>
      <c r="P41" s="2439"/>
      <c r="Q41" s="2439"/>
      <c r="R41" s="2439"/>
      <c r="S41" s="2439"/>
      <c r="T41" s="2439"/>
      <c r="U41" s="2439"/>
      <c r="V41" s="2439"/>
      <c r="W41" s="2439"/>
      <c r="X41" s="2439"/>
      <c r="Y41" s="2439"/>
      <c r="Z41" s="2439"/>
      <c r="AA41" s="2439"/>
      <c r="AB41" s="2440"/>
      <c r="AC41" s="2471">
        <v>19.5</v>
      </c>
      <c r="AD41" s="2434"/>
      <c r="AE41" s="2434"/>
      <c r="AF41" s="2434">
        <v>18.8</v>
      </c>
      <c r="AG41" s="2434"/>
      <c r="AH41" s="2434"/>
      <c r="AI41" s="2434">
        <f t="shared" ref="AI41" si="22">AC41</f>
        <v>19.5</v>
      </c>
      <c r="AJ41" s="2434"/>
      <c r="AK41" s="2475"/>
      <c r="AL41" s="2471">
        <v>6.8</v>
      </c>
      <c r="AM41" s="2434"/>
      <c r="AN41" s="2434"/>
      <c r="AO41" s="2434">
        <v>6.1</v>
      </c>
      <c r="AP41" s="2434"/>
      <c r="AQ41" s="2434"/>
      <c r="AR41" s="2434">
        <f t="shared" ref="AR41" si="23">AL41</f>
        <v>6.8</v>
      </c>
      <c r="AS41" s="2434"/>
      <c r="AT41" s="2435"/>
      <c r="AU41" s="2547"/>
      <c r="AV41" s="2548"/>
      <c r="AW41" s="2548"/>
      <c r="AX41" s="2548"/>
      <c r="AY41" s="2548"/>
      <c r="AZ41" s="2548"/>
      <c r="BA41" s="2548"/>
      <c r="BB41" s="2548"/>
      <c r="BC41" s="2548"/>
      <c r="BD41" s="2447"/>
      <c r="BE41" s="2448"/>
      <c r="BF41" s="2448"/>
      <c r="BG41" s="2448"/>
      <c r="BH41" s="2448"/>
      <c r="BI41" s="2448"/>
      <c r="BJ41" s="2448"/>
      <c r="BK41" s="2449"/>
      <c r="BL41" s="2447"/>
      <c r="BM41" s="2448"/>
      <c r="BN41" s="2448"/>
      <c r="BO41" s="2448"/>
      <c r="BP41" s="2448"/>
      <c r="BQ41" s="2448"/>
      <c r="BR41" s="2449"/>
      <c r="BS41" s="2497"/>
      <c r="BT41" s="2498"/>
      <c r="BU41" s="2498"/>
      <c r="BV41" s="2498"/>
      <c r="BW41" s="2498"/>
      <c r="BX41" s="2498"/>
      <c r="BY41" s="2499"/>
      <c r="BZ41" s="2147" t="s">
        <v>1063</v>
      </c>
      <c r="CA41" s="2147"/>
      <c r="CB41" s="2147"/>
      <c r="CC41" s="2147"/>
      <c r="CD41" s="2147"/>
      <c r="CE41" s="2147"/>
      <c r="CF41" s="2147"/>
      <c r="CG41" s="2147"/>
      <c r="CH41" s="2147"/>
      <c r="CI41" s="2147"/>
      <c r="CJ41" s="2147"/>
      <c r="CK41" s="2147"/>
      <c r="CL41" s="2147"/>
      <c r="CM41" s="2147"/>
      <c r="CN41" s="2147"/>
      <c r="CO41" s="2147"/>
      <c r="CP41" s="2147"/>
      <c r="CQ41" s="2147"/>
      <c r="CR41" s="2147"/>
      <c r="CS41" s="2147"/>
      <c r="CT41" s="2147"/>
      <c r="CU41" s="2147"/>
      <c r="CV41" s="2147"/>
      <c r="CW41" s="2147"/>
      <c r="CX41" s="2147"/>
      <c r="CY41" s="2147"/>
      <c r="CZ41" s="2147"/>
      <c r="DA41" s="2147"/>
      <c r="DB41" s="2147"/>
      <c r="DC41" s="2147"/>
      <c r="DD41" s="2147"/>
      <c r="DE41" s="2147"/>
      <c r="DF41" s="2147"/>
      <c r="DG41" s="2147"/>
      <c r="DH41" s="2147"/>
      <c r="DI41" s="2147"/>
      <c r="DJ41" s="2148"/>
      <c r="DK41" s="2528"/>
      <c r="DL41" s="2529"/>
      <c r="DM41" s="2529"/>
      <c r="DN41" s="2529"/>
      <c r="DO41" s="2529"/>
      <c r="DP41" s="2529"/>
      <c r="DQ41" s="2530"/>
      <c r="DR41" s="2574"/>
      <c r="DS41" s="2555"/>
      <c r="DT41" s="2555"/>
      <c r="DU41" s="2555"/>
      <c r="DV41" s="2555"/>
      <c r="DW41" s="2555"/>
      <c r="DX41" s="2555"/>
      <c r="DY41" s="2555"/>
      <c r="DZ41" s="2555"/>
      <c r="EA41" s="2556"/>
      <c r="EB41" s="2518" t="s">
        <v>1052</v>
      </c>
      <c r="EC41" s="2518"/>
      <c r="ED41" s="2518"/>
      <c r="EE41" s="2518"/>
      <c r="EF41" s="2518"/>
      <c r="EG41" s="2518"/>
      <c r="EH41" s="2518"/>
      <c r="EI41" s="2518"/>
      <c r="EJ41" s="2518"/>
      <c r="EK41" s="2518"/>
      <c r="EL41" s="2518"/>
      <c r="EM41" s="2518"/>
      <c r="EN41" s="2518"/>
      <c r="EO41" s="2518"/>
      <c r="EP41" s="2518"/>
      <c r="EQ41" s="2518"/>
      <c r="ER41" s="2518"/>
      <c r="ES41" s="2098">
        <v>1.64</v>
      </c>
      <c r="ET41" s="2098"/>
      <c r="EU41" s="2098"/>
      <c r="EV41" s="2098"/>
      <c r="EW41" s="2098"/>
      <c r="EX41" s="2098"/>
      <c r="EY41" s="2098"/>
      <c r="EZ41" s="2098"/>
      <c r="FA41" s="2087"/>
      <c r="FB41" s="2087"/>
      <c r="FC41" s="2087"/>
      <c r="FD41" s="2087"/>
      <c r="FE41" s="2087"/>
      <c r="FF41" s="2087"/>
      <c r="FG41" s="2087"/>
      <c r="FH41" s="2088"/>
    </row>
    <row r="42" spans="1:164" ht="8.65" customHeight="1">
      <c r="A42" s="796"/>
      <c r="B42" s="2521"/>
      <c r="C42" s="2522"/>
      <c r="D42" s="2522"/>
      <c r="E42" s="2522"/>
      <c r="F42" s="2522"/>
      <c r="G42" s="2522"/>
      <c r="H42" s="2522"/>
      <c r="I42" s="2522"/>
      <c r="J42" s="2522"/>
      <c r="K42" s="2522"/>
      <c r="L42" s="2522"/>
      <c r="M42" s="2474"/>
      <c r="N42" s="2445"/>
      <c r="O42" s="2445"/>
      <c r="P42" s="2445"/>
      <c r="Q42" s="2445"/>
      <c r="R42" s="2445"/>
      <c r="S42" s="2445"/>
      <c r="T42" s="2445"/>
      <c r="U42" s="2445"/>
      <c r="V42" s="2445"/>
      <c r="W42" s="2445"/>
      <c r="X42" s="2445"/>
      <c r="Y42" s="2445"/>
      <c r="Z42" s="2445"/>
      <c r="AA42" s="2445"/>
      <c r="AB42" s="2446"/>
      <c r="AC42" s="2472"/>
      <c r="AD42" s="2436"/>
      <c r="AE42" s="2436"/>
      <c r="AF42" s="2436"/>
      <c r="AG42" s="2436"/>
      <c r="AH42" s="2436"/>
      <c r="AI42" s="2436"/>
      <c r="AJ42" s="2436"/>
      <c r="AK42" s="2476"/>
      <c r="AL42" s="2472"/>
      <c r="AM42" s="2436"/>
      <c r="AN42" s="2436"/>
      <c r="AO42" s="2436"/>
      <c r="AP42" s="2436"/>
      <c r="AQ42" s="2436"/>
      <c r="AR42" s="2436"/>
      <c r="AS42" s="2436"/>
      <c r="AT42" s="2437"/>
      <c r="AU42" s="2549"/>
      <c r="AV42" s="2550"/>
      <c r="AW42" s="2550"/>
      <c r="AX42" s="2550"/>
      <c r="AY42" s="2550"/>
      <c r="AZ42" s="2550"/>
      <c r="BA42" s="2550"/>
      <c r="BB42" s="2550"/>
      <c r="BC42" s="2550"/>
      <c r="BD42" s="2447"/>
      <c r="BE42" s="2448"/>
      <c r="BF42" s="2448"/>
      <c r="BG42" s="2448"/>
      <c r="BH42" s="2448"/>
      <c r="BI42" s="2448"/>
      <c r="BJ42" s="2448"/>
      <c r="BK42" s="2449"/>
      <c r="BL42" s="2447"/>
      <c r="BM42" s="2448"/>
      <c r="BN42" s="2448"/>
      <c r="BO42" s="2448"/>
      <c r="BP42" s="2448"/>
      <c r="BQ42" s="2448"/>
      <c r="BR42" s="2449"/>
      <c r="BS42" s="2497"/>
      <c r="BT42" s="2498"/>
      <c r="BU42" s="2498"/>
      <c r="BV42" s="2498"/>
      <c r="BW42" s="2498"/>
      <c r="BX42" s="2498"/>
      <c r="BY42" s="2499"/>
      <c r="BZ42" s="2150"/>
      <c r="CA42" s="2150"/>
      <c r="CB42" s="2150"/>
      <c r="CC42" s="2150"/>
      <c r="CD42" s="2150"/>
      <c r="CE42" s="2150"/>
      <c r="CF42" s="2150"/>
      <c r="CG42" s="2150"/>
      <c r="CH42" s="2150"/>
      <c r="CI42" s="2150"/>
      <c r="CJ42" s="2150"/>
      <c r="CK42" s="2150"/>
      <c r="CL42" s="2150"/>
      <c r="CM42" s="2150"/>
      <c r="CN42" s="2150"/>
      <c r="CO42" s="2150"/>
      <c r="CP42" s="2150"/>
      <c r="CQ42" s="2150"/>
      <c r="CR42" s="2150"/>
      <c r="CS42" s="2150"/>
      <c r="CT42" s="2150"/>
      <c r="CU42" s="2150"/>
      <c r="CV42" s="2150"/>
      <c r="CW42" s="2150"/>
      <c r="CX42" s="2150"/>
      <c r="CY42" s="2150"/>
      <c r="CZ42" s="2150"/>
      <c r="DA42" s="2150"/>
      <c r="DB42" s="2150"/>
      <c r="DC42" s="2150"/>
      <c r="DD42" s="2150"/>
      <c r="DE42" s="2150"/>
      <c r="DF42" s="2150"/>
      <c r="DG42" s="2150"/>
      <c r="DH42" s="2150"/>
      <c r="DI42" s="2150"/>
      <c r="DJ42" s="2151"/>
      <c r="DK42" s="2528"/>
      <c r="DL42" s="2529"/>
      <c r="DM42" s="2529"/>
      <c r="DN42" s="2529"/>
      <c r="DO42" s="2529"/>
      <c r="DP42" s="2529"/>
      <c r="DQ42" s="2530"/>
      <c r="DR42" s="2575"/>
      <c r="DS42" s="2558"/>
      <c r="DT42" s="2558"/>
      <c r="DU42" s="2558"/>
      <c r="DV42" s="2558"/>
      <c r="DW42" s="2558"/>
      <c r="DX42" s="2558"/>
      <c r="DY42" s="2558"/>
      <c r="DZ42" s="2558"/>
      <c r="EA42" s="2559"/>
      <c r="EB42" s="2518"/>
      <c r="EC42" s="2518"/>
      <c r="ED42" s="2518"/>
      <c r="EE42" s="2518"/>
      <c r="EF42" s="2518"/>
      <c r="EG42" s="2518"/>
      <c r="EH42" s="2518"/>
      <c r="EI42" s="2518"/>
      <c r="EJ42" s="2518"/>
      <c r="EK42" s="2518"/>
      <c r="EL42" s="2518"/>
      <c r="EM42" s="2518"/>
      <c r="EN42" s="2518"/>
      <c r="EO42" s="2518"/>
      <c r="EP42" s="2518"/>
      <c r="EQ42" s="2518"/>
      <c r="ER42" s="2518"/>
      <c r="ES42" s="2098"/>
      <c r="ET42" s="2098"/>
      <c r="EU42" s="2098"/>
      <c r="EV42" s="2098"/>
      <c r="EW42" s="2098"/>
      <c r="EX42" s="2098"/>
      <c r="EY42" s="2098"/>
      <c r="EZ42" s="2098"/>
      <c r="FA42" s="2087"/>
      <c r="FB42" s="2087"/>
      <c r="FC42" s="2087"/>
      <c r="FD42" s="2087"/>
      <c r="FE42" s="2087"/>
      <c r="FF42" s="2087"/>
      <c r="FG42" s="2087"/>
      <c r="FH42" s="2088"/>
    </row>
    <row r="43" spans="1:164" ht="8.65" customHeight="1">
      <c r="A43" s="796"/>
      <c r="B43" s="2521"/>
      <c r="C43" s="2522"/>
      <c r="D43" s="2522"/>
      <c r="E43" s="2522"/>
      <c r="F43" s="2522"/>
      <c r="G43" s="2522"/>
      <c r="H43" s="2522"/>
      <c r="I43" s="2522"/>
      <c r="J43" s="2522"/>
      <c r="K43" s="2522"/>
      <c r="L43" s="2522"/>
      <c r="M43" s="2473" t="s">
        <v>1041</v>
      </c>
      <c r="N43" s="2439"/>
      <c r="O43" s="2439"/>
      <c r="P43" s="2439"/>
      <c r="Q43" s="2439"/>
      <c r="R43" s="2439"/>
      <c r="S43" s="2439"/>
      <c r="T43" s="2439"/>
      <c r="U43" s="2439"/>
      <c r="V43" s="2439"/>
      <c r="W43" s="2439"/>
      <c r="X43" s="2439"/>
      <c r="Y43" s="2439"/>
      <c r="Z43" s="2439"/>
      <c r="AA43" s="2439"/>
      <c r="AB43" s="2440"/>
      <c r="AC43" s="2471">
        <v>19.8</v>
      </c>
      <c r="AD43" s="2434"/>
      <c r="AE43" s="2434"/>
      <c r="AF43" s="2434">
        <v>19.100000000000001</v>
      </c>
      <c r="AG43" s="2434"/>
      <c r="AH43" s="2434"/>
      <c r="AI43" s="2434">
        <f t="shared" ref="AI43" si="24">AC43</f>
        <v>19.8</v>
      </c>
      <c r="AJ43" s="2434"/>
      <c r="AK43" s="2475"/>
      <c r="AL43" s="2471">
        <v>7.2</v>
      </c>
      <c r="AM43" s="2434"/>
      <c r="AN43" s="2434"/>
      <c r="AO43" s="2434">
        <v>6.5</v>
      </c>
      <c r="AP43" s="2434"/>
      <c r="AQ43" s="2434"/>
      <c r="AR43" s="2434">
        <f t="shared" ref="AR43" si="25">AL43</f>
        <v>7.2</v>
      </c>
      <c r="AS43" s="2434"/>
      <c r="AT43" s="2435"/>
      <c r="AU43" s="2438" t="s">
        <v>1064</v>
      </c>
      <c r="AV43" s="2439"/>
      <c r="AW43" s="2439"/>
      <c r="AX43" s="2439"/>
      <c r="AY43" s="2439"/>
      <c r="AZ43" s="2439"/>
      <c r="BA43" s="2439"/>
      <c r="BB43" s="2439"/>
      <c r="BC43" s="2440"/>
      <c r="BD43" s="2447">
        <v>4.5</v>
      </c>
      <c r="BE43" s="2448"/>
      <c r="BF43" s="2448"/>
      <c r="BG43" s="2448"/>
      <c r="BH43" s="2448"/>
      <c r="BI43" s="2448"/>
      <c r="BJ43" s="2448"/>
      <c r="BK43" s="2449"/>
      <c r="BL43" s="2447"/>
      <c r="BM43" s="2448"/>
      <c r="BN43" s="2448"/>
      <c r="BO43" s="2448"/>
      <c r="BP43" s="2448"/>
      <c r="BQ43" s="2448"/>
      <c r="BR43" s="2449"/>
      <c r="BS43" s="2497">
        <v>9</v>
      </c>
      <c r="BT43" s="2498"/>
      <c r="BU43" s="2498"/>
      <c r="BV43" s="2498"/>
      <c r="BW43" s="2498"/>
      <c r="BX43" s="2498"/>
      <c r="BY43" s="2499"/>
      <c r="BZ43" s="2150" t="s">
        <v>1065</v>
      </c>
      <c r="CA43" s="2150"/>
      <c r="CB43" s="2150"/>
      <c r="CC43" s="2150"/>
      <c r="CD43" s="2150"/>
      <c r="CE43" s="2150"/>
      <c r="CF43" s="2150"/>
      <c r="CG43" s="2150"/>
      <c r="CH43" s="2150"/>
      <c r="CI43" s="2150"/>
      <c r="CJ43" s="2150"/>
      <c r="CK43" s="2150"/>
      <c r="CL43" s="2150"/>
      <c r="CM43" s="2150"/>
      <c r="CN43" s="2150"/>
      <c r="CO43" s="2150"/>
      <c r="CP43" s="2150"/>
      <c r="CQ43" s="2150"/>
      <c r="CR43" s="2150"/>
      <c r="CS43" s="2150"/>
      <c r="CT43" s="2150"/>
      <c r="CU43" s="2150"/>
      <c r="CV43" s="2150"/>
      <c r="CW43" s="2150"/>
      <c r="CX43" s="2150"/>
      <c r="CY43" s="2150"/>
      <c r="CZ43" s="2150"/>
      <c r="DA43" s="2150"/>
      <c r="DB43" s="2150"/>
      <c r="DC43" s="2150"/>
      <c r="DD43" s="2150"/>
      <c r="DE43" s="2150"/>
      <c r="DF43" s="2150"/>
      <c r="DG43" s="2150"/>
      <c r="DH43" s="2150"/>
      <c r="DI43" s="2150"/>
      <c r="DJ43" s="2151"/>
      <c r="DK43" s="2528"/>
      <c r="DL43" s="2529"/>
      <c r="DM43" s="2529"/>
      <c r="DN43" s="2529"/>
      <c r="DO43" s="2529"/>
      <c r="DP43" s="2529"/>
      <c r="DQ43" s="2530"/>
      <c r="DR43" s="2585" t="s">
        <v>1205</v>
      </c>
      <c r="DS43" s="2520"/>
      <c r="DT43" s="2520"/>
      <c r="DU43" s="2520"/>
      <c r="DV43" s="2520"/>
      <c r="DW43" s="2520"/>
      <c r="DX43" s="2520"/>
      <c r="DY43" s="2520"/>
      <c r="DZ43" s="2520"/>
      <c r="EA43" s="2586"/>
      <c r="EB43" s="2518" t="s">
        <v>1042</v>
      </c>
      <c r="EC43" s="2518"/>
      <c r="ED43" s="2518"/>
      <c r="EE43" s="2518"/>
      <c r="EF43" s="2518"/>
      <c r="EG43" s="2518"/>
      <c r="EH43" s="2518"/>
      <c r="EI43" s="2518"/>
      <c r="EJ43" s="2518"/>
      <c r="EK43" s="2518"/>
      <c r="EL43" s="2518"/>
      <c r="EM43" s="2518"/>
      <c r="EN43" s="2518"/>
      <c r="EO43" s="2518"/>
      <c r="EP43" s="2518"/>
      <c r="EQ43" s="2518"/>
      <c r="ER43" s="2518"/>
      <c r="ES43" s="2098">
        <v>2.64</v>
      </c>
      <c r="ET43" s="2098"/>
      <c r="EU43" s="2098"/>
      <c r="EV43" s="2098"/>
      <c r="EW43" s="2098"/>
      <c r="EX43" s="2098"/>
      <c r="EY43" s="2098"/>
      <c r="EZ43" s="2098"/>
      <c r="FA43" s="2087"/>
      <c r="FB43" s="2087"/>
      <c r="FC43" s="2087"/>
      <c r="FD43" s="2087"/>
      <c r="FE43" s="2087"/>
      <c r="FF43" s="2087"/>
      <c r="FG43" s="2087"/>
      <c r="FH43" s="2088"/>
    </row>
    <row r="44" spans="1:164" ht="8.65" customHeight="1">
      <c r="A44" s="796"/>
      <c r="B44" s="2521"/>
      <c r="C44" s="2522"/>
      <c r="D44" s="2522"/>
      <c r="E44" s="2522"/>
      <c r="F44" s="2522"/>
      <c r="G44" s="2522"/>
      <c r="H44" s="2522"/>
      <c r="I44" s="2522"/>
      <c r="J44" s="2522"/>
      <c r="K44" s="2522"/>
      <c r="L44" s="2522"/>
      <c r="M44" s="2474"/>
      <c r="N44" s="2445"/>
      <c r="O44" s="2445"/>
      <c r="P44" s="2445"/>
      <c r="Q44" s="2445"/>
      <c r="R44" s="2445"/>
      <c r="S44" s="2445"/>
      <c r="T44" s="2445"/>
      <c r="U44" s="2445"/>
      <c r="V44" s="2445"/>
      <c r="W44" s="2445"/>
      <c r="X44" s="2445"/>
      <c r="Y44" s="2445"/>
      <c r="Z44" s="2445"/>
      <c r="AA44" s="2445"/>
      <c r="AB44" s="2446"/>
      <c r="AC44" s="2472"/>
      <c r="AD44" s="2436"/>
      <c r="AE44" s="2436"/>
      <c r="AF44" s="2436"/>
      <c r="AG44" s="2436"/>
      <c r="AH44" s="2436"/>
      <c r="AI44" s="2436"/>
      <c r="AJ44" s="2436"/>
      <c r="AK44" s="2476"/>
      <c r="AL44" s="2472"/>
      <c r="AM44" s="2436"/>
      <c r="AN44" s="2436"/>
      <c r="AO44" s="2436"/>
      <c r="AP44" s="2436"/>
      <c r="AQ44" s="2436"/>
      <c r="AR44" s="2436"/>
      <c r="AS44" s="2436"/>
      <c r="AT44" s="2437"/>
      <c r="AU44" s="2441"/>
      <c r="AV44" s="2442"/>
      <c r="AW44" s="2442"/>
      <c r="AX44" s="2442"/>
      <c r="AY44" s="2442"/>
      <c r="AZ44" s="2442"/>
      <c r="BA44" s="2442"/>
      <c r="BB44" s="2442"/>
      <c r="BC44" s="2443"/>
      <c r="BD44" s="2447"/>
      <c r="BE44" s="2448"/>
      <c r="BF44" s="2448"/>
      <c r="BG44" s="2448"/>
      <c r="BH44" s="2448"/>
      <c r="BI44" s="2448"/>
      <c r="BJ44" s="2448"/>
      <c r="BK44" s="2449"/>
      <c r="BL44" s="2447"/>
      <c r="BM44" s="2448"/>
      <c r="BN44" s="2448"/>
      <c r="BO44" s="2448"/>
      <c r="BP44" s="2448"/>
      <c r="BQ44" s="2448"/>
      <c r="BR44" s="2449"/>
      <c r="BS44" s="2497"/>
      <c r="BT44" s="2498"/>
      <c r="BU44" s="2498"/>
      <c r="BV44" s="2498"/>
      <c r="BW44" s="2498"/>
      <c r="BX44" s="2498"/>
      <c r="BY44" s="2499"/>
      <c r="BZ44" s="2150"/>
      <c r="CA44" s="2150"/>
      <c r="CB44" s="2150"/>
      <c r="CC44" s="2150"/>
      <c r="CD44" s="2150"/>
      <c r="CE44" s="2150"/>
      <c r="CF44" s="2150"/>
      <c r="CG44" s="2150"/>
      <c r="CH44" s="2150"/>
      <c r="CI44" s="2150"/>
      <c r="CJ44" s="2150"/>
      <c r="CK44" s="2150"/>
      <c r="CL44" s="2150"/>
      <c r="CM44" s="2150"/>
      <c r="CN44" s="2150"/>
      <c r="CO44" s="2150"/>
      <c r="CP44" s="2150"/>
      <c r="CQ44" s="2150"/>
      <c r="CR44" s="2150"/>
      <c r="CS44" s="2150"/>
      <c r="CT44" s="2150"/>
      <c r="CU44" s="2150"/>
      <c r="CV44" s="2150"/>
      <c r="CW44" s="2150"/>
      <c r="CX44" s="2150"/>
      <c r="CY44" s="2150"/>
      <c r="CZ44" s="2150"/>
      <c r="DA44" s="2150"/>
      <c r="DB44" s="2150"/>
      <c r="DC44" s="2150"/>
      <c r="DD44" s="2150"/>
      <c r="DE44" s="2150"/>
      <c r="DF44" s="2150"/>
      <c r="DG44" s="2150"/>
      <c r="DH44" s="2150"/>
      <c r="DI44" s="2150"/>
      <c r="DJ44" s="2151"/>
      <c r="DK44" s="2528"/>
      <c r="DL44" s="2529"/>
      <c r="DM44" s="2529"/>
      <c r="DN44" s="2529"/>
      <c r="DO44" s="2529"/>
      <c r="DP44" s="2529"/>
      <c r="DQ44" s="2530"/>
      <c r="DR44" s="2587"/>
      <c r="DS44" s="2522"/>
      <c r="DT44" s="2522"/>
      <c r="DU44" s="2522"/>
      <c r="DV44" s="2522"/>
      <c r="DW44" s="2522"/>
      <c r="DX44" s="2522"/>
      <c r="DY44" s="2522"/>
      <c r="DZ44" s="2522"/>
      <c r="EA44" s="2588"/>
      <c r="EB44" s="2518"/>
      <c r="EC44" s="2518"/>
      <c r="ED44" s="2518"/>
      <c r="EE44" s="2518"/>
      <c r="EF44" s="2518"/>
      <c r="EG44" s="2518"/>
      <c r="EH44" s="2518"/>
      <c r="EI44" s="2518"/>
      <c r="EJ44" s="2518"/>
      <c r="EK44" s="2518"/>
      <c r="EL44" s="2518"/>
      <c r="EM44" s="2518"/>
      <c r="EN44" s="2518"/>
      <c r="EO44" s="2518"/>
      <c r="EP44" s="2518"/>
      <c r="EQ44" s="2518"/>
      <c r="ER44" s="2518"/>
      <c r="ES44" s="2098"/>
      <c r="ET44" s="2098"/>
      <c r="EU44" s="2098"/>
      <c r="EV44" s="2098"/>
      <c r="EW44" s="2098"/>
      <c r="EX44" s="2098"/>
      <c r="EY44" s="2098"/>
      <c r="EZ44" s="2098"/>
      <c r="FA44" s="2087"/>
      <c r="FB44" s="2087"/>
      <c r="FC44" s="2087"/>
      <c r="FD44" s="2087"/>
      <c r="FE44" s="2087"/>
      <c r="FF44" s="2087"/>
      <c r="FG44" s="2087"/>
      <c r="FH44" s="2088"/>
    </row>
    <row r="45" spans="1:164" ht="8.65" customHeight="1">
      <c r="A45" s="796"/>
      <c r="B45" s="2521"/>
      <c r="C45" s="2522"/>
      <c r="D45" s="2522"/>
      <c r="E45" s="2522"/>
      <c r="F45" s="2522"/>
      <c r="G45" s="2522"/>
      <c r="H45" s="2522"/>
      <c r="I45" s="2522"/>
      <c r="J45" s="2522"/>
      <c r="K45" s="2522"/>
      <c r="L45" s="2522"/>
      <c r="M45" s="2473" t="s">
        <v>1045</v>
      </c>
      <c r="N45" s="2439"/>
      <c r="O45" s="2439"/>
      <c r="P45" s="2439"/>
      <c r="Q45" s="2439"/>
      <c r="R45" s="2439"/>
      <c r="S45" s="2439"/>
      <c r="T45" s="2439"/>
      <c r="U45" s="2439"/>
      <c r="V45" s="2439"/>
      <c r="W45" s="2439"/>
      <c r="X45" s="2439"/>
      <c r="Y45" s="2439"/>
      <c r="Z45" s="2439"/>
      <c r="AA45" s="2439"/>
      <c r="AB45" s="2440"/>
      <c r="AC45" s="2471">
        <v>21</v>
      </c>
      <c r="AD45" s="2434"/>
      <c r="AE45" s="2434"/>
      <c r="AF45" s="2434">
        <v>20.3</v>
      </c>
      <c r="AG45" s="2434"/>
      <c r="AH45" s="2434"/>
      <c r="AI45" s="2434">
        <f t="shared" ref="AI45" si="26">AC45</f>
        <v>21</v>
      </c>
      <c r="AJ45" s="2434"/>
      <c r="AK45" s="2475"/>
      <c r="AL45" s="2471">
        <v>7.8</v>
      </c>
      <c r="AM45" s="2434"/>
      <c r="AN45" s="2434"/>
      <c r="AO45" s="2434">
        <v>7.1</v>
      </c>
      <c r="AP45" s="2434"/>
      <c r="AQ45" s="2434"/>
      <c r="AR45" s="2434">
        <f t="shared" ref="AR45" si="27">AL45</f>
        <v>7.8</v>
      </c>
      <c r="AS45" s="2434"/>
      <c r="AT45" s="2435"/>
      <c r="AU45" s="2441"/>
      <c r="AV45" s="2442"/>
      <c r="AW45" s="2442"/>
      <c r="AX45" s="2442"/>
      <c r="AY45" s="2442"/>
      <c r="AZ45" s="2442"/>
      <c r="BA45" s="2442"/>
      <c r="BB45" s="2442"/>
      <c r="BC45" s="2443"/>
      <c r="BD45" s="2447"/>
      <c r="BE45" s="2448"/>
      <c r="BF45" s="2448"/>
      <c r="BG45" s="2448"/>
      <c r="BH45" s="2448"/>
      <c r="BI45" s="2448"/>
      <c r="BJ45" s="2448"/>
      <c r="BK45" s="2449"/>
      <c r="BL45" s="2447"/>
      <c r="BM45" s="2448"/>
      <c r="BN45" s="2448"/>
      <c r="BO45" s="2448"/>
      <c r="BP45" s="2448"/>
      <c r="BQ45" s="2448"/>
      <c r="BR45" s="2449"/>
      <c r="BS45" s="2497"/>
      <c r="BT45" s="2498"/>
      <c r="BU45" s="2498"/>
      <c r="BV45" s="2498"/>
      <c r="BW45" s="2498"/>
      <c r="BX45" s="2498"/>
      <c r="BY45" s="2499"/>
      <c r="BZ45" s="2150" t="s">
        <v>1067</v>
      </c>
      <c r="CA45" s="2150"/>
      <c r="CB45" s="2150"/>
      <c r="CC45" s="2150"/>
      <c r="CD45" s="2150"/>
      <c r="CE45" s="2150"/>
      <c r="CF45" s="2150"/>
      <c r="CG45" s="2150"/>
      <c r="CH45" s="2150"/>
      <c r="CI45" s="2150"/>
      <c r="CJ45" s="2150"/>
      <c r="CK45" s="2150"/>
      <c r="CL45" s="2150"/>
      <c r="CM45" s="2150"/>
      <c r="CN45" s="2150"/>
      <c r="CO45" s="2150"/>
      <c r="CP45" s="2150"/>
      <c r="CQ45" s="2150"/>
      <c r="CR45" s="2150"/>
      <c r="CS45" s="2150"/>
      <c r="CT45" s="2150"/>
      <c r="CU45" s="2150"/>
      <c r="CV45" s="2150"/>
      <c r="CW45" s="2150"/>
      <c r="CX45" s="2150"/>
      <c r="CY45" s="2150"/>
      <c r="CZ45" s="2150"/>
      <c r="DA45" s="2150"/>
      <c r="DB45" s="2150"/>
      <c r="DC45" s="2150"/>
      <c r="DD45" s="2150"/>
      <c r="DE45" s="2150"/>
      <c r="DF45" s="2150"/>
      <c r="DG45" s="2150"/>
      <c r="DH45" s="2150"/>
      <c r="DI45" s="2150"/>
      <c r="DJ45" s="2151"/>
      <c r="DK45" s="2528"/>
      <c r="DL45" s="2529"/>
      <c r="DM45" s="2529"/>
      <c r="DN45" s="2529"/>
      <c r="DO45" s="2529"/>
      <c r="DP45" s="2529"/>
      <c r="DQ45" s="2530"/>
      <c r="DR45" s="2587"/>
      <c r="DS45" s="2522"/>
      <c r="DT45" s="2522"/>
      <c r="DU45" s="2522"/>
      <c r="DV45" s="2522"/>
      <c r="DW45" s="2522"/>
      <c r="DX45" s="2522"/>
      <c r="DY45" s="2522"/>
      <c r="DZ45" s="2522"/>
      <c r="EA45" s="2588"/>
      <c r="EB45" s="2539" t="s">
        <v>1047</v>
      </c>
      <c r="EC45" s="2540"/>
      <c r="ED45" s="2540"/>
      <c r="EE45" s="2540"/>
      <c r="EF45" s="2540"/>
      <c r="EG45" s="2540"/>
      <c r="EH45" s="2540"/>
      <c r="EI45" s="2540"/>
      <c r="EJ45" s="2540"/>
      <c r="EK45" s="2540"/>
      <c r="EL45" s="2540"/>
      <c r="EM45" s="2540"/>
      <c r="EN45" s="2540"/>
      <c r="EO45" s="2540"/>
      <c r="EP45" s="2540"/>
      <c r="EQ45" s="2540"/>
      <c r="ER45" s="2541"/>
      <c r="ES45" s="2081">
        <v>2.73</v>
      </c>
      <c r="ET45" s="2082"/>
      <c r="EU45" s="2082"/>
      <c r="EV45" s="2082"/>
      <c r="EW45" s="2082"/>
      <c r="EX45" s="2082"/>
      <c r="EY45" s="2082"/>
      <c r="EZ45" s="2083"/>
      <c r="FA45" s="2087"/>
      <c r="FB45" s="2087"/>
      <c r="FC45" s="2087"/>
      <c r="FD45" s="2087"/>
      <c r="FE45" s="2087"/>
      <c r="FF45" s="2087"/>
      <c r="FG45" s="2087"/>
      <c r="FH45" s="2088"/>
    </row>
    <row r="46" spans="1:164" ht="8.65" customHeight="1" thickBot="1">
      <c r="A46" s="796"/>
      <c r="B46" s="2523"/>
      <c r="C46" s="2524"/>
      <c r="D46" s="2524"/>
      <c r="E46" s="2524"/>
      <c r="F46" s="2524"/>
      <c r="G46" s="2524"/>
      <c r="H46" s="2524"/>
      <c r="I46" s="2524"/>
      <c r="J46" s="2524"/>
      <c r="K46" s="2524"/>
      <c r="L46" s="2524"/>
      <c r="M46" s="2474"/>
      <c r="N46" s="2445"/>
      <c r="O46" s="2445"/>
      <c r="P46" s="2445"/>
      <c r="Q46" s="2445"/>
      <c r="R46" s="2445"/>
      <c r="S46" s="2445"/>
      <c r="T46" s="2445"/>
      <c r="U46" s="2445"/>
      <c r="V46" s="2445"/>
      <c r="W46" s="2445"/>
      <c r="X46" s="2445"/>
      <c r="Y46" s="2445"/>
      <c r="Z46" s="2445"/>
      <c r="AA46" s="2445"/>
      <c r="AB46" s="2446"/>
      <c r="AC46" s="2472"/>
      <c r="AD46" s="2436"/>
      <c r="AE46" s="2436"/>
      <c r="AF46" s="2436"/>
      <c r="AG46" s="2436"/>
      <c r="AH46" s="2436"/>
      <c r="AI46" s="2436"/>
      <c r="AJ46" s="2436"/>
      <c r="AK46" s="2476"/>
      <c r="AL46" s="2472"/>
      <c r="AM46" s="2436"/>
      <c r="AN46" s="2436"/>
      <c r="AO46" s="2436"/>
      <c r="AP46" s="2436"/>
      <c r="AQ46" s="2436"/>
      <c r="AR46" s="2436"/>
      <c r="AS46" s="2436"/>
      <c r="AT46" s="2437"/>
      <c r="AU46" s="2441"/>
      <c r="AV46" s="2442"/>
      <c r="AW46" s="2442"/>
      <c r="AX46" s="2442"/>
      <c r="AY46" s="2442"/>
      <c r="AZ46" s="2442"/>
      <c r="BA46" s="2442"/>
      <c r="BB46" s="2442"/>
      <c r="BC46" s="2443"/>
      <c r="BD46" s="2576"/>
      <c r="BE46" s="2577"/>
      <c r="BF46" s="2577"/>
      <c r="BG46" s="2577"/>
      <c r="BH46" s="2577"/>
      <c r="BI46" s="2577"/>
      <c r="BJ46" s="2577"/>
      <c r="BK46" s="2578"/>
      <c r="BL46" s="2576"/>
      <c r="BM46" s="2577"/>
      <c r="BN46" s="2577"/>
      <c r="BO46" s="2577"/>
      <c r="BP46" s="2577"/>
      <c r="BQ46" s="2577"/>
      <c r="BR46" s="2578"/>
      <c r="BS46" s="2582"/>
      <c r="BT46" s="2583"/>
      <c r="BU46" s="2583"/>
      <c r="BV46" s="2583"/>
      <c r="BW46" s="2583"/>
      <c r="BX46" s="2583"/>
      <c r="BY46" s="2584"/>
      <c r="BZ46" s="2150"/>
      <c r="CA46" s="2150"/>
      <c r="CB46" s="2150"/>
      <c r="CC46" s="2150"/>
      <c r="CD46" s="2150"/>
      <c r="CE46" s="2150"/>
      <c r="CF46" s="2150"/>
      <c r="CG46" s="2150"/>
      <c r="CH46" s="2150"/>
      <c r="CI46" s="2150"/>
      <c r="CJ46" s="2150"/>
      <c r="CK46" s="2150"/>
      <c r="CL46" s="2150"/>
      <c r="CM46" s="2150"/>
      <c r="CN46" s="2150"/>
      <c r="CO46" s="2150"/>
      <c r="CP46" s="2150"/>
      <c r="CQ46" s="2150"/>
      <c r="CR46" s="2150"/>
      <c r="CS46" s="2150"/>
      <c r="CT46" s="2150"/>
      <c r="CU46" s="2150"/>
      <c r="CV46" s="2150"/>
      <c r="CW46" s="2150"/>
      <c r="CX46" s="2150"/>
      <c r="CY46" s="2150"/>
      <c r="CZ46" s="2150"/>
      <c r="DA46" s="2150"/>
      <c r="DB46" s="2150"/>
      <c r="DC46" s="2150"/>
      <c r="DD46" s="2150"/>
      <c r="DE46" s="2150"/>
      <c r="DF46" s="2150"/>
      <c r="DG46" s="2150"/>
      <c r="DH46" s="2150"/>
      <c r="DI46" s="2150"/>
      <c r="DJ46" s="2151"/>
      <c r="DK46" s="2528"/>
      <c r="DL46" s="2529"/>
      <c r="DM46" s="2529"/>
      <c r="DN46" s="2529"/>
      <c r="DO46" s="2529"/>
      <c r="DP46" s="2529"/>
      <c r="DQ46" s="2530"/>
      <c r="DR46" s="2587"/>
      <c r="DS46" s="2522"/>
      <c r="DT46" s="2522"/>
      <c r="DU46" s="2522"/>
      <c r="DV46" s="2522"/>
      <c r="DW46" s="2522"/>
      <c r="DX46" s="2522"/>
      <c r="DY46" s="2522"/>
      <c r="DZ46" s="2522"/>
      <c r="EA46" s="2588"/>
      <c r="EB46" s="2579"/>
      <c r="EC46" s="2580"/>
      <c r="ED46" s="2580"/>
      <c r="EE46" s="2580"/>
      <c r="EF46" s="2580"/>
      <c r="EG46" s="2580"/>
      <c r="EH46" s="2580"/>
      <c r="EI46" s="2580"/>
      <c r="EJ46" s="2580"/>
      <c r="EK46" s="2580"/>
      <c r="EL46" s="2580"/>
      <c r="EM46" s="2580"/>
      <c r="EN46" s="2580"/>
      <c r="EO46" s="2580"/>
      <c r="EP46" s="2580"/>
      <c r="EQ46" s="2580"/>
      <c r="ER46" s="2581"/>
      <c r="ES46" s="2155"/>
      <c r="ET46" s="2156"/>
      <c r="EU46" s="2156"/>
      <c r="EV46" s="2156"/>
      <c r="EW46" s="2156"/>
      <c r="EX46" s="2156"/>
      <c r="EY46" s="2156"/>
      <c r="EZ46" s="2157"/>
      <c r="FA46" s="2087"/>
      <c r="FB46" s="2087"/>
      <c r="FC46" s="2087"/>
      <c r="FD46" s="2087"/>
      <c r="FE46" s="2087"/>
      <c r="FF46" s="2087"/>
      <c r="FG46" s="2087"/>
      <c r="FH46" s="2088"/>
    </row>
    <row r="47" spans="1:164" ht="8.65" customHeight="1" thickTop="1">
      <c r="A47" s="796"/>
      <c r="B47" s="2438" t="s">
        <v>1064</v>
      </c>
      <c r="C47" s="2439"/>
      <c r="D47" s="2439"/>
      <c r="E47" s="2439"/>
      <c r="F47" s="2439"/>
      <c r="G47" s="2439"/>
      <c r="H47" s="2439"/>
      <c r="I47" s="2439"/>
      <c r="J47" s="2439"/>
      <c r="K47" s="2439"/>
      <c r="L47" s="2439"/>
      <c r="M47" s="2473" t="s">
        <v>1035</v>
      </c>
      <c r="N47" s="2439"/>
      <c r="O47" s="2439"/>
      <c r="P47" s="2439"/>
      <c r="Q47" s="2439"/>
      <c r="R47" s="2439"/>
      <c r="S47" s="2439"/>
      <c r="T47" s="2439"/>
      <c r="U47" s="2439"/>
      <c r="V47" s="2439"/>
      <c r="W47" s="2439"/>
      <c r="X47" s="2439"/>
      <c r="Y47" s="2439"/>
      <c r="Z47" s="2439"/>
      <c r="AA47" s="2439"/>
      <c r="AB47" s="2440"/>
      <c r="AC47" s="2471">
        <v>18.899999999999999</v>
      </c>
      <c r="AD47" s="2434"/>
      <c r="AE47" s="2434"/>
      <c r="AF47" s="2434">
        <v>18.3</v>
      </c>
      <c r="AG47" s="2434"/>
      <c r="AH47" s="2434"/>
      <c r="AI47" s="2434">
        <f t="shared" ref="AI47" si="28">AC47</f>
        <v>18.899999999999999</v>
      </c>
      <c r="AJ47" s="2434"/>
      <c r="AK47" s="2475"/>
      <c r="AL47" s="2471">
        <v>6.9</v>
      </c>
      <c r="AM47" s="2434"/>
      <c r="AN47" s="2434"/>
      <c r="AO47" s="2434">
        <v>6.2</v>
      </c>
      <c r="AP47" s="2434"/>
      <c r="AQ47" s="2434"/>
      <c r="AR47" s="2434">
        <f t="shared" ref="AR47" si="29">AL47</f>
        <v>6.9</v>
      </c>
      <c r="AS47" s="2434"/>
      <c r="AT47" s="2435"/>
      <c r="AU47" s="2430" t="s">
        <v>1068</v>
      </c>
      <c r="AV47" s="2417"/>
      <c r="AW47" s="2417"/>
      <c r="AX47" s="2417"/>
      <c r="AY47" s="2417"/>
      <c r="AZ47" s="2417"/>
      <c r="BA47" s="2417"/>
      <c r="BB47" s="2417"/>
      <c r="BC47" s="2417"/>
      <c r="BD47" s="2591" t="s">
        <v>1069</v>
      </c>
      <c r="BE47" s="2417"/>
      <c r="BF47" s="2417"/>
      <c r="BG47" s="2417"/>
      <c r="BH47" s="2417"/>
      <c r="BI47" s="2417"/>
      <c r="BJ47" s="2417"/>
      <c r="BK47" s="2417"/>
      <c r="BL47" s="2417"/>
      <c r="BM47" s="2417"/>
      <c r="BN47" s="2417"/>
      <c r="BO47" s="2417"/>
      <c r="BP47" s="2417"/>
      <c r="BQ47" s="2592"/>
      <c r="BR47" s="2598" t="s">
        <v>1070</v>
      </c>
      <c r="BS47" s="2599"/>
      <c r="BT47" s="2599"/>
      <c r="BU47" s="2599"/>
      <c r="BV47" s="2599"/>
      <c r="BW47" s="2599"/>
      <c r="BX47" s="2599"/>
      <c r="BY47" s="2599"/>
      <c r="BZ47" s="2598" t="s">
        <v>1071</v>
      </c>
      <c r="CA47" s="2599"/>
      <c r="CB47" s="2599"/>
      <c r="CC47" s="2599"/>
      <c r="CD47" s="2599"/>
      <c r="CE47" s="2599"/>
      <c r="CF47" s="2599"/>
      <c r="CG47" s="2599"/>
      <c r="CH47" s="2599"/>
      <c r="CI47" s="2599"/>
      <c r="CJ47" s="2599"/>
      <c r="CK47" s="2599"/>
      <c r="CL47" s="2599"/>
      <c r="CM47" s="2599"/>
      <c r="CN47" s="2599"/>
      <c r="CO47" s="2599"/>
      <c r="CP47" s="2599"/>
      <c r="CQ47" s="2599"/>
      <c r="CR47" s="2599"/>
      <c r="CS47" s="2599"/>
      <c r="CT47" s="2599"/>
      <c r="CU47" s="2599"/>
      <c r="CV47" s="2599"/>
      <c r="CW47" s="2599"/>
      <c r="CX47" s="2599"/>
      <c r="CY47" s="2599"/>
      <c r="CZ47" s="2599"/>
      <c r="DA47" s="2599"/>
      <c r="DB47" s="2599"/>
      <c r="DC47" s="2599"/>
      <c r="DD47" s="2599"/>
      <c r="DE47" s="2599"/>
      <c r="DF47" s="2599"/>
      <c r="DG47" s="2599"/>
      <c r="DH47" s="2599"/>
      <c r="DI47" s="2599"/>
      <c r="DJ47" s="2599"/>
      <c r="DK47" s="2528"/>
      <c r="DL47" s="2529"/>
      <c r="DM47" s="2529"/>
      <c r="DN47" s="2529"/>
      <c r="DO47" s="2529"/>
      <c r="DP47" s="2529"/>
      <c r="DQ47" s="2530"/>
      <c r="DR47" s="2587"/>
      <c r="DS47" s="2522"/>
      <c r="DT47" s="2522"/>
      <c r="DU47" s="2522"/>
      <c r="DV47" s="2522"/>
      <c r="DW47" s="2522"/>
      <c r="DX47" s="2522"/>
      <c r="DY47" s="2522"/>
      <c r="DZ47" s="2522"/>
      <c r="EA47" s="2588"/>
      <c r="EB47" s="2539" t="s">
        <v>1049</v>
      </c>
      <c r="EC47" s="2540"/>
      <c r="ED47" s="2540"/>
      <c r="EE47" s="2540"/>
      <c r="EF47" s="2540"/>
      <c r="EG47" s="2540"/>
      <c r="EH47" s="2540"/>
      <c r="EI47" s="2540"/>
      <c r="EJ47" s="2540"/>
      <c r="EK47" s="2540"/>
      <c r="EL47" s="2540"/>
      <c r="EM47" s="2540"/>
      <c r="EN47" s="2540"/>
      <c r="EO47" s="2540"/>
      <c r="EP47" s="2540"/>
      <c r="EQ47" s="2540"/>
      <c r="ER47" s="2541"/>
      <c r="ES47" s="2081">
        <v>3.39</v>
      </c>
      <c r="ET47" s="2082"/>
      <c r="EU47" s="2082"/>
      <c r="EV47" s="2082"/>
      <c r="EW47" s="2082"/>
      <c r="EX47" s="2082"/>
      <c r="EY47" s="2082"/>
      <c r="EZ47" s="2083"/>
      <c r="FA47" s="2087"/>
      <c r="FB47" s="2087"/>
      <c r="FC47" s="2087"/>
      <c r="FD47" s="2087"/>
      <c r="FE47" s="2087"/>
      <c r="FF47" s="2087"/>
      <c r="FG47" s="2087"/>
      <c r="FH47" s="2088"/>
    </row>
    <row r="48" spans="1:164" ht="8.65" customHeight="1">
      <c r="A48" s="796"/>
      <c r="B48" s="2441"/>
      <c r="C48" s="2442"/>
      <c r="D48" s="2442"/>
      <c r="E48" s="2442"/>
      <c r="F48" s="2442"/>
      <c r="G48" s="2442"/>
      <c r="H48" s="2442"/>
      <c r="I48" s="2442"/>
      <c r="J48" s="2442"/>
      <c r="K48" s="2442"/>
      <c r="L48" s="2442"/>
      <c r="M48" s="2474"/>
      <c r="N48" s="2445"/>
      <c r="O48" s="2445"/>
      <c r="P48" s="2445"/>
      <c r="Q48" s="2445"/>
      <c r="R48" s="2445"/>
      <c r="S48" s="2445"/>
      <c r="T48" s="2445"/>
      <c r="U48" s="2445"/>
      <c r="V48" s="2445"/>
      <c r="W48" s="2445"/>
      <c r="X48" s="2445"/>
      <c r="Y48" s="2445"/>
      <c r="Z48" s="2445"/>
      <c r="AA48" s="2445"/>
      <c r="AB48" s="2446"/>
      <c r="AC48" s="2472"/>
      <c r="AD48" s="2436"/>
      <c r="AE48" s="2436"/>
      <c r="AF48" s="2436"/>
      <c r="AG48" s="2436"/>
      <c r="AH48" s="2436"/>
      <c r="AI48" s="2436"/>
      <c r="AJ48" s="2436"/>
      <c r="AK48" s="2476"/>
      <c r="AL48" s="2472"/>
      <c r="AM48" s="2436"/>
      <c r="AN48" s="2436"/>
      <c r="AO48" s="2436"/>
      <c r="AP48" s="2436"/>
      <c r="AQ48" s="2436"/>
      <c r="AR48" s="2436"/>
      <c r="AS48" s="2436"/>
      <c r="AT48" s="2437"/>
      <c r="AU48" s="2431"/>
      <c r="AV48" s="2420"/>
      <c r="AW48" s="2420"/>
      <c r="AX48" s="2420"/>
      <c r="AY48" s="2420"/>
      <c r="AZ48" s="2420"/>
      <c r="BA48" s="2420"/>
      <c r="BB48" s="2420"/>
      <c r="BC48" s="2420"/>
      <c r="BD48" s="2593"/>
      <c r="BE48" s="2420"/>
      <c r="BF48" s="2420"/>
      <c r="BG48" s="2420"/>
      <c r="BH48" s="2420"/>
      <c r="BI48" s="2420"/>
      <c r="BJ48" s="2420"/>
      <c r="BK48" s="2420"/>
      <c r="BL48" s="2420"/>
      <c r="BM48" s="2420"/>
      <c r="BN48" s="2420"/>
      <c r="BO48" s="2420"/>
      <c r="BP48" s="2420"/>
      <c r="BQ48" s="2594"/>
      <c r="BR48" s="2600"/>
      <c r="BS48" s="2601"/>
      <c r="BT48" s="2601"/>
      <c r="BU48" s="2601"/>
      <c r="BV48" s="2601"/>
      <c r="BW48" s="2601"/>
      <c r="BX48" s="2601"/>
      <c r="BY48" s="2601"/>
      <c r="BZ48" s="2600"/>
      <c r="CA48" s="2601"/>
      <c r="CB48" s="2601"/>
      <c r="CC48" s="2601"/>
      <c r="CD48" s="2601"/>
      <c r="CE48" s="2601"/>
      <c r="CF48" s="2601"/>
      <c r="CG48" s="2601"/>
      <c r="CH48" s="2601"/>
      <c r="CI48" s="2601"/>
      <c r="CJ48" s="2601"/>
      <c r="CK48" s="2601"/>
      <c r="CL48" s="2601"/>
      <c r="CM48" s="2601"/>
      <c r="CN48" s="2601"/>
      <c r="CO48" s="2601"/>
      <c r="CP48" s="2601"/>
      <c r="CQ48" s="2601"/>
      <c r="CR48" s="2601"/>
      <c r="CS48" s="2601"/>
      <c r="CT48" s="2601"/>
      <c r="CU48" s="2601"/>
      <c r="CV48" s="2601"/>
      <c r="CW48" s="2601"/>
      <c r="CX48" s="2601"/>
      <c r="CY48" s="2601"/>
      <c r="CZ48" s="2601"/>
      <c r="DA48" s="2601"/>
      <c r="DB48" s="2601"/>
      <c r="DC48" s="2601"/>
      <c r="DD48" s="2601"/>
      <c r="DE48" s="2601"/>
      <c r="DF48" s="2601"/>
      <c r="DG48" s="2601"/>
      <c r="DH48" s="2601"/>
      <c r="DI48" s="2601"/>
      <c r="DJ48" s="2601"/>
      <c r="DK48" s="2528"/>
      <c r="DL48" s="2529"/>
      <c r="DM48" s="2529"/>
      <c r="DN48" s="2529"/>
      <c r="DO48" s="2529"/>
      <c r="DP48" s="2529"/>
      <c r="DQ48" s="2530"/>
      <c r="DR48" s="2587"/>
      <c r="DS48" s="2522"/>
      <c r="DT48" s="2522"/>
      <c r="DU48" s="2522"/>
      <c r="DV48" s="2522"/>
      <c r="DW48" s="2522"/>
      <c r="DX48" s="2522"/>
      <c r="DY48" s="2522"/>
      <c r="DZ48" s="2522"/>
      <c r="EA48" s="2588"/>
      <c r="EB48" s="2542"/>
      <c r="EC48" s="2543"/>
      <c r="ED48" s="2543"/>
      <c r="EE48" s="2543"/>
      <c r="EF48" s="2543"/>
      <c r="EG48" s="2543"/>
      <c r="EH48" s="2543"/>
      <c r="EI48" s="2543"/>
      <c r="EJ48" s="2543"/>
      <c r="EK48" s="2543"/>
      <c r="EL48" s="2543"/>
      <c r="EM48" s="2543"/>
      <c r="EN48" s="2543"/>
      <c r="EO48" s="2543"/>
      <c r="EP48" s="2543"/>
      <c r="EQ48" s="2543"/>
      <c r="ER48" s="2544"/>
      <c r="ES48" s="2084"/>
      <c r="ET48" s="2085"/>
      <c r="EU48" s="2085"/>
      <c r="EV48" s="2085"/>
      <c r="EW48" s="2085"/>
      <c r="EX48" s="2085"/>
      <c r="EY48" s="2085"/>
      <c r="EZ48" s="2086"/>
      <c r="FA48" s="2087"/>
      <c r="FB48" s="2087"/>
      <c r="FC48" s="2087"/>
      <c r="FD48" s="2087"/>
      <c r="FE48" s="2087"/>
      <c r="FF48" s="2087"/>
      <c r="FG48" s="2087"/>
      <c r="FH48" s="2088"/>
    </row>
    <row r="49" spans="1:164" ht="8.65" customHeight="1">
      <c r="A49" s="796"/>
      <c r="B49" s="2441"/>
      <c r="C49" s="2442"/>
      <c r="D49" s="2442"/>
      <c r="E49" s="2442"/>
      <c r="F49" s="2442"/>
      <c r="G49" s="2442"/>
      <c r="H49" s="2442"/>
      <c r="I49" s="2442"/>
      <c r="J49" s="2442"/>
      <c r="K49" s="2442"/>
      <c r="L49" s="2442"/>
      <c r="M49" s="2473" t="s">
        <v>1040</v>
      </c>
      <c r="N49" s="2439"/>
      <c r="O49" s="2439"/>
      <c r="P49" s="2439"/>
      <c r="Q49" s="2439"/>
      <c r="R49" s="2439"/>
      <c r="S49" s="2439"/>
      <c r="T49" s="2439"/>
      <c r="U49" s="2439"/>
      <c r="V49" s="2439"/>
      <c r="W49" s="2439"/>
      <c r="X49" s="2439"/>
      <c r="Y49" s="2439"/>
      <c r="Z49" s="2439"/>
      <c r="AA49" s="2439"/>
      <c r="AB49" s="2440"/>
      <c r="AC49" s="2471">
        <v>19.3</v>
      </c>
      <c r="AD49" s="2434"/>
      <c r="AE49" s="2434"/>
      <c r="AF49" s="2434">
        <v>18.7</v>
      </c>
      <c r="AG49" s="2434"/>
      <c r="AH49" s="2434"/>
      <c r="AI49" s="2434">
        <f t="shared" ref="AI49" si="30">AC49</f>
        <v>19.3</v>
      </c>
      <c r="AJ49" s="2434"/>
      <c r="AK49" s="2475"/>
      <c r="AL49" s="2471">
        <v>7.1</v>
      </c>
      <c r="AM49" s="2434"/>
      <c r="AN49" s="2434"/>
      <c r="AO49" s="2434">
        <v>6.4</v>
      </c>
      <c r="AP49" s="2434"/>
      <c r="AQ49" s="2434"/>
      <c r="AR49" s="2434">
        <f t="shared" ref="AR49" si="31">AL49</f>
        <v>7.1</v>
      </c>
      <c r="AS49" s="2434"/>
      <c r="AT49" s="2435"/>
      <c r="AU49" s="2431"/>
      <c r="AV49" s="2420"/>
      <c r="AW49" s="2420"/>
      <c r="AX49" s="2420"/>
      <c r="AY49" s="2420"/>
      <c r="AZ49" s="2420"/>
      <c r="BA49" s="2420"/>
      <c r="BB49" s="2420"/>
      <c r="BC49" s="2420"/>
      <c r="BD49" s="2593"/>
      <c r="BE49" s="2420"/>
      <c r="BF49" s="2420"/>
      <c r="BG49" s="2420"/>
      <c r="BH49" s="2420"/>
      <c r="BI49" s="2420"/>
      <c r="BJ49" s="2420"/>
      <c r="BK49" s="2420"/>
      <c r="BL49" s="2420"/>
      <c r="BM49" s="2420"/>
      <c r="BN49" s="2420"/>
      <c r="BO49" s="2420"/>
      <c r="BP49" s="2420"/>
      <c r="BQ49" s="2594"/>
      <c r="BR49" s="2600"/>
      <c r="BS49" s="2601"/>
      <c r="BT49" s="2601"/>
      <c r="BU49" s="2601"/>
      <c r="BV49" s="2601"/>
      <c r="BW49" s="2601"/>
      <c r="BX49" s="2601"/>
      <c r="BY49" s="2601"/>
      <c r="BZ49" s="2600"/>
      <c r="CA49" s="2601"/>
      <c r="CB49" s="2601"/>
      <c r="CC49" s="2601"/>
      <c r="CD49" s="2601"/>
      <c r="CE49" s="2601"/>
      <c r="CF49" s="2601"/>
      <c r="CG49" s="2601"/>
      <c r="CH49" s="2601"/>
      <c r="CI49" s="2601"/>
      <c r="CJ49" s="2601"/>
      <c r="CK49" s="2601"/>
      <c r="CL49" s="2601"/>
      <c r="CM49" s="2601"/>
      <c r="CN49" s="2601"/>
      <c r="CO49" s="2601"/>
      <c r="CP49" s="2601"/>
      <c r="CQ49" s="2601"/>
      <c r="CR49" s="2601"/>
      <c r="CS49" s="2601"/>
      <c r="CT49" s="2601"/>
      <c r="CU49" s="2601"/>
      <c r="CV49" s="2601"/>
      <c r="CW49" s="2601"/>
      <c r="CX49" s="2601"/>
      <c r="CY49" s="2601"/>
      <c r="CZ49" s="2601"/>
      <c r="DA49" s="2601"/>
      <c r="DB49" s="2601"/>
      <c r="DC49" s="2601"/>
      <c r="DD49" s="2601"/>
      <c r="DE49" s="2601"/>
      <c r="DF49" s="2601"/>
      <c r="DG49" s="2601"/>
      <c r="DH49" s="2601"/>
      <c r="DI49" s="2601"/>
      <c r="DJ49" s="2601"/>
      <c r="DK49" s="2528"/>
      <c r="DL49" s="2529"/>
      <c r="DM49" s="2529"/>
      <c r="DN49" s="2529"/>
      <c r="DO49" s="2529"/>
      <c r="DP49" s="2529"/>
      <c r="DQ49" s="2530"/>
      <c r="DR49" s="2587"/>
      <c r="DS49" s="2522"/>
      <c r="DT49" s="2522"/>
      <c r="DU49" s="2522"/>
      <c r="DV49" s="2522"/>
      <c r="DW49" s="2522"/>
      <c r="DX49" s="2522"/>
      <c r="DY49" s="2522"/>
      <c r="DZ49" s="2522"/>
      <c r="EA49" s="2588"/>
      <c r="EB49" s="2518" t="s">
        <v>1052</v>
      </c>
      <c r="EC49" s="2518"/>
      <c r="ED49" s="2518"/>
      <c r="EE49" s="2518"/>
      <c r="EF49" s="2518"/>
      <c r="EG49" s="2518"/>
      <c r="EH49" s="2518"/>
      <c r="EI49" s="2518"/>
      <c r="EJ49" s="2518"/>
      <c r="EK49" s="2518"/>
      <c r="EL49" s="2518"/>
      <c r="EM49" s="2518"/>
      <c r="EN49" s="2518"/>
      <c r="EO49" s="2518"/>
      <c r="EP49" s="2518"/>
      <c r="EQ49" s="2518"/>
      <c r="ER49" s="2518"/>
      <c r="ES49" s="2098">
        <v>1.78</v>
      </c>
      <c r="ET49" s="2098"/>
      <c r="EU49" s="2098"/>
      <c r="EV49" s="2098"/>
      <c r="EW49" s="2098"/>
      <c r="EX49" s="2098"/>
      <c r="EY49" s="2098"/>
      <c r="EZ49" s="2098"/>
      <c r="FA49" s="2087"/>
      <c r="FB49" s="2087"/>
      <c r="FC49" s="2087"/>
      <c r="FD49" s="2087"/>
      <c r="FE49" s="2087"/>
      <c r="FF49" s="2087"/>
      <c r="FG49" s="2087"/>
      <c r="FH49" s="2088"/>
    </row>
    <row r="50" spans="1:164" ht="8.65" customHeight="1">
      <c r="A50" s="796"/>
      <c r="B50" s="2441"/>
      <c r="C50" s="2442"/>
      <c r="D50" s="2442"/>
      <c r="E50" s="2442"/>
      <c r="F50" s="2442"/>
      <c r="G50" s="2442"/>
      <c r="H50" s="2442"/>
      <c r="I50" s="2442"/>
      <c r="J50" s="2442"/>
      <c r="K50" s="2442"/>
      <c r="L50" s="2442"/>
      <c r="M50" s="2474"/>
      <c r="N50" s="2445"/>
      <c r="O50" s="2445"/>
      <c r="P50" s="2445"/>
      <c r="Q50" s="2445"/>
      <c r="R50" s="2445"/>
      <c r="S50" s="2445"/>
      <c r="T50" s="2445"/>
      <c r="U50" s="2445"/>
      <c r="V50" s="2445"/>
      <c r="W50" s="2445"/>
      <c r="X50" s="2445"/>
      <c r="Y50" s="2445"/>
      <c r="Z50" s="2445"/>
      <c r="AA50" s="2445"/>
      <c r="AB50" s="2446"/>
      <c r="AC50" s="2472"/>
      <c r="AD50" s="2436"/>
      <c r="AE50" s="2436"/>
      <c r="AF50" s="2436"/>
      <c r="AG50" s="2436"/>
      <c r="AH50" s="2436"/>
      <c r="AI50" s="2436"/>
      <c r="AJ50" s="2436"/>
      <c r="AK50" s="2476"/>
      <c r="AL50" s="2472"/>
      <c r="AM50" s="2436"/>
      <c r="AN50" s="2436"/>
      <c r="AO50" s="2436"/>
      <c r="AP50" s="2436"/>
      <c r="AQ50" s="2436"/>
      <c r="AR50" s="2436"/>
      <c r="AS50" s="2436"/>
      <c r="AT50" s="2437"/>
      <c r="AU50" s="2602"/>
      <c r="AV50" s="2596"/>
      <c r="AW50" s="2596"/>
      <c r="AX50" s="2596"/>
      <c r="AY50" s="2596"/>
      <c r="AZ50" s="2596"/>
      <c r="BA50" s="2596"/>
      <c r="BB50" s="2596"/>
      <c r="BC50" s="2596"/>
      <c r="BD50" s="2595"/>
      <c r="BE50" s="2596"/>
      <c r="BF50" s="2596"/>
      <c r="BG50" s="2596"/>
      <c r="BH50" s="2596"/>
      <c r="BI50" s="2596"/>
      <c r="BJ50" s="2596"/>
      <c r="BK50" s="2596"/>
      <c r="BL50" s="2596"/>
      <c r="BM50" s="2596"/>
      <c r="BN50" s="2596"/>
      <c r="BO50" s="2596"/>
      <c r="BP50" s="2596"/>
      <c r="BQ50" s="2597"/>
      <c r="BR50" s="2600"/>
      <c r="BS50" s="2601"/>
      <c r="BT50" s="2601"/>
      <c r="BU50" s="2601"/>
      <c r="BV50" s="2601"/>
      <c r="BW50" s="2601"/>
      <c r="BX50" s="2601"/>
      <c r="BY50" s="2601"/>
      <c r="BZ50" s="2600"/>
      <c r="CA50" s="2601"/>
      <c r="CB50" s="2601"/>
      <c r="CC50" s="2601"/>
      <c r="CD50" s="2601"/>
      <c r="CE50" s="2601"/>
      <c r="CF50" s="2601"/>
      <c r="CG50" s="2601"/>
      <c r="CH50" s="2601"/>
      <c r="CI50" s="2601"/>
      <c r="CJ50" s="2601"/>
      <c r="CK50" s="2601"/>
      <c r="CL50" s="2601"/>
      <c r="CM50" s="2601"/>
      <c r="CN50" s="2601"/>
      <c r="CO50" s="2601"/>
      <c r="CP50" s="2601"/>
      <c r="CQ50" s="2601"/>
      <c r="CR50" s="2601"/>
      <c r="CS50" s="2601"/>
      <c r="CT50" s="2601"/>
      <c r="CU50" s="2601"/>
      <c r="CV50" s="2601"/>
      <c r="CW50" s="2601"/>
      <c r="CX50" s="2601"/>
      <c r="CY50" s="2601"/>
      <c r="CZ50" s="2601"/>
      <c r="DA50" s="2601"/>
      <c r="DB50" s="2601"/>
      <c r="DC50" s="2601"/>
      <c r="DD50" s="2601"/>
      <c r="DE50" s="2601"/>
      <c r="DF50" s="2601"/>
      <c r="DG50" s="2601"/>
      <c r="DH50" s="2601"/>
      <c r="DI50" s="2601"/>
      <c r="DJ50" s="2601"/>
      <c r="DK50" s="2570"/>
      <c r="DL50" s="2571"/>
      <c r="DM50" s="2571"/>
      <c r="DN50" s="2571"/>
      <c r="DO50" s="2571"/>
      <c r="DP50" s="2571"/>
      <c r="DQ50" s="2572"/>
      <c r="DR50" s="2589"/>
      <c r="DS50" s="2524"/>
      <c r="DT50" s="2524"/>
      <c r="DU50" s="2524"/>
      <c r="DV50" s="2524"/>
      <c r="DW50" s="2524"/>
      <c r="DX50" s="2524"/>
      <c r="DY50" s="2524"/>
      <c r="DZ50" s="2524"/>
      <c r="EA50" s="2590"/>
      <c r="EB50" s="2518"/>
      <c r="EC50" s="2518"/>
      <c r="ED50" s="2518"/>
      <c r="EE50" s="2518"/>
      <c r="EF50" s="2518"/>
      <c r="EG50" s="2518"/>
      <c r="EH50" s="2518"/>
      <c r="EI50" s="2518"/>
      <c r="EJ50" s="2518"/>
      <c r="EK50" s="2518"/>
      <c r="EL50" s="2518"/>
      <c r="EM50" s="2518"/>
      <c r="EN50" s="2518"/>
      <c r="EO50" s="2518"/>
      <c r="EP50" s="2518"/>
      <c r="EQ50" s="2518"/>
      <c r="ER50" s="2518"/>
      <c r="ES50" s="2098"/>
      <c r="ET50" s="2098"/>
      <c r="EU50" s="2098"/>
      <c r="EV50" s="2098"/>
      <c r="EW50" s="2098"/>
      <c r="EX50" s="2098"/>
      <c r="EY50" s="2098"/>
      <c r="EZ50" s="2098"/>
      <c r="FA50" s="2087"/>
      <c r="FB50" s="2087"/>
      <c r="FC50" s="2087"/>
      <c r="FD50" s="2087"/>
      <c r="FE50" s="2087"/>
      <c r="FF50" s="2087"/>
      <c r="FG50" s="2087"/>
      <c r="FH50" s="2088"/>
    </row>
    <row r="51" spans="1:164" ht="8.65" customHeight="1">
      <c r="A51" s="819"/>
      <c r="B51" s="2441"/>
      <c r="C51" s="2442"/>
      <c r="D51" s="2442"/>
      <c r="E51" s="2442"/>
      <c r="F51" s="2442"/>
      <c r="G51" s="2442"/>
      <c r="H51" s="2442"/>
      <c r="I51" s="2442"/>
      <c r="J51" s="2442"/>
      <c r="K51" s="2442"/>
      <c r="L51" s="2442"/>
      <c r="M51" s="2473" t="s">
        <v>1041</v>
      </c>
      <c r="N51" s="2439"/>
      <c r="O51" s="2439"/>
      <c r="P51" s="2439"/>
      <c r="Q51" s="2439"/>
      <c r="R51" s="2439"/>
      <c r="S51" s="2439"/>
      <c r="T51" s="2439"/>
      <c r="U51" s="2439"/>
      <c r="V51" s="2439"/>
      <c r="W51" s="2439"/>
      <c r="X51" s="2439"/>
      <c r="Y51" s="2439"/>
      <c r="Z51" s="2439"/>
      <c r="AA51" s="2439"/>
      <c r="AB51" s="2440"/>
      <c r="AC51" s="2471">
        <v>19.600000000000001</v>
      </c>
      <c r="AD51" s="2434"/>
      <c r="AE51" s="2434"/>
      <c r="AF51" s="2434">
        <v>19</v>
      </c>
      <c r="AG51" s="2434"/>
      <c r="AH51" s="2434"/>
      <c r="AI51" s="2434">
        <f t="shared" ref="AI51" si="32">AC51</f>
        <v>19.600000000000001</v>
      </c>
      <c r="AJ51" s="2434"/>
      <c r="AK51" s="2475"/>
      <c r="AL51" s="2471">
        <v>7.4</v>
      </c>
      <c r="AM51" s="2434"/>
      <c r="AN51" s="2434"/>
      <c r="AO51" s="2434">
        <v>6.8</v>
      </c>
      <c r="AP51" s="2434"/>
      <c r="AQ51" s="2434"/>
      <c r="AR51" s="2434">
        <f t="shared" ref="AR51" si="33">AL51</f>
        <v>7.4</v>
      </c>
      <c r="AS51" s="2434"/>
      <c r="AT51" s="2435"/>
      <c r="AU51" s="2603" t="s">
        <v>1072</v>
      </c>
      <c r="AV51" s="2239"/>
      <c r="AW51" s="2239"/>
      <c r="AX51" s="2239"/>
      <c r="AY51" s="2239"/>
      <c r="AZ51" s="2239"/>
      <c r="BA51" s="2239"/>
      <c r="BB51" s="2239"/>
      <c r="BC51" s="2604"/>
      <c r="BD51" s="2235" t="s">
        <v>1073</v>
      </c>
      <c r="BE51" s="2235"/>
      <c r="BF51" s="2235"/>
      <c r="BG51" s="2235"/>
      <c r="BH51" s="2235"/>
      <c r="BI51" s="2235"/>
      <c r="BJ51" s="2235"/>
      <c r="BK51" s="2235"/>
      <c r="BL51" s="2235"/>
      <c r="BM51" s="2235"/>
      <c r="BN51" s="2235"/>
      <c r="BO51" s="2235"/>
      <c r="BP51" s="2235"/>
      <c r="BQ51" s="2607"/>
      <c r="BR51" s="2609" t="s">
        <v>1074</v>
      </c>
      <c r="BS51" s="2610"/>
      <c r="BT51" s="2610"/>
      <c r="BU51" s="2610"/>
      <c r="BV51" s="2610"/>
      <c r="BW51" s="2610"/>
      <c r="BX51" s="2610"/>
      <c r="BY51" s="2610"/>
      <c r="BZ51" s="2611" t="s">
        <v>1075</v>
      </c>
      <c r="CA51" s="2612"/>
      <c r="CB51" s="2612"/>
      <c r="CC51" s="2612"/>
      <c r="CD51" s="2612"/>
      <c r="CE51" s="2612"/>
      <c r="CF51" s="2612"/>
      <c r="CG51" s="2612"/>
      <c r="CH51" s="2612"/>
      <c r="CI51" s="2612"/>
      <c r="CJ51" s="2612"/>
      <c r="CK51" s="2612"/>
      <c r="CL51" s="2612"/>
      <c r="CM51" s="2612"/>
      <c r="CN51" s="2612"/>
      <c r="CO51" s="2612"/>
      <c r="CP51" s="2612"/>
      <c r="CQ51" s="2612"/>
      <c r="CR51" s="2612"/>
      <c r="CS51" s="2612"/>
      <c r="CT51" s="2612"/>
      <c r="CU51" s="2612"/>
      <c r="CV51" s="2612"/>
      <c r="CW51" s="2612"/>
      <c r="CX51" s="2612"/>
      <c r="CY51" s="2612"/>
      <c r="CZ51" s="2612"/>
      <c r="DA51" s="2612"/>
      <c r="DB51" s="2612"/>
      <c r="DC51" s="2612"/>
      <c r="DD51" s="2612"/>
      <c r="DE51" s="2612"/>
      <c r="DF51" s="2612"/>
      <c r="DG51" s="2612"/>
      <c r="DH51" s="2612"/>
      <c r="DI51" s="2612"/>
      <c r="DJ51" s="2613"/>
      <c r="DK51" s="2182" t="s">
        <v>1076</v>
      </c>
      <c r="DL51" s="2183"/>
      <c r="DM51" s="2183"/>
      <c r="DN51" s="2183"/>
      <c r="DO51" s="2183"/>
      <c r="DP51" s="2183"/>
      <c r="DQ51" s="2183"/>
      <c r="DR51" s="2183"/>
      <c r="DS51" s="2183"/>
      <c r="DT51" s="2183"/>
      <c r="DU51" s="2183"/>
      <c r="DV51" s="2183"/>
      <c r="DW51" s="2183"/>
      <c r="DX51" s="2183"/>
      <c r="DY51" s="2183"/>
      <c r="DZ51" s="2183"/>
      <c r="EA51" s="2183"/>
      <c r="EB51" s="2183"/>
      <c r="EC51" s="2183"/>
      <c r="ED51" s="2183"/>
      <c r="EE51" s="2183"/>
      <c r="EF51" s="2183"/>
      <c r="EG51" s="2183"/>
      <c r="EH51" s="2183"/>
      <c r="EI51" s="2183"/>
      <c r="EJ51" s="2183"/>
      <c r="EK51" s="2183"/>
      <c r="EL51" s="2183"/>
      <c r="EM51" s="2183"/>
      <c r="EN51" s="2183"/>
      <c r="EO51" s="2183"/>
      <c r="EP51" s="2183"/>
      <c r="EQ51" s="2183"/>
      <c r="ER51" s="2183"/>
      <c r="ES51" s="2183"/>
      <c r="ET51" s="2183"/>
      <c r="EU51" s="2183"/>
      <c r="EV51" s="2183"/>
      <c r="EW51" s="2183"/>
      <c r="EX51" s="2183"/>
      <c r="EY51" s="2183"/>
      <c r="EZ51" s="2183"/>
      <c r="FA51" s="2183"/>
      <c r="FB51" s="2183"/>
      <c r="FC51" s="2183"/>
      <c r="FD51" s="2183"/>
      <c r="FE51" s="2183"/>
      <c r="FF51" s="2183"/>
      <c r="FG51" s="2183"/>
      <c r="FH51" s="2184"/>
    </row>
    <row r="52" spans="1:164" ht="8.65" customHeight="1">
      <c r="A52" s="819"/>
      <c r="B52" s="2441"/>
      <c r="C52" s="2442"/>
      <c r="D52" s="2442"/>
      <c r="E52" s="2442"/>
      <c r="F52" s="2442"/>
      <c r="G52" s="2442"/>
      <c r="H52" s="2442"/>
      <c r="I52" s="2442"/>
      <c r="J52" s="2442"/>
      <c r="K52" s="2442"/>
      <c r="L52" s="2442"/>
      <c r="M52" s="2474"/>
      <c r="N52" s="2445"/>
      <c r="O52" s="2445"/>
      <c r="P52" s="2445"/>
      <c r="Q52" s="2445"/>
      <c r="R52" s="2445"/>
      <c r="S52" s="2445"/>
      <c r="T52" s="2445"/>
      <c r="U52" s="2445"/>
      <c r="V52" s="2445"/>
      <c r="W52" s="2445"/>
      <c r="X52" s="2445"/>
      <c r="Y52" s="2445"/>
      <c r="Z52" s="2445"/>
      <c r="AA52" s="2445"/>
      <c r="AB52" s="2446"/>
      <c r="AC52" s="2472"/>
      <c r="AD52" s="2436"/>
      <c r="AE52" s="2436"/>
      <c r="AF52" s="2436"/>
      <c r="AG52" s="2436"/>
      <c r="AH52" s="2436"/>
      <c r="AI52" s="2436"/>
      <c r="AJ52" s="2436"/>
      <c r="AK52" s="2476"/>
      <c r="AL52" s="2472"/>
      <c r="AM52" s="2436"/>
      <c r="AN52" s="2436"/>
      <c r="AO52" s="2436"/>
      <c r="AP52" s="2436"/>
      <c r="AQ52" s="2436"/>
      <c r="AR52" s="2436"/>
      <c r="AS52" s="2436"/>
      <c r="AT52" s="2437"/>
      <c r="AU52" s="2605"/>
      <c r="AV52" s="2180"/>
      <c r="AW52" s="2180"/>
      <c r="AX52" s="2180"/>
      <c r="AY52" s="2180"/>
      <c r="AZ52" s="2180"/>
      <c r="BA52" s="2180"/>
      <c r="BB52" s="2180"/>
      <c r="BC52" s="2606"/>
      <c r="BD52" s="2237"/>
      <c r="BE52" s="2237"/>
      <c r="BF52" s="2237"/>
      <c r="BG52" s="2237"/>
      <c r="BH52" s="2237"/>
      <c r="BI52" s="2237"/>
      <c r="BJ52" s="2237"/>
      <c r="BK52" s="2237"/>
      <c r="BL52" s="2237"/>
      <c r="BM52" s="2237"/>
      <c r="BN52" s="2237"/>
      <c r="BO52" s="2237"/>
      <c r="BP52" s="2237"/>
      <c r="BQ52" s="2608"/>
      <c r="BR52" s="2609"/>
      <c r="BS52" s="2610"/>
      <c r="BT52" s="2610"/>
      <c r="BU52" s="2610"/>
      <c r="BV52" s="2610"/>
      <c r="BW52" s="2610"/>
      <c r="BX52" s="2610"/>
      <c r="BY52" s="2610"/>
      <c r="BZ52" s="2611"/>
      <c r="CA52" s="2612"/>
      <c r="CB52" s="2612"/>
      <c r="CC52" s="2612"/>
      <c r="CD52" s="2612"/>
      <c r="CE52" s="2612"/>
      <c r="CF52" s="2612"/>
      <c r="CG52" s="2612"/>
      <c r="CH52" s="2612"/>
      <c r="CI52" s="2612"/>
      <c r="CJ52" s="2612"/>
      <c r="CK52" s="2612"/>
      <c r="CL52" s="2612"/>
      <c r="CM52" s="2612"/>
      <c r="CN52" s="2612"/>
      <c r="CO52" s="2612"/>
      <c r="CP52" s="2612"/>
      <c r="CQ52" s="2612"/>
      <c r="CR52" s="2612"/>
      <c r="CS52" s="2612"/>
      <c r="CT52" s="2612"/>
      <c r="CU52" s="2612"/>
      <c r="CV52" s="2612"/>
      <c r="CW52" s="2612"/>
      <c r="CX52" s="2612"/>
      <c r="CY52" s="2612"/>
      <c r="CZ52" s="2612"/>
      <c r="DA52" s="2612"/>
      <c r="DB52" s="2612"/>
      <c r="DC52" s="2612"/>
      <c r="DD52" s="2612"/>
      <c r="DE52" s="2612"/>
      <c r="DF52" s="2612"/>
      <c r="DG52" s="2612"/>
      <c r="DH52" s="2612"/>
      <c r="DI52" s="2612"/>
      <c r="DJ52" s="2613"/>
      <c r="DK52" s="2614"/>
      <c r="DL52" s="2615"/>
      <c r="DM52" s="2615"/>
      <c r="DN52" s="2615"/>
      <c r="DO52" s="2615"/>
      <c r="DP52" s="2615"/>
      <c r="DQ52" s="2615"/>
      <c r="DR52" s="2615"/>
      <c r="DS52" s="2615"/>
      <c r="DT52" s="2615"/>
      <c r="DU52" s="2615"/>
      <c r="DV52" s="2615"/>
      <c r="DW52" s="2615"/>
      <c r="DX52" s="2615"/>
      <c r="DY52" s="2615"/>
      <c r="DZ52" s="2615"/>
      <c r="EA52" s="2615"/>
      <c r="EB52" s="2615"/>
      <c r="EC52" s="2615"/>
      <c r="ED52" s="2615"/>
      <c r="EE52" s="2615"/>
      <c r="EF52" s="2615"/>
      <c r="EG52" s="2615"/>
      <c r="EH52" s="2615"/>
      <c r="EI52" s="2615"/>
      <c r="EJ52" s="2615"/>
      <c r="EK52" s="2615"/>
      <c r="EL52" s="2615"/>
      <c r="EM52" s="2615"/>
      <c r="EN52" s="2615"/>
      <c r="EO52" s="2615"/>
      <c r="EP52" s="2615"/>
      <c r="EQ52" s="2615"/>
      <c r="ER52" s="2615"/>
      <c r="ES52" s="2615"/>
      <c r="ET52" s="2615"/>
      <c r="EU52" s="2615"/>
      <c r="EV52" s="2615"/>
      <c r="EW52" s="2615"/>
      <c r="EX52" s="2615"/>
      <c r="EY52" s="2615"/>
      <c r="EZ52" s="2615"/>
      <c r="FA52" s="2615"/>
      <c r="FB52" s="2615"/>
      <c r="FC52" s="2615"/>
      <c r="FD52" s="2615"/>
      <c r="FE52" s="2615"/>
      <c r="FF52" s="2615"/>
      <c r="FG52" s="2615"/>
      <c r="FH52" s="2616"/>
    </row>
    <row r="53" spans="1:164" ht="8.65" customHeight="1">
      <c r="A53" s="796"/>
      <c r="B53" s="2441"/>
      <c r="C53" s="2442"/>
      <c r="D53" s="2442"/>
      <c r="E53" s="2442"/>
      <c r="F53" s="2442"/>
      <c r="G53" s="2442"/>
      <c r="H53" s="2442"/>
      <c r="I53" s="2442"/>
      <c r="J53" s="2442"/>
      <c r="K53" s="2442"/>
      <c r="L53" s="2442"/>
      <c r="M53" s="2473" t="s">
        <v>1045</v>
      </c>
      <c r="N53" s="2439"/>
      <c r="O53" s="2439"/>
      <c r="P53" s="2439"/>
      <c r="Q53" s="2439"/>
      <c r="R53" s="2439"/>
      <c r="S53" s="2439"/>
      <c r="T53" s="2439"/>
      <c r="U53" s="2439"/>
      <c r="V53" s="2439"/>
      <c r="W53" s="2439"/>
      <c r="X53" s="2439"/>
      <c r="Y53" s="2439"/>
      <c r="Z53" s="2439"/>
      <c r="AA53" s="2439"/>
      <c r="AB53" s="2440"/>
      <c r="AC53" s="2471">
        <v>20.8</v>
      </c>
      <c r="AD53" s="2434"/>
      <c r="AE53" s="2434"/>
      <c r="AF53" s="2434">
        <v>20.2</v>
      </c>
      <c r="AG53" s="2434"/>
      <c r="AH53" s="2434"/>
      <c r="AI53" s="2434">
        <f t="shared" ref="AI53" si="34">AC53</f>
        <v>20.8</v>
      </c>
      <c r="AJ53" s="2434"/>
      <c r="AK53" s="2475"/>
      <c r="AL53" s="2471">
        <v>8.1</v>
      </c>
      <c r="AM53" s="2434"/>
      <c r="AN53" s="2434"/>
      <c r="AO53" s="2434">
        <v>7.4</v>
      </c>
      <c r="AP53" s="2434"/>
      <c r="AQ53" s="2434"/>
      <c r="AR53" s="2434">
        <f t="shared" ref="AR53" si="35">AL53</f>
        <v>8.1</v>
      </c>
      <c r="AS53" s="2434"/>
      <c r="AT53" s="2435"/>
      <c r="AU53" s="2623" t="s">
        <v>1206</v>
      </c>
      <c r="AV53" s="2624"/>
      <c r="AW53" s="2624"/>
      <c r="AX53" s="2624"/>
      <c r="AY53" s="2624"/>
      <c r="AZ53" s="2624"/>
      <c r="BA53" s="2624"/>
      <c r="BB53" s="2624"/>
      <c r="BC53" s="2624"/>
      <c r="BD53" s="2624"/>
      <c r="BE53" s="2624"/>
      <c r="BF53" s="2624"/>
      <c r="BG53" s="2624"/>
      <c r="BH53" s="2624"/>
      <c r="BI53" s="2624"/>
      <c r="BJ53" s="2624"/>
      <c r="BK53" s="2624"/>
      <c r="BL53" s="2624"/>
      <c r="BM53" s="2624"/>
      <c r="BN53" s="2624"/>
      <c r="BO53" s="2624"/>
      <c r="BP53" s="2624"/>
      <c r="BQ53" s="2624"/>
      <c r="BR53" s="2624"/>
      <c r="BS53" s="2624"/>
      <c r="BT53" s="2624"/>
      <c r="BU53" s="2624"/>
      <c r="BV53" s="2624"/>
      <c r="BW53" s="2624"/>
      <c r="BX53" s="2624"/>
      <c r="BY53" s="2625"/>
      <c r="BZ53" s="2194" t="s">
        <v>1078</v>
      </c>
      <c r="CA53" s="2195"/>
      <c r="CB53" s="2195"/>
      <c r="CC53" s="2195"/>
      <c r="CD53" s="2195"/>
      <c r="CE53" s="2195"/>
      <c r="CF53" s="2195"/>
      <c r="CG53" s="2195"/>
      <c r="CH53" s="2195"/>
      <c r="CI53" s="2195"/>
      <c r="CJ53" s="2195"/>
      <c r="CK53" s="2195"/>
      <c r="CL53" s="2195"/>
      <c r="CM53" s="2195"/>
      <c r="CN53" s="2195"/>
      <c r="CO53" s="2195"/>
      <c r="CP53" s="2195"/>
      <c r="CQ53" s="2195"/>
      <c r="CR53" s="2195"/>
      <c r="CS53" s="2195"/>
      <c r="CT53" s="2195"/>
      <c r="CU53" s="2195"/>
      <c r="CV53" s="2195"/>
      <c r="CW53" s="2195"/>
      <c r="CX53" s="2195"/>
      <c r="CY53" s="2195"/>
      <c r="CZ53" s="2195"/>
      <c r="DA53" s="2195"/>
      <c r="DB53" s="2195"/>
      <c r="DC53" s="2195"/>
      <c r="DD53" s="2195"/>
      <c r="DE53" s="2195"/>
      <c r="DF53" s="2195"/>
      <c r="DG53" s="2195"/>
      <c r="DH53" s="2195"/>
      <c r="DI53" s="2195"/>
      <c r="DJ53" s="2196"/>
      <c r="DK53" s="2200" t="s">
        <v>1079</v>
      </c>
      <c r="DL53" s="2201"/>
      <c r="DM53" s="2201"/>
      <c r="DN53" s="2201"/>
      <c r="DO53" s="2201"/>
      <c r="DP53" s="2201"/>
      <c r="DQ53" s="2201"/>
      <c r="DR53" s="2201"/>
      <c r="DS53" s="2201"/>
      <c r="DT53" s="2201"/>
      <c r="DU53" s="2201"/>
      <c r="DV53" s="2201"/>
      <c r="DW53" s="2201"/>
      <c r="DX53" s="2201"/>
      <c r="DY53" s="2201"/>
      <c r="DZ53" s="2201"/>
      <c r="EA53" s="2201"/>
      <c r="EB53" s="2201"/>
      <c r="EC53" s="2201"/>
      <c r="ED53" s="2201"/>
      <c r="EE53" s="2201"/>
      <c r="EF53" s="2201"/>
      <c r="EG53" s="2201"/>
      <c r="EH53" s="2201"/>
      <c r="EI53" s="2201"/>
      <c r="EJ53" s="2201"/>
      <c r="EK53" s="2201"/>
      <c r="EL53" s="2201"/>
      <c r="EM53" s="2201"/>
      <c r="EN53" s="2201"/>
      <c r="EO53" s="2201"/>
      <c r="EP53" s="2201"/>
      <c r="EQ53" s="2201"/>
      <c r="ER53" s="2201"/>
      <c r="ES53" s="2201"/>
      <c r="ET53" s="2201"/>
      <c r="EU53" s="2201"/>
      <c r="EV53" s="2201"/>
      <c r="EW53" s="2201"/>
      <c r="EX53" s="2201"/>
      <c r="EY53" s="2201"/>
      <c r="EZ53" s="2201"/>
      <c r="FA53" s="2201"/>
      <c r="FB53" s="2201"/>
      <c r="FC53" s="2201"/>
      <c r="FD53" s="2201"/>
      <c r="FE53" s="2201"/>
      <c r="FF53" s="2201"/>
      <c r="FG53" s="2201"/>
      <c r="FH53" s="2202"/>
    </row>
    <row r="54" spans="1:164" ht="8.65" customHeight="1">
      <c r="A54" s="796"/>
      <c r="B54" s="2444"/>
      <c r="C54" s="2445"/>
      <c r="D54" s="2445"/>
      <c r="E54" s="2445"/>
      <c r="F54" s="2445"/>
      <c r="G54" s="2445"/>
      <c r="H54" s="2445"/>
      <c r="I54" s="2445"/>
      <c r="J54" s="2445"/>
      <c r="K54" s="2445"/>
      <c r="L54" s="2445"/>
      <c r="M54" s="2474"/>
      <c r="N54" s="2445"/>
      <c r="O54" s="2445"/>
      <c r="P54" s="2445"/>
      <c r="Q54" s="2445"/>
      <c r="R54" s="2445"/>
      <c r="S54" s="2445"/>
      <c r="T54" s="2445"/>
      <c r="U54" s="2445"/>
      <c r="V54" s="2445"/>
      <c r="W54" s="2445"/>
      <c r="X54" s="2445"/>
      <c r="Y54" s="2445"/>
      <c r="Z54" s="2445"/>
      <c r="AA54" s="2445"/>
      <c r="AB54" s="2446"/>
      <c r="AC54" s="2472"/>
      <c r="AD54" s="2436"/>
      <c r="AE54" s="2436"/>
      <c r="AF54" s="2436"/>
      <c r="AG54" s="2436"/>
      <c r="AH54" s="2436"/>
      <c r="AI54" s="2436"/>
      <c r="AJ54" s="2436"/>
      <c r="AK54" s="2476"/>
      <c r="AL54" s="2472"/>
      <c r="AM54" s="2436"/>
      <c r="AN54" s="2436"/>
      <c r="AO54" s="2436"/>
      <c r="AP54" s="2436"/>
      <c r="AQ54" s="2436"/>
      <c r="AR54" s="2436"/>
      <c r="AS54" s="2436"/>
      <c r="AT54" s="2437"/>
      <c r="AU54" s="2623"/>
      <c r="AV54" s="2624"/>
      <c r="AW54" s="2624"/>
      <c r="AX54" s="2624"/>
      <c r="AY54" s="2624"/>
      <c r="AZ54" s="2624"/>
      <c r="BA54" s="2624"/>
      <c r="BB54" s="2624"/>
      <c r="BC54" s="2624"/>
      <c r="BD54" s="2624"/>
      <c r="BE54" s="2624"/>
      <c r="BF54" s="2624"/>
      <c r="BG54" s="2624"/>
      <c r="BH54" s="2624"/>
      <c r="BI54" s="2624"/>
      <c r="BJ54" s="2624"/>
      <c r="BK54" s="2624"/>
      <c r="BL54" s="2624"/>
      <c r="BM54" s="2624"/>
      <c r="BN54" s="2624"/>
      <c r="BO54" s="2624"/>
      <c r="BP54" s="2624"/>
      <c r="BQ54" s="2624"/>
      <c r="BR54" s="2624"/>
      <c r="BS54" s="2624"/>
      <c r="BT54" s="2624"/>
      <c r="BU54" s="2624"/>
      <c r="BV54" s="2624"/>
      <c r="BW54" s="2624"/>
      <c r="BX54" s="2624"/>
      <c r="BY54" s="2625"/>
      <c r="BZ54" s="2194"/>
      <c r="CA54" s="2195"/>
      <c r="CB54" s="2195"/>
      <c r="CC54" s="2195"/>
      <c r="CD54" s="2195"/>
      <c r="CE54" s="2195"/>
      <c r="CF54" s="2195"/>
      <c r="CG54" s="2195"/>
      <c r="CH54" s="2195"/>
      <c r="CI54" s="2195"/>
      <c r="CJ54" s="2195"/>
      <c r="CK54" s="2195"/>
      <c r="CL54" s="2195"/>
      <c r="CM54" s="2195"/>
      <c r="CN54" s="2195"/>
      <c r="CO54" s="2195"/>
      <c r="CP54" s="2195"/>
      <c r="CQ54" s="2195"/>
      <c r="CR54" s="2195"/>
      <c r="CS54" s="2195"/>
      <c r="CT54" s="2195"/>
      <c r="CU54" s="2195"/>
      <c r="CV54" s="2195"/>
      <c r="CW54" s="2195"/>
      <c r="CX54" s="2195"/>
      <c r="CY54" s="2195"/>
      <c r="CZ54" s="2195"/>
      <c r="DA54" s="2195"/>
      <c r="DB54" s="2195"/>
      <c r="DC54" s="2195"/>
      <c r="DD54" s="2195"/>
      <c r="DE54" s="2195"/>
      <c r="DF54" s="2195"/>
      <c r="DG54" s="2195"/>
      <c r="DH54" s="2195"/>
      <c r="DI54" s="2195"/>
      <c r="DJ54" s="2196"/>
      <c r="DK54" s="2203"/>
      <c r="DL54" s="2204"/>
      <c r="DM54" s="2204"/>
      <c r="DN54" s="2204"/>
      <c r="DO54" s="2204"/>
      <c r="DP54" s="2204"/>
      <c r="DQ54" s="2204"/>
      <c r="DR54" s="2204"/>
      <c r="DS54" s="2204"/>
      <c r="DT54" s="2204"/>
      <c r="DU54" s="2204"/>
      <c r="DV54" s="2204"/>
      <c r="DW54" s="2204"/>
      <c r="DX54" s="2204"/>
      <c r="DY54" s="2204"/>
      <c r="DZ54" s="2204"/>
      <c r="EA54" s="2204"/>
      <c r="EB54" s="2204"/>
      <c r="EC54" s="2204"/>
      <c r="ED54" s="2204"/>
      <c r="EE54" s="2204"/>
      <c r="EF54" s="2204"/>
      <c r="EG54" s="2204"/>
      <c r="EH54" s="2204"/>
      <c r="EI54" s="2204"/>
      <c r="EJ54" s="2204"/>
      <c r="EK54" s="2204"/>
      <c r="EL54" s="2204"/>
      <c r="EM54" s="2204"/>
      <c r="EN54" s="2204"/>
      <c r="EO54" s="2204"/>
      <c r="EP54" s="2204"/>
      <c r="EQ54" s="2204"/>
      <c r="ER54" s="2204"/>
      <c r="ES54" s="2204"/>
      <c r="ET54" s="2204"/>
      <c r="EU54" s="2204"/>
      <c r="EV54" s="2204"/>
      <c r="EW54" s="2204"/>
      <c r="EX54" s="2204"/>
      <c r="EY54" s="2204"/>
      <c r="EZ54" s="2204"/>
      <c r="FA54" s="2204"/>
      <c r="FB54" s="2204"/>
      <c r="FC54" s="2204"/>
      <c r="FD54" s="2204"/>
      <c r="FE54" s="2204"/>
      <c r="FF54" s="2204"/>
      <c r="FG54" s="2204"/>
      <c r="FH54" s="2205"/>
    </row>
    <row r="55" spans="1:164" ht="8.65" customHeight="1">
      <c r="A55" s="796"/>
      <c r="B55" s="2206" t="s">
        <v>1207</v>
      </c>
      <c r="C55" s="2207"/>
      <c r="D55" s="2207"/>
      <c r="E55" s="2207"/>
      <c r="F55" s="2207"/>
      <c r="G55" s="2207"/>
      <c r="H55" s="2207"/>
      <c r="I55" s="2207"/>
      <c r="J55" s="2207"/>
      <c r="K55" s="2207"/>
      <c r="L55" s="2207"/>
      <c r="M55" s="2207"/>
      <c r="N55" s="2207"/>
      <c r="O55" s="2207"/>
      <c r="P55" s="2207"/>
      <c r="Q55" s="2207"/>
      <c r="R55" s="2207"/>
      <c r="S55" s="2207"/>
      <c r="T55" s="2207"/>
      <c r="U55" s="2207"/>
      <c r="V55" s="2207"/>
      <c r="W55" s="2207"/>
      <c r="X55" s="2207"/>
      <c r="Y55" s="2207"/>
      <c r="Z55" s="2207"/>
      <c r="AA55" s="2207"/>
      <c r="AB55" s="2207"/>
      <c r="AC55" s="2207"/>
      <c r="AD55" s="2207"/>
      <c r="AE55" s="2207"/>
      <c r="AF55" s="2207"/>
      <c r="AG55" s="2207"/>
      <c r="AH55" s="2207"/>
      <c r="AI55" s="2207"/>
      <c r="AJ55" s="2207"/>
      <c r="AK55" s="2207"/>
      <c r="AL55" s="2207"/>
      <c r="AM55" s="2207"/>
      <c r="AN55" s="2207"/>
      <c r="AO55" s="2207"/>
      <c r="AP55" s="2207"/>
      <c r="AQ55" s="2207"/>
      <c r="AR55" s="2207"/>
      <c r="AS55" s="2207"/>
      <c r="AT55" s="2208"/>
      <c r="AU55" s="2623"/>
      <c r="AV55" s="2624"/>
      <c r="AW55" s="2624"/>
      <c r="AX55" s="2624"/>
      <c r="AY55" s="2624"/>
      <c r="AZ55" s="2624"/>
      <c r="BA55" s="2624"/>
      <c r="BB55" s="2624"/>
      <c r="BC55" s="2624"/>
      <c r="BD55" s="2624"/>
      <c r="BE55" s="2624"/>
      <c r="BF55" s="2624"/>
      <c r="BG55" s="2624"/>
      <c r="BH55" s="2624"/>
      <c r="BI55" s="2624"/>
      <c r="BJ55" s="2624"/>
      <c r="BK55" s="2624"/>
      <c r="BL55" s="2624"/>
      <c r="BM55" s="2624"/>
      <c r="BN55" s="2624"/>
      <c r="BO55" s="2624"/>
      <c r="BP55" s="2624"/>
      <c r="BQ55" s="2624"/>
      <c r="BR55" s="2624"/>
      <c r="BS55" s="2624"/>
      <c r="BT55" s="2624"/>
      <c r="BU55" s="2624"/>
      <c r="BV55" s="2624"/>
      <c r="BW55" s="2624"/>
      <c r="BX55" s="2624"/>
      <c r="BY55" s="2625"/>
      <c r="BZ55" s="2194"/>
      <c r="CA55" s="2195"/>
      <c r="CB55" s="2195"/>
      <c r="CC55" s="2195"/>
      <c r="CD55" s="2195"/>
      <c r="CE55" s="2195"/>
      <c r="CF55" s="2195"/>
      <c r="CG55" s="2195"/>
      <c r="CH55" s="2195"/>
      <c r="CI55" s="2195"/>
      <c r="CJ55" s="2195"/>
      <c r="CK55" s="2195"/>
      <c r="CL55" s="2195"/>
      <c r="CM55" s="2195"/>
      <c r="CN55" s="2195"/>
      <c r="CO55" s="2195"/>
      <c r="CP55" s="2195"/>
      <c r="CQ55" s="2195"/>
      <c r="CR55" s="2195"/>
      <c r="CS55" s="2195"/>
      <c r="CT55" s="2195"/>
      <c r="CU55" s="2195"/>
      <c r="CV55" s="2195"/>
      <c r="CW55" s="2195"/>
      <c r="CX55" s="2195"/>
      <c r="CY55" s="2195"/>
      <c r="CZ55" s="2195"/>
      <c r="DA55" s="2195"/>
      <c r="DB55" s="2195"/>
      <c r="DC55" s="2195"/>
      <c r="DD55" s="2195"/>
      <c r="DE55" s="2195"/>
      <c r="DF55" s="2195"/>
      <c r="DG55" s="2195"/>
      <c r="DH55" s="2195"/>
      <c r="DI55" s="2195"/>
      <c r="DJ55" s="2196"/>
      <c r="DK55" s="2203"/>
      <c r="DL55" s="2204"/>
      <c r="DM55" s="2204"/>
      <c r="DN55" s="2204"/>
      <c r="DO55" s="2204"/>
      <c r="DP55" s="2204"/>
      <c r="DQ55" s="2204"/>
      <c r="DR55" s="2204"/>
      <c r="DS55" s="2204"/>
      <c r="DT55" s="2204"/>
      <c r="DU55" s="2204"/>
      <c r="DV55" s="2204"/>
      <c r="DW55" s="2204"/>
      <c r="DX55" s="2204"/>
      <c r="DY55" s="2204"/>
      <c r="DZ55" s="2204"/>
      <c r="EA55" s="2204"/>
      <c r="EB55" s="2204"/>
      <c r="EC55" s="2204"/>
      <c r="ED55" s="2204"/>
      <c r="EE55" s="2204"/>
      <c r="EF55" s="2204"/>
      <c r="EG55" s="2204"/>
      <c r="EH55" s="2204"/>
      <c r="EI55" s="2204"/>
      <c r="EJ55" s="2204"/>
      <c r="EK55" s="2204"/>
      <c r="EL55" s="2204"/>
      <c r="EM55" s="2204"/>
      <c r="EN55" s="2204"/>
      <c r="EO55" s="2204"/>
      <c r="EP55" s="2204"/>
      <c r="EQ55" s="2204"/>
      <c r="ER55" s="2204"/>
      <c r="ES55" s="2204"/>
      <c r="ET55" s="2204"/>
      <c r="EU55" s="2204"/>
      <c r="EV55" s="2204"/>
      <c r="EW55" s="2204"/>
      <c r="EX55" s="2204"/>
      <c r="EY55" s="2204"/>
      <c r="EZ55" s="2204"/>
      <c r="FA55" s="2204"/>
      <c r="FB55" s="2204"/>
      <c r="FC55" s="2204"/>
      <c r="FD55" s="2204"/>
      <c r="FE55" s="2204"/>
      <c r="FF55" s="2204"/>
      <c r="FG55" s="2204"/>
      <c r="FH55" s="2205"/>
    </row>
    <row r="56" spans="1:164" ht="8.65" customHeight="1">
      <c r="A56" s="796"/>
      <c r="B56" s="2626"/>
      <c r="C56" s="2627"/>
      <c r="D56" s="2627"/>
      <c r="E56" s="2627"/>
      <c r="F56" s="2627"/>
      <c r="G56" s="2627"/>
      <c r="H56" s="2627"/>
      <c r="I56" s="2627"/>
      <c r="J56" s="2627"/>
      <c r="K56" s="2627"/>
      <c r="L56" s="2627"/>
      <c r="M56" s="2627"/>
      <c r="N56" s="2627"/>
      <c r="O56" s="2627"/>
      <c r="P56" s="2627"/>
      <c r="Q56" s="2627"/>
      <c r="R56" s="2627"/>
      <c r="S56" s="2627"/>
      <c r="T56" s="2627"/>
      <c r="U56" s="2627"/>
      <c r="V56" s="2627"/>
      <c r="W56" s="2627"/>
      <c r="X56" s="2627"/>
      <c r="Y56" s="2627"/>
      <c r="Z56" s="2627"/>
      <c r="AA56" s="2627"/>
      <c r="AB56" s="2627"/>
      <c r="AC56" s="2627"/>
      <c r="AD56" s="2627"/>
      <c r="AE56" s="2627"/>
      <c r="AF56" s="2627"/>
      <c r="AG56" s="2627"/>
      <c r="AH56" s="2627"/>
      <c r="AI56" s="2627"/>
      <c r="AJ56" s="2627"/>
      <c r="AK56" s="2627"/>
      <c r="AL56" s="2627"/>
      <c r="AM56" s="2627"/>
      <c r="AN56" s="2627"/>
      <c r="AO56" s="2627"/>
      <c r="AP56" s="2627"/>
      <c r="AQ56" s="2627"/>
      <c r="AR56" s="2627"/>
      <c r="AS56" s="2627"/>
      <c r="AT56" s="2628"/>
      <c r="AU56" s="2623"/>
      <c r="AV56" s="2624"/>
      <c r="AW56" s="2624"/>
      <c r="AX56" s="2624"/>
      <c r="AY56" s="2624"/>
      <c r="AZ56" s="2624"/>
      <c r="BA56" s="2624"/>
      <c r="BB56" s="2624"/>
      <c r="BC56" s="2624"/>
      <c r="BD56" s="2624"/>
      <c r="BE56" s="2624"/>
      <c r="BF56" s="2624"/>
      <c r="BG56" s="2624"/>
      <c r="BH56" s="2624"/>
      <c r="BI56" s="2624"/>
      <c r="BJ56" s="2624"/>
      <c r="BK56" s="2624"/>
      <c r="BL56" s="2624"/>
      <c r="BM56" s="2624"/>
      <c r="BN56" s="2624"/>
      <c r="BO56" s="2624"/>
      <c r="BP56" s="2624"/>
      <c r="BQ56" s="2624"/>
      <c r="BR56" s="2624"/>
      <c r="BS56" s="2624"/>
      <c r="BT56" s="2624"/>
      <c r="BU56" s="2624"/>
      <c r="BV56" s="2624"/>
      <c r="BW56" s="2624"/>
      <c r="BX56" s="2624"/>
      <c r="BY56" s="2625"/>
      <c r="BZ56" s="2194"/>
      <c r="CA56" s="2195"/>
      <c r="CB56" s="2195"/>
      <c r="CC56" s="2195"/>
      <c r="CD56" s="2195"/>
      <c r="CE56" s="2195"/>
      <c r="CF56" s="2195"/>
      <c r="CG56" s="2195"/>
      <c r="CH56" s="2195"/>
      <c r="CI56" s="2195"/>
      <c r="CJ56" s="2195"/>
      <c r="CK56" s="2195"/>
      <c r="CL56" s="2195"/>
      <c r="CM56" s="2195"/>
      <c r="CN56" s="2195"/>
      <c r="CO56" s="2195"/>
      <c r="CP56" s="2195"/>
      <c r="CQ56" s="2195"/>
      <c r="CR56" s="2195"/>
      <c r="CS56" s="2195"/>
      <c r="CT56" s="2195"/>
      <c r="CU56" s="2195"/>
      <c r="CV56" s="2195"/>
      <c r="CW56" s="2195"/>
      <c r="CX56" s="2195"/>
      <c r="CY56" s="2195"/>
      <c r="CZ56" s="2195"/>
      <c r="DA56" s="2195"/>
      <c r="DB56" s="2195"/>
      <c r="DC56" s="2195"/>
      <c r="DD56" s="2195"/>
      <c r="DE56" s="2195"/>
      <c r="DF56" s="2195"/>
      <c r="DG56" s="2195"/>
      <c r="DH56" s="2195"/>
      <c r="DI56" s="2195"/>
      <c r="DJ56" s="2196"/>
      <c r="DK56" s="2203" t="s">
        <v>1082</v>
      </c>
      <c r="DL56" s="2204"/>
      <c r="DM56" s="2204"/>
      <c r="DN56" s="2204"/>
      <c r="DO56" s="2204"/>
      <c r="DP56" s="2204"/>
      <c r="DQ56" s="2204"/>
      <c r="DR56" s="2204"/>
      <c r="DS56" s="2204"/>
      <c r="DT56" s="2204"/>
      <c r="DU56" s="2204"/>
      <c r="DV56" s="2204"/>
      <c r="DW56" s="2204"/>
      <c r="DX56" s="2204"/>
      <c r="DY56" s="2204"/>
      <c r="DZ56" s="2204"/>
      <c r="EA56" s="2204"/>
      <c r="EB56" s="2204"/>
      <c r="EC56" s="2204"/>
      <c r="ED56" s="2204"/>
      <c r="EE56" s="2204"/>
      <c r="EF56" s="2204"/>
      <c r="EG56" s="2204"/>
      <c r="EH56" s="2204"/>
      <c r="EI56" s="2204"/>
      <c r="EJ56" s="2204"/>
      <c r="EK56" s="2204"/>
      <c r="EL56" s="2204"/>
      <c r="EM56" s="2204"/>
      <c r="EN56" s="2204"/>
      <c r="EO56" s="2204"/>
      <c r="EP56" s="2204"/>
      <c r="EQ56" s="2204"/>
      <c r="ER56" s="2204"/>
      <c r="ES56" s="2204"/>
      <c r="ET56" s="2204"/>
      <c r="EU56" s="2204"/>
      <c r="EV56" s="2204"/>
      <c r="EW56" s="2204"/>
      <c r="EX56" s="2204"/>
      <c r="EY56" s="2204"/>
      <c r="EZ56" s="2204"/>
      <c r="FA56" s="2204"/>
      <c r="FB56" s="2204"/>
      <c r="FC56" s="2204"/>
      <c r="FD56" s="2204"/>
      <c r="FE56" s="2204"/>
      <c r="FF56" s="2204"/>
      <c r="FG56" s="2204"/>
      <c r="FH56" s="2205"/>
    </row>
    <row r="57" spans="1:164" ht="8.65" customHeight="1">
      <c r="A57" s="796"/>
      <c r="B57" s="2629" t="s">
        <v>1208</v>
      </c>
      <c r="C57" s="2630"/>
      <c r="D57" s="2630"/>
      <c r="E57" s="2630"/>
      <c r="F57" s="2630"/>
      <c r="G57" s="2630"/>
      <c r="H57" s="2630"/>
      <c r="I57" s="2630"/>
      <c r="J57" s="2630"/>
      <c r="K57" s="2630"/>
      <c r="L57" s="2630"/>
      <c r="M57" s="2630"/>
      <c r="N57" s="2630"/>
      <c r="O57" s="2630"/>
      <c r="P57" s="2630"/>
      <c r="Q57" s="2630"/>
      <c r="R57" s="2630"/>
      <c r="S57" s="2630"/>
      <c r="T57" s="2630"/>
      <c r="U57" s="2630"/>
      <c r="V57" s="2630"/>
      <c r="W57" s="2630"/>
      <c r="X57" s="2630"/>
      <c r="Y57" s="2630"/>
      <c r="Z57" s="2630"/>
      <c r="AA57" s="2630"/>
      <c r="AB57" s="2630"/>
      <c r="AC57" s="2630"/>
      <c r="AD57" s="2630"/>
      <c r="AE57" s="2630"/>
      <c r="AF57" s="2630"/>
      <c r="AG57" s="2630"/>
      <c r="AH57" s="2630"/>
      <c r="AI57" s="2630"/>
      <c r="AJ57" s="2630"/>
      <c r="AK57" s="2630"/>
      <c r="AL57" s="2630"/>
      <c r="AM57" s="2630"/>
      <c r="AN57" s="2630"/>
      <c r="AO57" s="2630"/>
      <c r="AP57" s="2630"/>
      <c r="AQ57" s="2630"/>
      <c r="AR57" s="2630"/>
      <c r="AS57" s="2630"/>
      <c r="AT57" s="2631"/>
      <c r="AU57" s="2632" t="s">
        <v>1209</v>
      </c>
      <c r="AV57" s="2633"/>
      <c r="AW57" s="2633"/>
      <c r="AX57" s="2633"/>
      <c r="AY57" s="2633"/>
      <c r="AZ57" s="2633"/>
      <c r="BA57" s="2633"/>
      <c r="BB57" s="2633"/>
      <c r="BC57" s="2633"/>
      <c r="BD57" s="2633"/>
      <c r="BE57" s="2633"/>
      <c r="BF57" s="2633"/>
      <c r="BG57" s="2633"/>
      <c r="BH57" s="2633"/>
      <c r="BI57" s="2633"/>
      <c r="BJ57" s="2633"/>
      <c r="BK57" s="2633"/>
      <c r="BL57" s="2633"/>
      <c r="BM57" s="2633"/>
      <c r="BN57" s="2633"/>
      <c r="BO57" s="2633"/>
      <c r="BP57" s="2633"/>
      <c r="BQ57" s="2633"/>
      <c r="BR57" s="2633"/>
      <c r="BS57" s="2633"/>
      <c r="BT57" s="2633"/>
      <c r="BU57" s="2633"/>
      <c r="BV57" s="2633"/>
      <c r="BW57" s="2633"/>
      <c r="BX57" s="2633"/>
      <c r="BY57" s="2634"/>
      <c r="BZ57" s="2633" t="s">
        <v>1209</v>
      </c>
      <c r="CA57" s="2633"/>
      <c r="CB57" s="2633"/>
      <c r="CC57" s="2633"/>
      <c r="CD57" s="2633"/>
      <c r="CE57" s="2633"/>
      <c r="CF57" s="2633"/>
      <c r="CG57" s="2633"/>
      <c r="CH57" s="2633"/>
      <c r="CI57" s="2633"/>
      <c r="CJ57" s="2633"/>
      <c r="CK57" s="2633"/>
      <c r="CL57" s="2633"/>
      <c r="CM57" s="2633"/>
      <c r="CN57" s="2633"/>
      <c r="CO57" s="2633"/>
      <c r="CP57" s="2633"/>
      <c r="CQ57" s="2633"/>
      <c r="CR57" s="2633"/>
      <c r="CS57" s="2633"/>
      <c r="CT57" s="2633"/>
      <c r="CU57" s="2633"/>
      <c r="CV57" s="2633"/>
      <c r="CW57" s="2633"/>
      <c r="CX57" s="2633"/>
      <c r="CY57" s="2633"/>
      <c r="CZ57" s="2633"/>
      <c r="DA57" s="2633"/>
      <c r="DB57" s="2633"/>
      <c r="DC57" s="2633"/>
      <c r="DD57" s="2633"/>
      <c r="DE57" s="2633"/>
      <c r="DF57" s="2633"/>
      <c r="DG57" s="2633"/>
      <c r="DH57" s="2633"/>
      <c r="DI57" s="2633"/>
      <c r="DJ57" s="2634"/>
      <c r="DK57" s="2203"/>
      <c r="DL57" s="2204"/>
      <c r="DM57" s="2204"/>
      <c r="DN57" s="2204"/>
      <c r="DO57" s="2204"/>
      <c r="DP57" s="2204"/>
      <c r="DQ57" s="2204"/>
      <c r="DR57" s="2204"/>
      <c r="DS57" s="2204"/>
      <c r="DT57" s="2204"/>
      <c r="DU57" s="2204"/>
      <c r="DV57" s="2204"/>
      <c r="DW57" s="2204"/>
      <c r="DX57" s="2204"/>
      <c r="DY57" s="2204"/>
      <c r="DZ57" s="2204"/>
      <c r="EA57" s="2204"/>
      <c r="EB57" s="2204"/>
      <c r="EC57" s="2204"/>
      <c r="ED57" s="2204"/>
      <c r="EE57" s="2204"/>
      <c r="EF57" s="2204"/>
      <c r="EG57" s="2204"/>
      <c r="EH57" s="2204"/>
      <c r="EI57" s="2204"/>
      <c r="EJ57" s="2204"/>
      <c r="EK57" s="2204"/>
      <c r="EL57" s="2204"/>
      <c r="EM57" s="2204"/>
      <c r="EN57" s="2204"/>
      <c r="EO57" s="2204"/>
      <c r="EP57" s="2204"/>
      <c r="EQ57" s="2204"/>
      <c r="ER57" s="2204"/>
      <c r="ES57" s="2204"/>
      <c r="ET57" s="2204"/>
      <c r="EU57" s="2204"/>
      <c r="EV57" s="2204"/>
      <c r="EW57" s="2204"/>
      <c r="EX57" s="2204"/>
      <c r="EY57" s="2204"/>
      <c r="EZ57" s="2204"/>
      <c r="FA57" s="2204"/>
      <c r="FB57" s="2204"/>
      <c r="FC57" s="2204"/>
      <c r="FD57" s="2204"/>
      <c r="FE57" s="2204"/>
      <c r="FF57" s="2204"/>
      <c r="FG57" s="2204"/>
      <c r="FH57" s="2205"/>
    </row>
    <row r="58" spans="1:164" ht="8.65" customHeight="1" thickBot="1">
      <c r="A58" s="796"/>
      <c r="B58" s="2221"/>
      <c r="C58" s="2222"/>
      <c r="D58" s="2222"/>
      <c r="E58" s="2222"/>
      <c r="F58" s="2222"/>
      <c r="G58" s="2222"/>
      <c r="H58" s="2222"/>
      <c r="I58" s="2222"/>
      <c r="J58" s="2222"/>
      <c r="K58" s="2222"/>
      <c r="L58" s="2222"/>
      <c r="M58" s="2222"/>
      <c r="N58" s="2222"/>
      <c r="O58" s="2222"/>
      <c r="P58" s="2222"/>
      <c r="Q58" s="2222"/>
      <c r="R58" s="2222"/>
      <c r="S58" s="2222"/>
      <c r="T58" s="2222"/>
      <c r="U58" s="2222"/>
      <c r="V58" s="2222"/>
      <c r="W58" s="2222"/>
      <c r="X58" s="2222"/>
      <c r="Y58" s="2222"/>
      <c r="Z58" s="2222"/>
      <c r="AA58" s="2222"/>
      <c r="AB58" s="2222"/>
      <c r="AC58" s="2222"/>
      <c r="AD58" s="2222"/>
      <c r="AE58" s="2222"/>
      <c r="AF58" s="2222"/>
      <c r="AG58" s="2222"/>
      <c r="AH58" s="2222"/>
      <c r="AI58" s="2222"/>
      <c r="AJ58" s="2222"/>
      <c r="AK58" s="2222"/>
      <c r="AL58" s="2222"/>
      <c r="AM58" s="2222"/>
      <c r="AN58" s="2222"/>
      <c r="AO58" s="2222"/>
      <c r="AP58" s="2222"/>
      <c r="AQ58" s="2222"/>
      <c r="AR58" s="2222"/>
      <c r="AS58" s="2222"/>
      <c r="AT58" s="2223"/>
      <c r="AU58" s="2635"/>
      <c r="AV58" s="2636"/>
      <c r="AW58" s="2636"/>
      <c r="AX58" s="2636"/>
      <c r="AY58" s="2636"/>
      <c r="AZ58" s="2636"/>
      <c r="BA58" s="2636"/>
      <c r="BB58" s="2636"/>
      <c r="BC58" s="2636"/>
      <c r="BD58" s="2636"/>
      <c r="BE58" s="2636"/>
      <c r="BF58" s="2636"/>
      <c r="BG58" s="2636"/>
      <c r="BH58" s="2636"/>
      <c r="BI58" s="2636"/>
      <c r="BJ58" s="2636"/>
      <c r="BK58" s="2636"/>
      <c r="BL58" s="2636"/>
      <c r="BM58" s="2636"/>
      <c r="BN58" s="2636"/>
      <c r="BO58" s="2636"/>
      <c r="BP58" s="2636"/>
      <c r="BQ58" s="2636"/>
      <c r="BR58" s="2636"/>
      <c r="BS58" s="2636"/>
      <c r="BT58" s="2636"/>
      <c r="BU58" s="2636"/>
      <c r="BV58" s="2636"/>
      <c r="BW58" s="2636"/>
      <c r="BX58" s="2636"/>
      <c r="BY58" s="2637"/>
      <c r="BZ58" s="2636"/>
      <c r="CA58" s="2636"/>
      <c r="CB58" s="2636"/>
      <c r="CC58" s="2636"/>
      <c r="CD58" s="2636"/>
      <c r="CE58" s="2636"/>
      <c r="CF58" s="2636"/>
      <c r="CG58" s="2636"/>
      <c r="CH58" s="2636"/>
      <c r="CI58" s="2636"/>
      <c r="CJ58" s="2636"/>
      <c r="CK58" s="2636"/>
      <c r="CL58" s="2636"/>
      <c r="CM58" s="2636"/>
      <c r="CN58" s="2636"/>
      <c r="CO58" s="2636"/>
      <c r="CP58" s="2636"/>
      <c r="CQ58" s="2636"/>
      <c r="CR58" s="2636"/>
      <c r="CS58" s="2636"/>
      <c r="CT58" s="2636"/>
      <c r="CU58" s="2636"/>
      <c r="CV58" s="2636"/>
      <c r="CW58" s="2636"/>
      <c r="CX58" s="2636"/>
      <c r="CY58" s="2636"/>
      <c r="CZ58" s="2636"/>
      <c r="DA58" s="2636"/>
      <c r="DB58" s="2636"/>
      <c r="DC58" s="2636"/>
      <c r="DD58" s="2636"/>
      <c r="DE58" s="2636"/>
      <c r="DF58" s="2636"/>
      <c r="DG58" s="2636"/>
      <c r="DH58" s="2636"/>
      <c r="DI58" s="2636"/>
      <c r="DJ58" s="2637"/>
      <c r="DK58" s="2203"/>
      <c r="DL58" s="2204"/>
      <c r="DM58" s="2204"/>
      <c r="DN58" s="2204"/>
      <c r="DO58" s="2204"/>
      <c r="DP58" s="2204"/>
      <c r="DQ58" s="2204"/>
      <c r="DR58" s="2204"/>
      <c r="DS58" s="2204"/>
      <c r="DT58" s="2204"/>
      <c r="DU58" s="2204"/>
      <c r="DV58" s="2204"/>
      <c r="DW58" s="2204"/>
      <c r="DX58" s="2204"/>
      <c r="DY58" s="2204"/>
      <c r="DZ58" s="2204"/>
      <c r="EA58" s="2204"/>
      <c r="EB58" s="2204"/>
      <c r="EC58" s="2204"/>
      <c r="ED58" s="2204"/>
      <c r="EE58" s="2204"/>
      <c r="EF58" s="2204"/>
      <c r="EG58" s="2204"/>
      <c r="EH58" s="2204"/>
      <c r="EI58" s="2204"/>
      <c r="EJ58" s="2204"/>
      <c r="EK58" s="2204"/>
      <c r="EL58" s="2204"/>
      <c r="EM58" s="2204"/>
      <c r="EN58" s="2204"/>
      <c r="EO58" s="2204"/>
      <c r="EP58" s="2204"/>
      <c r="EQ58" s="2204"/>
      <c r="ER58" s="2204"/>
      <c r="ES58" s="2204"/>
      <c r="ET58" s="2204"/>
      <c r="EU58" s="2204"/>
      <c r="EV58" s="2204"/>
      <c r="EW58" s="2204"/>
      <c r="EX58" s="2204"/>
      <c r="EY58" s="2204"/>
      <c r="EZ58" s="2204"/>
      <c r="FA58" s="2204"/>
      <c r="FB58" s="2204"/>
      <c r="FC58" s="2204"/>
      <c r="FD58" s="2204"/>
      <c r="FE58" s="2204"/>
      <c r="FF58" s="2204"/>
      <c r="FG58" s="2204"/>
      <c r="FH58" s="2205"/>
    </row>
    <row r="59" spans="1:164" ht="8.65" customHeight="1" thickTop="1">
      <c r="A59" s="796"/>
      <c r="B59" s="2430" t="s">
        <v>1085</v>
      </c>
      <c r="C59" s="2417"/>
      <c r="D59" s="2417"/>
      <c r="E59" s="2417"/>
      <c r="F59" s="2417"/>
      <c r="G59" s="2417"/>
      <c r="H59" s="2417"/>
      <c r="I59" s="2417"/>
      <c r="J59" s="2417"/>
      <c r="K59" s="2417"/>
      <c r="L59" s="2417"/>
      <c r="M59" s="2417"/>
      <c r="N59" s="2417"/>
      <c r="O59" s="2417"/>
      <c r="P59" s="2417"/>
      <c r="Q59" s="2417"/>
      <c r="R59" s="2417"/>
      <c r="S59" s="2417"/>
      <c r="T59" s="2417"/>
      <c r="U59" s="2417"/>
      <c r="V59" s="2417"/>
      <c r="W59" s="2417"/>
      <c r="X59" s="2417"/>
      <c r="Y59" s="2417"/>
      <c r="Z59" s="2417"/>
      <c r="AA59" s="2417"/>
      <c r="AB59" s="2417"/>
      <c r="AC59" s="2417"/>
      <c r="AD59" s="2417"/>
      <c r="AE59" s="2417"/>
      <c r="AF59" s="2417"/>
      <c r="AG59" s="2417"/>
      <c r="AH59" s="2417"/>
      <c r="AI59" s="2417"/>
      <c r="AJ59" s="2417"/>
      <c r="AK59" s="2417"/>
      <c r="AL59" s="2417"/>
      <c r="AM59" s="2417"/>
      <c r="AN59" s="2417"/>
      <c r="AO59" s="2417"/>
      <c r="AP59" s="2417"/>
      <c r="AQ59" s="2417"/>
      <c r="AR59" s="2417"/>
      <c r="AS59" s="2417"/>
      <c r="AT59" s="2417"/>
      <c r="AU59" s="2617" t="s">
        <v>1086</v>
      </c>
      <c r="AV59" s="2618"/>
      <c r="AW59" s="2618"/>
      <c r="AX59" s="2618"/>
      <c r="AY59" s="2618"/>
      <c r="AZ59" s="2618"/>
      <c r="BA59" s="2618"/>
      <c r="BB59" s="2618"/>
      <c r="BC59" s="2618"/>
      <c r="BD59" s="2618"/>
      <c r="BE59" s="2618"/>
      <c r="BF59" s="2618"/>
      <c r="BG59" s="2618"/>
      <c r="BH59" s="2618"/>
      <c r="BI59" s="2618"/>
      <c r="BJ59" s="2618"/>
      <c r="BK59" s="2618"/>
      <c r="BL59" s="2618"/>
      <c r="BM59" s="2618"/>
      <c r="BN59" s="2618"/>
      <c r="BO59" s="2618"/>
      <c r="BP59" s="2618"/>
      <c r="BQ59" s="2618"/>
      <c r="BR59" s="2618"/>
      <c r="BS59" s="2618"/>
      <c r="BT59" s="2618"/>
      <c r="BU59" s="2618"/>
      <c r="BV59" s="2618"/>
      <c r="BW59" s="2618"/>
      <c r="BX59" s="2618"/>
      <c r="BY59" s="2619"/>
      <c r="BZ59" s="2617" t="s">
        <v>1087</v>
      </c>
      <c r="CA59" s="2618"/>
      <c r="CB59" s="2618"/>
      <c r="CC59" s="2618"/>
      <c r="CD59" s="2618"/>
      <c r="CE59" s="2618"/>
      <c r="CF59" s="2618"/>
      <c r="CG59" s="2618"/>
      <c r="CH59" s="2618"/>
      <c r="CI59" s="2618"/>
      <c r="CJ59" s="2618"/>
      <c r="CK59" s="2618"/>
      <c r="CL59" s="2618"/>
      <c r="CM59" s="2618"/>
      <c r="CN59" s="2618"/>
      <c r="CO59" s="2618"/>
      <c r="CP59" s="2618"/>
      <c r="CQ59" s="2618"/>
      <c r="CR59" s="2618"/>
      <c r="CS59" s="2618"/>
      <c r="CT59" s="2618"/>
      <c r="CU59" s="2618"/>
      <c r="CV59" s="2618"/>
      <c r="CW59" s="2618"/>
      <c r="CX59" s="2618"/>
      <c r="CY59" s="2618"/>
      <c r="CZ59" s="2618"/>
      <c r="DA59" s="2618"/>
      <c r="DB59" s="2618"/>
      <c r="DC59" s="2618"/>
      <c r="DD59" s="2618"/>
      <c r="DE59" s="2618"/>
      <c r="DF59" s="2618"/>
      <c r="DG59" s="2618"/>
      <c r="DH59" s="2618"/>
      <c r="DI59" s="2618"/>
      <c r="DJ59" s="2619"/>
      <c r="DK59" s="2203" t="s">
        <v>1088</v>
      </c>
      <c r="DL59" s="2204"/>
      <c r="DM59" s="2204"/>
      <c r="DN59" s="2204"/>
      <c r="DO59" s="2204"/>
      <c r="DP59" s="2204"/>
      <c r="DQ59" s="2204"/>
      <c r="DR59" s="2204"/>
      <c r="DS59" s="2204"/>
      <c r="DT59" s="2204"/>
      <c r="DU59" s="2204"/>
      <c r="DV59" s="2204"/>
      <c r="DW59" s="2204"/>
      <c r="DX59" s="2204"/>
      <c r="DY59" s="2204"/>
      <c r="DZ59" s="2204"/>
      <c r="EA59" s="2204"/>
      <c r="EB59" s="2204"/>
      <c r="EC59" s="2204"/>
      <c r="ED59" s="2204"/>
      <c r="EE59" s="2204"/>
      <c r="EF59" s="2204"/>
      <c r="EG59" s="2204"/>
      <c r="EH59" s="2204"/>
      <c r="EI59" s="2204"/>
      <c r="EJ59" s="2204"/>
      <c r="EK59" s="2204"/>
      <c r="EL59" s="2204"/>
      <c r="EM59" s="2204"/>
      <c r="EN59" s="2204"/>
      <c r="EO59" s="2204"/>
      <c r="EP59" s="2204"/>
      <c r="EQ59" s="2204"/>
      <c r="ER59" s="2204"/>
      <c r="ES59" s="2204"/>
      <c r="ET59" s="2204"/>
      <c r="EU59" s="2204"/>
      <c r="EV59" s="2204"/>
      <c r="EW59" s="2204"/>
      <c r="EX59" s="2204"/>
      <c r="EY59" s="2204"/>
      <c r="EZ59" s="2204"/>
      <c r="FA59" s="2204"/>
      <c r="FB59" s="2204"/>
      <c r="FC59" s="2204"/>
      <c r="FD59" s="2204"/>
      <c r="FE59" s="2204"/>
      <c r="FF59" s="2204"/>
      <c r="FG59" s="2204"/>
      <c r="FH59" s="2205"/>
    </row>
    <row r="60" spans="1:164" ht="8.65" customHeight="1">
      <c r="A60" s="796"/>
      <c r="B60" s="2431"/>
      <c r="C60" s="2420"/>
      <c r="D60" s="2420"/>
      <c r="E60" s="2420"/>
      <c r="F60" s="2420"/>
      <c r="G60" s="2420"/>
      <c r="H60" s="2420"/>
      <c r="I60" s="2420"/>
      <c r="J60" s="2420"/>
      <c r="K60" s="2420"/>
      <c r="L60" s="2420"/>
      <c r="M60" s="2420"/>
      <c r="N60" s="2420"/>
      <c r="O60" s="2420"/>
      <c r="P60" s="2420"/>
      <c r="Q60" s="2420"/>
      <c r="R60" s="2420"/>
      <c r="S60" s="2420"/>
      <c r="T60" s="2420"/>
      <c r="U60" s="2420"/>
      <c r="V60" s="2420"/>
      <c r="W60" s="2420"/>
      <c r="X60" s="2420"/>
      <c r="Y60" s="2420"/>
      <c r="Z60" s="2420"/>
      <c r="AA60" s="2420"/>
      <c r="AB60" s="2420"/>
      <c r="AC60" s="2420"/>
      <c r="AD60" s="2420"/>
      <c r="AE60" s="2420"/>
      <c r="AF60" s="2420"/>
      <c r="AG60" s="2420"/>
      <c r="AH60" s="2420"/>
      <c r="AI60" s="2420"/>
      <c r="AJ60" s="2420"/>
      <c r="AK60" s="2420"/>
      <c r="AL60" s="2420"/>
      <c r="AM60" s="2420"/>
      <c r="AN60" s="2420"/>
      <c r="AO60" s="2420"/>
      <c r="AP60" s="2420"/>
      <c r="AQ60" s="2420"/>
      <c r="AR60" s="2420"/>
      <c r="AS60" s="2420"/>
      <c r="AT60" s="2420"/>
      <c r="AU60" s="2620"/>
      <c r="AV60" s="2621"/>
      <c r="AW60" s="2621"/>
      <c r="AX60" s="2621"/>
      <c r="AY60" s="2621"/>
      <c r="AZ60" s="2621"/>
      <c r="BA60" s="2621"/>
      <c r="BB60" s="2621"/>
      <c r="BC60" s="2621"/>
      <c r="BD60" s="2621"/>
      <c r="BE60" s="2621"/>
      <c r="BF60" s="2621"/>
      <c r="BG60" s="2621"/>
      <c r="BH60" s="2621"/>
      <c r="BI60" s="2621"/>
      <c r="BJ60" s="2621"/>
      <c r="BK60" s="2621"/>
      <c r="BL60" s="2621"/>
      <c r="BM60" s="2621"/>
      <c r="BN60" s="2621"/>
      <c r="BO60" s="2621"/>
      <c r="BP60" s="2621"/>
      <c r="BQ60" s="2621"/>
      <c r="BR60" s="2621"/>
      <c r="BS60" s="2621"/>
      <c r="BT60" s="2621"/>
      <c r="BU60" s="2621"/>
      <c r="BV60" s="2621"/>
      <c r="BW60" s="2621"/>
      <c r="BX60" s="2621"/>
      <c r="BY60" s="2622"/>
      <c r="BZ60" s="2620"/>
      <c r="CA60" s="2621"/>
      <c r="CB60" s="2621"/>
      <c r="CC60" s="2621"/>
      <c r="CD60" s="2621"/>
      <c r="CE60" s="2621"/>
      <c r="CF60" s="2621"/>
      <c r="CG60" s="2621"/>
      <c r="CH60" s="2621"/>
      <c r="CI60" s="2621"/>
      <c r="CJ60" s="2621"/>
      <c r="CK60" s="2621"/>
      <c r="CL60" s="2621"/>
      <c r="CM60" s="2621"/>
      <c r="CN60" s="2621"/>
      <c r="CO60" s="2621"/>
      <c r="CP60" s="2621"/>
      <c r="CQ60" s="2621"/>
      <c r="CR60" s="2621"/>
      <c r="CS60" s="2621"/>
      <c r="CT60" s="2621"/>
      <c r="CU60" s="2621"/>
      <c r="CV60" s="2621"/>
      <c r="CW60" s="2621"/>
      <c r="CX60" s="2621"/>
      <c r="CY60" s="2621"/>
      <c r="CZ60" s="2621"/>
      <c r="DA60" s="2621"/>
      <c r="DB60" s="2621"/>
      <c r="DC60" s="2621"/>
      <c r="DD60" s="2621"/>
      <c r="DE60" s="2621"/>
      <c r="DF60" s="2621"/>
      <c r="DG60" s="2621"/>
      <c r="DH60" s="2621"/>
      <c r="DI60" s="2621"/>
      <c r="DJ60" s="2622"/>
      <c r="DK60" s="2203"/>
      <c r="DL60" s="2204"/>
      <c r="DM60" s="2204"/>
      <c r="DN60" s="2204"/>
      <c r="DO60" s="2204"/>
      <c r="DP60" s="2204"/>
      <c r="DQ60" s="2204"/>
      <c r="DR60" s="2204"/>
      <c r="DS60" s="2204"/>
      <c r="DT60" s="2204"/>
      <c r="DU60" s="2204"/>
      <c r="DV60" s="2204"/>
      <c r="DW60" s="2204"/>
      <c r="DX60" s="2204"/>
      <c r="DY60" s="2204"/>
      <c r="DZ60" s="2204"/>
      <c r="EA60" s="2204"/>
      <c r="EB60" s="2204"/>
      <c r="EC60" s="2204"/>
      <c r="ED60" s="2204"/>
      <c r="EE60" s="2204"/>
      <c r="EF60" s="2204"/>
      <c r="EG60" s="2204"/>
      <c r="EH60" s="2204"/>
      <c r="EI60" s="2204"/>
      <c r="EJ60" s="2204"/>
      <c r="EK60" s="2204"/>
      <c r="EL60" s="2204"/>
      <c r="EM60" s="2204"/>
      <c r="EN60" s="2204"/>
      <c r="EO60" s="2204"/>
      <c r="EP60" s="2204"/>
      <c r="EQ60" s="2204"/>
      <c r="ER60" s="2204"/>
      <c r="ES60" s="2204"/>
      <c r="ET60" s="2204"/>
      <c r="EU60" s="2204"/>
      <c r="EV60" s="2204"/>
      <c r="EW60" s="2204"/>
      <c r="EX60" s="2204"/>
      <c r="EY60" s="2204"/>
      <c r="EZ60" s="2204"/>
      <c r="FA60" s="2204"/>
      <c r="FB60" s="2204"/>
      <c r="FC60" s="2204"/>
      <c r="FD60" s="2204"/>
      <c r="FE60" s="2204"/>
      <c r="FF60" s="2204"/>
      <c r="FG60" s="2204"/>
      <c r="FH60" s="2205"/>
    </row>
    <row r="61" spans="1:164" ht="8.65" customHeight="1">
      <c r="A61" s="796"/>
      <c r="B61" s="2431"/>
      <c r="C61" s="2420"/>
      <c r="D61" s="2420"/>
      <c r="E61" s="2420"/>
      <c r="F61" s="2420"/>
      <c r="G61" s="2420"/>
      <c r="H61" s="2420"/>
      <c r="I61" s="2420"/>
      <c r="J61" s="2420"/>
      <c r="K61" s="2420"/>
      <c r="L61" s="2420"/>
      <c r="M61" s="2420"/>
      <c r="N61" s="2420"/>
      <c r="O61" s="2420"/>
      <c r="P61" s="2420"/>
      <c r="Q61" s="2420"/>
      <c r="R61" s="2420"/>
      <c r="S61" s="2420"/>
      <c r="T61" s="2420"/>
      <c r="U61" s="2420"/>
      <c r="V61" s="2420"/>
      <c r="W61" s="2420"/>
      <c r="X61" s="2420"/>
      <c r="Y61" s="2420"/>
      <c r="Z61" s="2420"/>
      <c r="AA61" s="2420"/>
      <c r="AB61" s="2420"/>
      <c r="AC61" s="2420"/>
      <c r="AD61" s="2420"/>
      <c r="AE61" s="2420"/>
      <c r="AF61" s="2420"/>
      <c r="AG61" s="2420"/>
      <c r="AH61" s="2420"/>
      <c r="AI61" s="2420"/>
      <c r="AJ61" s="2420"/>
      <c r="AK61" s="2420"/>
      <c r="AL61" s="2420"/>
      <c r="AM61" s="2420"/>
      <c r="AN61" s="2420"/>
      <c r="AO61" s="2420"/>
      <c r="AP61" s="2420"/>
      <c r="AQ61" s="2420"/>
      <c r="AR61" s="2420"/>
      <c r="AS61" s="2420"/>
      <c r="AT61" s="2420"/>
      <c r="AU61" s="2620"/>
      <c r="AV61" s="2621"/>
      <c r="AW61" s="2621"/>
      <c r="AX61" s="2621"/>
      <c r="AY61" s="2621"/>
      <c r="AZ61" s="2621"/>
      <c r="BA61" s="2621"/>
      <c r="BB61" s="2621"/>
      <c r="BC61" s="2621"/>
      <c r="BD61" s="2621"/>
      <c r="BE61" s="2621"/>
      <c r="BF61" s="2621"/>
      <c r="BG61" s="2621"/>
      <c r="BH61" s="2621"/>
      <c r="BI61" s="2621"/>
      <c r="BJ61" s="2621"/>
      <c r="BK61" s="2621"/>
      <c r="BL61" s="2621"/>
      <c r="BM61" s="2621"/>
      <c r="BN61" s="2621"/>
      <c r="BO61" s="2621"/>
      <c r="BP61" s="2621"/>
      <c r="BQ61" s="2621"/>
      <c r="BR61" s="2621"/>
      <c r="BS61" s="2621"/>
      <c r="BT61" s="2621"/>
      <c r="BU61" s="2621"/>
      <c r="BV61" s="2621"/>
      <c r="BW61" s="2621"/>
      <c r="BX61" s="2621"/>
      <c r="BY61" s="2622"/>
      <c r="BZ61" s="2620"/>
      <c r="CA61" s="2621"/>
      <c r="CB61" s="2621"/>
      <c r="CC61" s="2621"/>
      <c r="CD61" s="2621"/>
      <c r="CE61" s="2621"/>
      <c r="CF61" s="2621"/>
      <c r="CG61" s="2621"/>
      <c r="CH61" s="2621"/>
      <c r="CI61" s="2621"/>
      <c r="CJ61" s="2621"/>
      <c r="CK61" s="2621"/>
      <c r="CL61" s="2621"/>
      <c r="CM61" s="2621"/>
      <c r="CN61" s="2621"/>
      <c r="CO61" s="2621"/>
      <c r="CP61" s="2621"/>
      <c r="CQ61" s="2621"/>
      <c r="CR61" s="2621"/>
      <c r="CS61" s="2621"/>
      <c r="CT61" s="2621"/>
      <c r="CU61" s="2621"/>
      <c r="CV61" s="2621"/>
      <c r="CW61" s="2621"/>
      <c r="CX61" s="2621"/>
      <c r="CY61" s="2621"/>
      <c r="CZ61" s="2621"/>
      <c r="DA61" s="2621"/>
      <c r="DB61" s="2621"/>
      <c r="DC61" s="2621"/>
      <c r="DD61" s="2621"/>
      <c r="DE61" s="2621"/>
      <c r="DF61" s="2621"/>
      <c r="DG61" s="2621"/>
      <c r="DH61" s="2621"/>
      <c r="DI61" s="2621"/>
      <c r="DJ61" s="2622"/>
      <c r="DK61" s="2203"/>
      <c r="DL61" s="2204"/>
      <c r="DM61" s="2204"/>
      <c r="DN61" s="2204"/>
      <c r="DO61" s="2204"/>
      <c r="DP61" s="2204"/>
      <c r="DQ61" s="2204"/>
      <c r="DR61" s="2204"/>
      <c r="DS61" s="2204"/>
      <c r="DT61" s="2204"/>
      <c r="DU61" s="2204"/>
      <c r="DV61" s="2204"/>
      <c r="DW61" s="2204"/>
      <c r="DX61" s="2204"/>
      <c r="DY61" s="2204"/>
      <c r="DZ61" s="2204"/>
      <c r="EA61" s="2204"/>
      <c r="EB61" s="2204"/>
      <c r="EC61" s="2204"/>
      <c r="ED61" s="2204"/>
      <c r="EE61" s="2204"/>
      <c r="EF61" s="2204"/>
      <c r="EG61" s="2204"/>
      <c r="EH61" s="2204"/>
      <c r="EI61" s="2204"/>
      <c r="EJ61" s="2204"/>
      <c r="EK61" s="2204"/>
      <c r="EL61" s="2204"/>
      <c r="EM61" s="2204"/>
      <c r="EN61" s="2204"/>
      <c r="EO61" s="2204"/>
      <c r="EP61" s="2204"/>
      <c r="EQ61" s="2204"/>
      <c r="ER61" s="2204"/>
      <c r="ES61" s="2204"/>
      <c r="ET61" s="2204"/>
      <c r="EU61" s="2204"/>
      <c r="EV61" s="2204"/>
      <c r="EW61" s="2204"/>
      <c r="EX61" s="2204"/>
      <c r="EY61" s="2204"/>
      <c r="EZ61" s="2204"/>
      <c r="FA61" s="2204"/>
      <c r="FB61" s="2204"/>
      <c r="FC61" s="2204"/>
      <c r="FD61" s="2204"/>
      <c r="FE61" s="2204"/>
      <c r="FF61" s="2204"/>
      <c r="FG61" s="2204"/>
      <c r="FH61" s="2205"/>
    </row>
    <row r="62" spans="1:164" ht="8.65" customHeight="1">
      <c r="A62" s="796"/>
      <c r="B62" s="2602"/>
      <c r="C62" s="2596"/>
      <c r="D62" s="2596"/>
      <c r="E62" s="2596"/>
      <c r="F62" s="2596"/>
      <c r="G62" s="2596"/>
      <c r="H62" s="2596"/>
      <c r="I62" s="2596"/>
      <c r="J62" s="2596"/>
      <c r="K62" s="2596"/>
      <c r="L62" s="2596"/>
      <c r="M62" s="2596"/>
      <c r="N62" s="2596"/>
      <c r="O62" s="2596"/>
      <c r="P62" s="2596"/>
      <c r="Q62" s="2596"/>
      <c r="R62" s="2596"/>
      <c r="S62" s="2596"/>
      <c r="T62" s="2596"/>
      <c r="U62" s="2596"/>
      <c r="V62" s="2596"/>
      <c r="W62" s="2596"/>
      <c r="X62" s="2596"/>
      <c r="Y62" s="2596"/>
      <c r="Z62" s="2596"/>
      <c r="AA62" s="2596"/>
      <c r="AB62" s="2596"/>
      <c r="AC62" s="2596"/>
      <c r="AD62" s="2596"/>
      <c r="AE62" s="2596"/>
      <c r="AF62" s="2596"/>
      <c r="AG62" s="2596"/>
      <c r="AH62" s="2596"/>
      <c r="AI62" s="2596"/>
      <c r="AJ62" s="2596"/>
      <c r="AK62" s="2596"/>
      <c r="AL62" s="2596"/>
      <c r="AM62" s="2596"/>
      <c r="AN62" s="2596"/>
      <c r="AO62" s="2596"/>
      <c r="AP62" s="2596"/>
      <c r="AQ62" s="2596"/>
      <c r="AR62" s="2596"/>
      <c r="AS62" s="2596"/>
      <c r="AT62" s="2596"/>
      <c r="AU62" s="2620"/>
      <c r="AV62" s="2621"/>
      <c r="AW62" s="2621"/>
      <c r="AX62" s="2621"/>
      <c r="AY62" s="2621"/>
      <c r="AZ62" s="2621"/>
      <c r="BA62" s="2621"/>
      <c r="BB62" s="2621"/>
      <c r="BC62" s="2621"/>
      <c r="BD62" s="2621"/>
      <c r="BE62" s="2621"/>
      <c r="BF62" s="2621"/>
      <c r="BG62" s="2621"/>
      <c r="BH62" s="2621"/>
      <c r="BI62" s="2621"/>
      <c r="BJ62" s="2621"/>
      <c r="BK62" s="2621"/>
      <c r="BL62" s="2621"/>
      <c r="BM62" s="2621"/>
      <c r="BN62" s="2621"/>
      <c r="BO62" s="2621"/>
      <c r="BP62" s="2621"/>
      <c r="BQ62" s="2621"/>
      <c r="BR62" s="2621"/>
      <c r="BS62" s="2621"/>
      <c r="BT62" s="2621"/>
      <c r="BU62" s="2621"/>
      <c r="BV62" s="2621"/>
      <c r="BW62" s="2621"/>
      <c r="BX62" s="2621"/>
      <c r="BY62" s="2622"/>
      <c r="BZ62" s="2620"/>
      <c r="CA62" s="2621"/>
      <c r="CB62" s="2621"/>
      <c r="CC62" s="2621"/>
      <c r="CD62" s="2621"/>
      <c r="CE62" s="2621"/>
      <c r="CF62" s="2621"/>
      <c r="CG62" s="2621"/>
      <c r="CH62" s="2621"/>
      <c r="CI62" s="2621"/>
      <c r="CJ62" s="2621"/>
      <c r="CK62" s="2621"/>
      <c r="CL62" s="2621"/>
      <c r="CM62" s="2621"/>
      <c r="CN62" s="2621"/>
      <c r="CO62" s="2621"/>
      <c r="CP62" s="2621"/>
      <c r="CQ62" s="2621"/>
      <c r="CR62" s="2621"/>
      <c r="CS62" s="2621"/>
      <c r="CT62" s="2621"/>
      <c r="CU62" s="2621"/>
      <c r="CV62" s="2621"/>
      <c r="CW62" s="2621"/>
      <c r="CX62" s="2621"/>
      <c r="CY62" s="2621"/>
      <c r="CZ62" s="2621"/>
      <c r="DA62" s="2621"/>
      <c r="DB62" s="2621"/>
      <c r="DC62" s="2621"/>
      <c r="DD62" s="2621"/>
      <c r="DE62" s="2621"/>
      <c r="DF62" s="2621"/>
      <c r="DG62" s="2621"/>
      <c r="DH62" s="2621"/>
      <c r="DI62" s="2621"/>
      <c r="DJ62" s="2622"/>
      <c r="DK62" s="2248" t="s">
        <v>1089</v>
      </c>
      <c r="DL62" s="2249"/>
      <c r="DM62" s="2249"/>
      <c r="DN62" s="2249"/>
      <c r="DO62" s="2249"/>
      <c r="DP62" s="2249"/>
      <c r="DQ62" s="2249"/>
      <c r="DR62" s="2249"/>
      <c r="DS62" s="2249"/>
      <c r="DT62" s="2249"/>
      <c r="DU62" s="2249"/>
      <c r="DV62" s="2249"/>
      <c r="DW62" s="2249"/>
      <c r="DX62" s="2249"/>
      <c r="DY62" s="2249"/>
      <c r="DZ62" s="2249"/>
      <c r="EA62" s="2249"/>
      <c r="EB62" s="2249"/>
      <c r="EC62" s="2249"/>
      <c r="ED62" s="2249"/>
      <c r="EE62" s="2249"/>
      <c r="EF62" s="2249"/>
      <c r="EG62" s="2249"/>
      <c r="EH62" s="2249"/>
      <c r="EI62" s="2249"/>
      <c r="EJ62" s="2249"/>
      <c r="EK62" s="2249"/>
      <c r="EL62" s="2249"/>
      <c r="EM62" s="2249"/>
      <c r="EN62" s="2249"/>
      <c r="EO62" s="2249"/>
      <c r="EP62" s="2249"/>
      <c r="EQ62" s="2249"/>
      <c r="ER62" s="2249"/>
      <c r="ES62" s="2249"/>
      <c r="ET62" s="2249"/>
      <c r="EU62" s="2249"/>
      <c r="EV62" s="2249"/>
      <c r="EW62" s="2249"/>
      <c r="EX62" s="2249"/>
      <c r="EY62" s="2249"/>
      <c r="EZ62" s="2249"/>
      <c r="FA62" s="2249"/>
      <c r="FB62" s="2249"/>
      <c r="FC62" s="2249"/>
      <c r="FD62" s="2249"/>
      <c r="FE62" s="2249"/>
      <c r="FF62" s="2249"/>
      <c r="FG62" s="2249"/>
      <c r="FH62" s="2250"/>
    </row>
    <row r="63" spans="1:164" ht="8.65" customHeight="1">
      <c r="A63" s="796"/>
      <c r="B63" s="2251" t="s">
        <v>1090</v>
      </c>
      <c r="C63" s="1812"/>
      <c r="D63" s="1812"/>
      <c r="E63" s="1812"/>
      <c r="F63" s="1812"/>
      <c r="G63" s="1812"/>
      <c r="H63" s="1812"/>
      <c r="I63" s="1812"/>
      <c r="J63" s="1812"/>
      <c r="K63" s="1812"/>
      <c r="L63" s="1812"/>
      <c r="M63" s="1812"/>
      <c r="N63" s="1812"/>
      <c r="O63" s="1812"/>
      <c r="P63" s="1812"/>
      <c r="Q63" s="1812"/>
      <c r="R63" s="1812"/>
      <c r="S63" s="1812"/>
      <c r="T63" s="1812"/>
      <c r="U63" s="1812"/>
      <c r="V63" s="1812"/>
      <c r="W63" s="1812"/>
      <c r="X63" s="1812"/>
      <c r="Y63" s="1812"/>
      <c r="Z63" s="1812"/>
      <c r="AA63" s="1812"/>
      <c r="AB63" s="1812"/>
      <c r="AC63" s="1812"/>
      <c r="AD63" s="1812"/>
      <c r="AE63" s="1812"/>
      <c r="AF63" s="1812"/>
      <c r="AG63" s="1812"/>
      <c r="AH63" s="1812"/>
      <c r="AI63" s="1812"/>
      <c r="AJ63" s="1812"/>
      <c r="AK63" s="1812"/>
      <c r="AL63" s="1812"/>
      <c r="AM63" s="1812"/>
      <c r="AN63" s="1812"/>
      <c r="AO63" s="1812"/>
      <c r="AP63" s="1812"/>
      <c r="AQ63" s="1812"/>
      <c r="AR63" s="1812"/>
      <c r="AS63" s="1812"/>
      <c r="AT63" s="1811"/>
      <c r="AU63" s="2251" t="s">
        <v>1020</v>
      </c>
      <c r="AV63" s="1812"/>
      <c r="AW63" s="1812"/>
      <c r="AX63" s="1812"/>
      <c r="AY63" s="1812"/>
      <c r="AZ63" s="1812"/>
      <c r="BA63" s="1812"/>
      <c r="BB63" s="1812"/>
      <c r="BC63" s="1812"/>
      <c r="BD63" s="1812"/>
      <c r="BE63" s="1812"/>
      <c r="BF63" s="1812"/>
      <c r="BG63" s="1812"/>
      <c r="BH63" s="1812"/>
      <c r="BI63" s="1812"/>
      <c r="BJ63" s="1812"/>
      <c r="BK63" s="1812"/>
      <c r="BL63" s="1812"/>
      <c r="BM63" s="1812"/>
      <c r="BN63" s="1812"/>
      <c r="BO63" s="1812"/>
      <c r="BP63" s="1812"/>
      <c r="BQ63" s="1812"/>
      <c r="BR63" s="1812"/>
      <c r="BS63" s="1812"/>
      <c r="BT63" s="1812"/>
      <c r="BU63" s="1812"/>
      <c r="BV63" s="1812"/>
      <c r="BW63" s="1812"/>
      <c r="BX63" s="1812"/>
      <c r="BY63" s="2252"/>
      <c r="BZ63" s="2251" t="s">
        <v>1020</v>
      </c>
      <c r="CA63" s="1812"/>
      <c r="CB63" s="1812"/>
      <c r="CC63" s="1812"/>
      <c r="CD63" s="1812"/>
      <c r="CE63" s="1812"/>
      <c r="CF63" s="1812"/>
      <c r="CG63" s="1812"/>
      <c r="CH63" s="1812"/>
      <c r="CI63" s="1812"/>
      <c r="CJ63" s="1812"/>
      <c r="CK63" s="1812"/>
      <c r="CL63" s="1812"/>
      <c r="CM63" s="1812"/>
      <c r="CN63" s="1812"/>
      <c r="CO63" s="1812"/>
      <c r="CP63" s="1812"/>
      <c r="CQ63" s="1812"/>
      <c r="CR63" s="1812"/>
      <c r="CS63" s="1812"/>
      <c r="CT63" s="1812"/>
      <c r="CU63" s="1812"/>
      <c r="CV63" s="1812"/>
      <c r="CW63" s="1812"/>
      <c r="CX63" s="1812"/>
      <c r="CY63" s="1812"/>
      <c r="CZ63" s="1812"/>
      <c r="DA63" s="1812"/>
      <c r="DB63" s="1812"/>
      <c r="DC63" s="1812"/>
      <c r="DD63" s="1812"/>
      <c r="DE63" s="1812"/>
      <c r="DF63" s="1812"/>
      <c r="DG63" s="1812"/>
      <c r="DH63" s="1812"/>
      <c r="DI63" s="1812"/>
      <c r="DJ63" s="2252"/>
      <c r="DK63" s="2248"/>
      <c r="DL63" s="2249"/>
      <c r="DM63" s="2249"/>
      <c r="DN63" s="2249"/>
      <c r="DO63" s="2249"/>
      <c r="DP63" s="2249"/>
      <c r="DQ63" s="2249"/>
      <c r="DR63" s="2249"/>
      <c r="DS63" s="2249"/>
      <c r="DT63" s="2249"/>
      <c r="DU63" s="2249"/>
      <c r="DV63" s="2249"/>
      <c r="DW63" s="2249"/>
      <c r="DX63" s="2249"/>
      <c r="DY63" s="2249"/>
      <c r="DZ63" s="2249"/>
      <c r="EA63" s="2249"/>
      <c r="EB63" s="2249"/>
      <c r="EC63" s="2249"/>
      <c r="ED63" s="2249"/>
      <c r="EE63" s="2249"/>
      <c r="EF63" s="2249"/>
      <c r="EG63" s="2249"/>
      <c r="EH63" s="2249"/>
      <c r="EI63" s="2249"/>
      <c r="EJ63" s="2249"/>
      <c r="EK63" s="2249"/>
      <c r="EL63" s="2249"/>
      <c r="EM63" s="2249"/>
      <c r="EN63" s="2249"/>
      <c r="EO63" s="2249"/>
      <c r="EP63" s="2249"/>
      <c r="EQ63" s="2249"/>
      <c r="ER63" s="2249"/>
      <c r="ES63" s="2249"/>
      <c r="ET63" s="2249"/>
      <c r="EU63" s="2249"/>
      <c r="EV63" s="2249"/>
      <c r="EW63" s="2249"/>
      <c r="EX63" s="2249"/>
      <c r="EY63" s="2249"/>
      <c r="EZ63" s="2249"/>
      <c r="FA63" s="2249"/>
      <c r="FB63" s="2249"/>
      <c r="FC63" s="2249"/>
      <c r="FD63" s="2249"/>
      <c r="FE63" s="2249"/>
      <c r="FF63" s="2249"/>
      <c r="FG63" s="2249"/>
      <c r="FH63" s="2250"/>
    </row>
    <row r="64" spans="1:164" ht="8.65" customHeight="1">
      <c r="A64" s="796"/>
      <c r="B64" s="2251"/>
      <c r="C64" s="1812"/>
      <c r="D64" s="1812"/>
      <c r="E64" s="1812"/>
      <c r="F64" s="1812"/>
      <c r="G64" s="1812"/>
      <c r="H64" s="1812"/>
      <c r="I64" s="1812"/>
      <c r="J64" s="1812"/>
      <c r="K64" s="1812"/>
      <c r="L64" s="1812"/>
      <c r="M64" s="1812"/>
      <c r="N64" s="1812"/>
      <c r="O64" s="1812"/>
      <c r="P64" s="1812"/>
      <c r="Q64" s="1812"/>
      <c r="R64" s="1812"/>
      <c r="S64" s="1812"/>
      <c r="T64" s="1812"/>
      <c r="U64" s="1812"/>
      <c r="V64" s="1812"/>
      <c r="W64" s="1812"/>
      <c r="X64" s="1812"/>
      <c r="Y64" s="1812"/>
      <c r="Z64" s="1812"/>
      <c r="AA64" s="1812"/>
      <c r="AB64" s="1812"/>
      <c r="AC64" s="1812"/>
      <c r="AD64" s="1812"/>
      <c r="AE64" s="1812"/>
      <c r="AF64" s="1812"/>
      <c r="AG64" s="1812"/>
      <c r="AH64" s="1812"/>
      <c r="AI64" s="1812"/>
      <c r="AJ64" s="1812"/>
      <c r="AK64" s="1812"/>
      <c r="AL64" s="1812"/>
      <c r="AM64" s="1812"/>
      <c r="AN64" s="1812"/>
      <c r="AO64" s="1812"/>
      <c r="AP64" s="1812"/>
      <c r="AQ64" s="1812"/>
      <c r="AR64" s="1812"/>
      <c r="AS64" s="1812"/>
      <c r="AT64" s="1811"/>
      <c r="AU64" s="2251"/>
      <c r="AV64" s="1812"/>
      <c r="AW64" s="1812"/>
      <c r="AX64" s="1812"/>
      <c r="AY64" s="1812"/>
      <c r="AZ64" s="1812"/>
      <c r="BA64" s="1812"/>
      <c r="BB64" s="1812"/>
      <c r="BC64" s="1812"/>
      <c r="BD64" s="1812"/>
      <c r="BE64" s="1812"/>
      <c r="BF64" s="1812"/>
      <c r="BG64" s="1812"/>
      <c r="BH64" s="1812"/>
      <c r="BI64" s="1812"/>
      <c r="BJ64" s="1812"/>
      <c r="BK64" s="1812"/>
      <c r="BL64" s="1812"/>
      <c r="BM64" s="1812"/>
      <c r="BN64" s="1812"/>
      <c r="BO64" s="1812"/>
      <c r="BP64" s="1812"/>
      <c r="BQ64" s="1812"/>
      <c r="BR64" s="1812"/>
      <c r="BS64" s="1812"/>
      <c r="BT64" s="1812"/>
      <c r="BU64" s="1812"/>
      <c r="BV64" s="1812"/>
      <c r="BW64" s="1812"/>
      <c r="BX64" s="1812"/>
      <c r="BY64" s="2252"/>
      <c r="BZ64" s="2251"/>
      <c r="CA64" s="1812"/>
      <c r="CB64" s="1812"/>
      <c r="CC64" s="1812"/>
      <c r="CD64" s="1812"/>
      <c r="CE64" s="1812"/>
      <c r="CF64" s="1812"/>
      <c r="CG64" s="1812"/>
      <c r="CH64" s="1812"/>
      <c r="CI64" s="1812"/>
      <c r="CJ64" s="1812"/>
      <c r="CK64" s="1812"/>
      <c r="CL64" s="1812"/>
      <c r="CM64" s="1812"/>
      <c r="CN64" s="1812"/>
      <c r="CO64" s="1812"/>
      <c r="CP64" s="1812"/>
      <c r="CQ64" s="1812"/>
      <c r="CR64" s="1812"/>
      <c r="CS64" s="1812"/>
      <c r="CT64" s="1812"/>
      <c r="CU64" s="1812"/>
      <c r="CV64" s="1812"/>
      <c r="CW64" s="1812"/>
      <c r="CX64" s="1812"/>
      <c r="CY64" s="1812"/>
      <c r="CZ64" s="1812"/>
      <c r="DA64" s="1812"/>
      <c r="DB64" s="1812"/>
      <c r="DC64" s="1812"/>
      <c r="DD64" s="1812"/>
      <c r="DE64" s="1812"/>
      <c r="DF64" s="1812"/>
      <c r="DG64" s="1812"/>
      <c r="DH64" s="1812"/>
      <c r="DI64" s="1812"/>
      <c r="DJ64" s="2252"/>
      <c r="DK64" s="2248"/>
      <c r="DL64" s="2249"/>
      <c r="DM64" s="2249"/>
      <c r="DN64" s="2249"/>
      <c r="DO64" s="2249"/>
      <c r="DP64" s="2249"/>
      <c r="DQ64" s="2249"/>
      <c r="DR64" s="2249"/>
      <c r="DS64" s="2249"/>
      <c r="DT64" s="2249"/>
      <c r="DU64" s="2249"/>
      <c r="DV64" s="2249"/>
      <c r="DW64" s="2249"/>
      <c r="DX64" s="2249"/>
      <c r="DY64" s="2249"/>
      <c r="DZ64" s="2249"/>
      <c r="EA64" s="2249"/>
      <c r="EB64" s="2249"/>
      <c r="EC64" s="2249"/>
      <c r="ED64" s="2249"/>
      <c r="EE64" s="2249"/>
      <c r="EF64" s="2249"/>
      <c r="EG64" s="2249"/>
      <c r="EH64" s="2249"/>
      <c r="EI64" s="2249"/>
      <c r="EJ64" s="2249"/>
      <c r="EK64" s="2249"/>
      <c r="EL64" s="2249"/>
      <c r="EM64" s="2249"/>
      <c r="EN64" s="2249"/>
      <c r="EO64" s="2249"/>
      <c r="EP64" s="2249"/>
      <c r="EQ64" s="2249"/>
      <c r="ER64" s="2249"/>
      <c r="ES64" s="2249"/>
      <c r="ET64" s="2249"/>
      <c r="EU64" s="2249"/>
      <c r="EV64" s="2249"/>
      <c r="EW64" s="2249"/>
      <c r="EX64" s="2249"/>
      <c r="EY64" s="2249"/>
      <c r="EZ64" s="2249"/>
      <c r="FA64" s="2249"/>
      <c r="FB64" s="2249"/>
      <c r="FC64" s="2249"/>
      <c r="FD64" s="2249"/>
      <c r="FE64" s="2249"/>
      <c r="FF64" s="2249"/>
      <c r="FG64" s="2249"/>
      <c r="FH64" s="2250"/>
    </row>
    <row r="65" spans="1:164" ht="8.65" customHeight="1">
      <c r="A65" s="796"/>
      <c r="B65" s="2251" t="s">
        <v>1091</v>
      </c>
      <c r="C65" s="1812"/>
      <c r="D65" s="1812"/>
      <c r="E65" s="1812"/>
      <c r="F65" s="1812"/>
      <c r="G65" s="1812"/>
      <c r="H65" s="1812"/>
      <c r="I65" s="1812"/>
      <c r="J65" s="1812"/>
      <c r="K65" s="1812"/>
      <c r="L65" s="1812"/>
      <c r="M65" s="1812"/>
      <c r="N65" s="1812"/>
      <c r="O65" s="1812"/>
      <c r="P65" s="1812"/>
      <c r="Q65" s="1812"/>
      <c r="R65" s="1812"/>
      <c r="S65" s="1812"/>
      <c r="T65" s="1812"/>
      <c r="U65" s="1812"/>
      <c r="V65" s="1812"/>
      <c r="W65" s="1812"/>
      <c r="X65" s="1812"/>
      <c r="Y65" s="1812"/>
      <c r="Z65" s="1812"/>
      <c r="AA65" s="1812"/>
      <c r="AB65" s="1812"/>
      <c r="AC65" s="1812"/>
      <c r="AD65" s="1812"/>
      <c r="AE65" s="1812"/>
      <c r="AF65" s="1812"/>
      <c r="AG65" s="1812"/>
      <c r="AH65" s="2639" t="s">
        <v>1037</v>
      </c>
      <c r="AI65" s="2639"/>
      <c r="AJ65" s="2639"/>
      <c r="AK65" s="2639"/>
      <c r="AL65" s="2639"/>
      <c r="AM65" s="2639"/>
      <c r="AN65" s="2639"/>
      <c r="AO65" s="2639"/>
      <c r="AP65" s="2639"/>
      <c r="AQ65" s="2639"/>
      <c r="AR65" s="2639"/>
      <c r="AS65" s="2639"/>
      <c r="AT65" s="2640"/>
      <c r="AU65" s="2251" t="s">
        <v>1210</v>
      </c>
      <c r="AV65" s="1812"/>
      <c r="AW65" s="1812"/>
      <c r="AX65" s="1812"/>
      <c r="AY65" s="1812"/>
      <c r="AZ65" s="1812"/>
      <c r="BA65" s="1812"/>
      <c r="BB65" s="1812"/>
      <c r="BC65" s="1812"/>
      <c r="BD65" s="1812"/>
      <c r="BE65" s="1812"/>
      <c r="BF65" s="1812"/>
      <c r="BG65" s="1812"/>
      <c r="BH65" s="1812"/>
      <c r="BI65" s="1812"/>
      <c r="BJ65" s="1812"/>
      <c r="BK65" s="1812"/>
      <c r="BL65" s="1812"/>
      <c r="BM65" s="1812"/>
      <c r="BN65" s="1812"/>
      <c r="BO65" s="1812"/>
      <c r="BP65" s="1812"/>
      <c r="BQ65" s="1812"/>
      <c r="BR65" s="1812"/>
      <c r="BS65" s="1812"/>
      <c r="BT65" s="1812"/>
      <c r="BU65" s="2253" t="s">
        <v>1037</v>
      </c>
      <c r="BV65" s="2253"/>
      <c r="BW65" s="2253"/>
      <c r="BX65" s="2253"/>
      <c r="BY65" s="2255"/>
      <c r="BZ65" s="2662" t="s">
        <v>1092</v>
      </c>
      <c r="CA65" s="2037"/>
      <c r="CB65" s="2037"/>
      <c r="CC65" s="2037"/>
      <c r="CD65" s="2037"/>
      <c r="CE65" s="2037"/>
      <c r="CF65" s="2037"/>
      <c r="CG65" s="2037"/>
      <c r="CH65" s="2037"/>
      <c r="CI65" s="2037"/>
      <c r="CJ65" s="2037"/>
      <c r="CK65" s="2037"/>
      <c r="CL65" s="2037"/>
      <c r="CM65" s="2037"/>
      <c r="CN65" s="2037"/>
      <c r="CO65" s="2037"/>
      <c r="CP65" s="2037"/>
      <c r="CQ65" s="2037"/>
      <c r="CR65" s="2037"/>
      <c r="CS65" s="2037"/>
      <c r="CT65" s="2037"/>
      <c r="CU65" s="2037"/>
      <c r="CV65" s="2037"/>
      <c r="CW65" s="2037"/>
      <c r="CX65" s="2037"/>
      <c r="CY65" s="2037"/>
      <c r="CZ65" s="2037"/>
      <c r="DA65" s="2037"/>
      <c r="DB65" s="2043"/>
      <c r="DC65" s="2036" t="s">
        <v>1037</v>
      </c>
      <c r="DD65" s="2037"/>
      <c r="DE65" s="2037"/>
      <c r="DF65" s="2037"/>
      <c r="DG65" s="2037"/>
      <c r="DH65" s="2037"/>
      <c r="DI65" s="2037"/>
      <c r="DJ65" s="2038"/>
      <c r="DK65" s="2256" t="s">
        <v>1093</v>
      </c>
      <c r="DL65" s="2257"/>
      <c r="DM65" s="2257"/>
      <c r="DN65" s="2257"/>
      <c r="DO65" s="2257"/>
      <c r="DP65" s="2257"/>
      <c r="DQ65" s="2257"/>
      <c r="DR65" s="2257"/>
      <c r="DS65" s="2257"/>
      <c r="DT65" s="2257"/>
      <c r="DU65" s="2257"/>
      <c r="DV65" s="2257"/>
      <c r="DW65" s="2257"/>
      <c r="DX65" s="2257"/>
      <c r="DY65" s="2257"/>
      <c r="DZ65" s="2257"/>
      <c r="EA65" s="2257"/>
      <c r="EB65" s="2257"/>
      <c r="EC65" s="2257"/>
      <c r="ED65" s="2257"/>
      <c r="EE65" s="2257"/>
      <c r="EF65" s="2257"/>
      <c r="EG65" s="2257"/>
      <c r="EH65" s="2257"/>
      <c r="EI65" s="2257"/>
      <c r="EJ65" s="2257"/>
      <c r="EK65" s="2257"/>
      <c r="EL65" s="2257"/>
      <c r="EM65" s="2257"/>
      <c r="EN65" s="2257"/>
      <c r="EO65" s="2257"/>
      <c r="EP65" s="2257"/>
      <c r="EQ65" s="2257"/>
      <c r="ER65" s="2257"/>
      <c r="ES65" s="2257"/>
      <c r="ET65" s="2257"/>
      <c r="EU65" s="2257"/>
      <c r="EV65" s="2257"/>
      <c r="EW65" s="2257"/>
      <c r="EX65" s="2257"/>
      <c r="EY65" s="2257"/>
      <c r="EZ65" s="2257"/>
      <c r="FA65" s="2257"/>
      <c r="FB65" s="2257"/>
      <c r="FC65" s="2257"/>
      <c r="FD65" s="2257"/>
      <c r="FE65" s="2257"/>
      <c r="FF65" s="2257"/>
      <c r="FG65" s="2257"/>
      <c r="FH65" s="2258"/>
    </row>
    <row r="66" spans="1:164" ht="8.65" customHeight="1">
      <c r="A66" s="796"/>
      <c r="B66" s="2251"/>
      <c r="C66" s="1812"/>
      <c r="D66" s="1812"/>
      <c r="E66" s="1812"/>
      <c r="F66" s="1812"/>
      <c r="G66" s="1812"/>
      <c r="H66" s="1812"/>
      <c r="I66" s="1812"/>
      <c r="J66" s="1812"/>
      <c r="K66" s="1812"/>
      <c r="L66" s="1812"/>
      <c r="M66" s="1812"/>
      <c r="N66" s="1812"/>
      <c r="O66" s="1812"/>
      <c r="P66" s="1812"/>
      <c r="Q66" s="1812"/>
      <c r="R66" s="1812"/>
      <c r="S66" s="1812"/>
      <c r="T66" s="1812"/>
      <c r="U66" s="1812"/>
      <c r="V66" s="1812"/>
      <c r="W66" s="1812"/>
      <c r="X66" s="1812"/>
      <c r="Y66" s="1812"/>
      <c r="Z66" s="1812"/>
      <c r="AA66" s="1812"/>
      <c r="AB66" s="1812"/>
      <c r="AC66" s="1812"/>
      <c r="AD66" s="1812"/>
      <c r="AE66" s="1812"/>
      <c r="AF66" s="1812"/>
      <c r="AG66" s="1812"/>
      <c r="AH66" s="2639"/>
      <c r="AI66" s="2639"/>
      <c r="AJ66" s="2639"/>
      <c r="AK66" s="2639"/>
      <c r="AL66" s="2639"/>
      <c r="AM66" s="2639"/>
      <c r="AN66" s="2639"/>
      <c r="AO66" s="2639"/>
      <c r="AP66" s="2639"/>
      <c r="AQ66" s="2639"/>
      <c r="AR66" s="2639"/>
      <c r="AS66" s="2639"/>
      <c r="AT66" s="2640"/>
      <c r="AU66" s="2251"/>
      <c r="AV66" s="1812"/>
      <c r="AW66" s="1812"/>
      <c r="AX66" s="1812"/>
      <c r="AY66" s="1812"/>
      <c r="AZ66" s="1812"/>
      <c r="BA66" s="1812"/>
      <c r="BB66" s="1812"/>
      <c r="BC66" s="1812"/>
      <c r="BD66" s="1812"/>
      <c r="BE66" s="1812"/>
      <c r="BF66" s="1812"/>
      <c r="BG66" s="1812"/>
      <c r="BH66" s="1812"/>
      <c r="BI66" s="1812"/>
      <c r="BJ66" s="1812"/>
      <c r="BK66" s="1812"/>
      <c r="BL66" s="1812"/>
      <c r="BM66" s="1812"/>
      <c r="BN66" s="1812"/>
      <c r="BO66" s="1812"/>
      <c r="BP66" s="1812"/>
      <c r="BQ66" s="1812"/>
      <c r="BR66" s="1812"/>
      <c r="BS66" s="1812"/>
      <c r="BT66" s="1812"/>
      <c r="BU66" s="2253"/>
      <c r="BV66" s="2253"/>
      <c r="BW66" s="2253"/>
      <c r="BX66" s="2253"/>
      <c r="BY66" s="2255"/>
      <c r="BZ66" s="2663"/>
      <c r="CA66" s="1236"/>
      <c r="CB66" s="1236"/>
      <c r="CC66" s="1236"/>
      <c r="CD66" s="1236"/>
      <c r="CE66" s="1236"/>
      <c r="CF66" s="1236"/>
      <c r="CG66" s="1236"/>
      <c r="CH66" s="1236"/>
      <c r="CI66" s="1236"/>
      <c r="CJ66" s="1236"/>
      <c r="CK66" s="1236"/>
      <c r="CL66" s="1236"/>
      <c r="CM66" s="1236"/>
      <c r="CN66" s="1236"/>
      <c r="CO66" s="1236"/>
      <c r="CP66" s="1236"/>
      <c r="CQ66" s="1236"/>
      <c r="CR66" s="1236"/>
      <c r="CS66" s="1236"/>
      <c r="CT66" s="1236"/>
      <c r="CU66" s="1236"/>
      <c r="CV66" s="1236"/>
      <c r="CW66" s="1236"/>
      <c r="CX66" s="1236"/>
      <c r="CY66" s="1236"/>
      <c r="CZ66" s="1236"/>
      <c r="DA66" s="1236"/>
      <c r="DB66" s="2044"/>
      <c r="DC66" s="1788"/>
      <c r="DD66" s="1236"/>
      <c r="DE66" s="1236"/>
      <c r="DF66" s="1236"/>
      <c r="DG66" s="1236"/>
      <c r="DH66" s="1236"/>
      <c r="DI66" s="1236"/>
      <c r="DJ66" s="2039"/>
      <c r="DK66" s="2259"/>
      <c r="DL66" s="2260"/>
      <c r="DM66" s="2260"/>
      <c r="DN66" s="2260"/>
      <c r="DO66" s="2260"/>
      <c r="DP66" s="2260"/>
      <c r="DQ66" s="2260"/>
      <c r="DR66" s="2260"/>
      <c r="DS66" s="2260"/>
      <c r="DT66" s="2260"/>
      <c r="DU66" s="2260"/>
      <c r="DV66" s="2260"/>
      <c r="DW66" s="2260"/>
      <c r="DX66" s="2260"/>
      <c r="DY66" s="2260"/>
      <c r="DZ66" s="2260"/>
      <c r="EA66" s="2260"/>
      <c r="EB66" s="2260"/>
      <c r="EC66" s="2260"/>
      <c r="ED66" s="2260"/>
      <c r="EE66" s="2260"/>
      <c r="EF66" s="2260"/>
      <c r="EG66" s="2260"/>
      <c r="EH66" s="2260"/>
      <c r="EI66" s="2260"/>
      <c r="EJ66" s="2260"/>
      <c r="EK66" s="2260"/>
      <c r="EL66" s="2260"/>
      <c r="EM66" s="2260"/>
      <c r="EN66" s="2260"/>
      <c r="EO66" s="2260"/>
      <c r="EP66" s="2260"/>
      <c r="EQ66" s="2260"/>
      <c r="ER66" s="2260"/>
      <c r="ES66" s="2260"/>
      <c r="ET66" s="2260"/>
      <c r="EU66" s="2260"/>
      <c r="EV66" s="2260"/>
      <c r="EW66" s="2260"/>
      <c r="EX66" s="2260"/>
      <c r="EY66" s="2260"/>
      <c r="EZ66" s="2260"/>
      <c r="FA66" s="2260"/>
      <c r="FB66" s="2260"/>
      <c r="FC66" s="2260"/>
      <c r="FD66" s="2260"/>
      <c r="FE66" s="2260"/>
      <c r="FF66" s="2260"/>
      <c r="FG66" s="2260"/>
      <c r="FH66" s="2261"/>
    </row>
    <row r="67" spans="1:164" ht="8.65" customHeight="1">
      <c r="A67" s="796"/>
      <c r="B67" s="2647" t="s">
        <v>1211</v>
      </c>
      <c r="C67" s="2648"/>
      <c r="D67" s="2648"/>
      <c r="E67" s="2648"/>
      <c r="F67" s="2648"/>
      <c r="G67" s="2648"/>
      <c r="H67" s="2648"/>
      <c r="I67" s="2648"/>
      <c r="J67" s="2648"/>
      <c r="K67" s="2648"/>
      <c r="L67" s="2648"/>
      <c r="M67" s="2648"/>
      <c r="N67" s="2648"/>
      <c r="O67" s="2648"/>
      <c r="P67" s="2648"/>
      <c r="Q67" s="2648"/>
      <c r="R67" s="2648"/>
      <c r="S67" s="2648"/>
      <c r="T67" s="2648"/>
      <c r="U67" s="2648"/>
      <c r="V67" s="2648"/>
      <c r="W67" s="2648"/>
      <c r="X67" s="2648"/>
      <c r="Y67" s="2648"/>
      <c r="Z67" s="2648"/>
      <c r="AA67" s="2648"/>
      <c r="AB67" s="2648"/>
      <c r="AC67" s="2648"/>
      <c r="AD67" s="2648"/>
      <c r="AE67" s="2648"/>
      <c r="AF67" s="2648"/>
      <c r="AG67" s="2648"/>
      <c r="AH67" s="2639">
        <v>1.57</v>
      </c>
      <c r="AI67" s="2639"/>
      <c r="AJ67" s="2639"/>
      <c r="AK67" s="2639"/>
      <c r="AL67" s="2639"/>
      <c r="AM67" s="2639"/>
      <c r="AN67" s="2639"/>
      <c r="AO67" s="2639"/>
      <c r="AP67" s="2639"/>
      <c r="AQ67" s="2639"/>
      <c r="AR67" s="2639"/>
      <c r="AS67" s="2639"/>
      <c r="AT67" s="2640"/>
      <c r="AU67" s="2251"/>
      <c r="AV67" s="1812"/>
      <c r="AW67" s="1812"/>
      <c r="AX67" s="1812"/>
      <c r="AY67" s="1812"/>
      <c r="AZ67" s="1812"/>
      <c r="BA67" s="1812"/>
      <c r="BB67" s="1812"/>
      <c r="BC67" s="1812"/>
      <c r="BD67" s="1812"/>
      <c r="BE67" s="1812"/>
      <c r="BF67" s="1812"/>
      <c r="BG67" s="1812"/>
      <c r="BH67" s="1812"/>
      <c r="BI67" s="1812"/>
      <c r="BJ67" s="1812"/>
      <c r="BK67" s="1812"/>
      <c r="BL67" s="1812"/>
      <c r="BM67" s="1812"/>
      <c r="BN67" s="1812"/>
      <c r="BO67" s="1812"/>
      <c r="BP67" s="1812"/>
      <c r="BQ67" s="1812"/>
      <c r="BR67" s="1812"/>
      <c r="BS67" s="1812"/>
      <c r="BT67" s="1812"/>
      <c r="BU67" s="2253"/>
      <c r="BV67" s="2253"/>
      <c r="BW67" s="2253"/>
      <c r="BX67" s="2253"/>
      <c r="BY67" s="2255"/>
      <c r="BZ67" s="2664"/>
      <c r="CA67" s="2040"/>
      <c r="CB67" s="2040"/>
      <c r="CC67" s="2040"/>
      <c r="CD67" s="2040"/>
      <c r="CE67" s="2040"/>
      <c r="CF67" s="2040"/>
      <c r="CG67" s="2040"/>
      <c r="CH67" s="2040"/>
      <c r="CI67" s="2040"/>
      <c r="CJ67" s="2040"/>
      <c r="CK67" s="2040"/>
      <c r="CL67" s="2040"/>
      <c r="CM67" s="2040"/>
      <c r="CN67" s="2040"/>
      <c r="CO67" s="2040"/>
      <c r="CP67" s="2040"/>
      <c r="CQ67" s="2040"/>
      <c r="CR67" s="2040"/>
      <c r="CS67" s="2040"/>
      <c r="CT67" s="2040"/>
      <c r="CU67" s="2040"/>
      <c r="CV67" s="2040"/>
      <c r="CW67" s="2040"/>
      <c r="CX67" s="2040"/>
      <c r="CY67" s="2040"/>
      <c r="CZ67" s="2040"/>
      <c r="DA67" s="2040"/>
      <c r="DB67" s="2045"/>
      <c r="DC67" s="1789"/>
      <c r="DD67" s="2040"/>
      <c r="DE67" s="2040"/>
      <c r="DF67" s="2040"/>
      <c r="DG67" s="2040"/>
      <c r="DH67" s="2040"/>
      <c r="DI67" s="2040"/>
      <c r="DJ67" s="2041"/>
      <c r="DK67" s="2259"/>
      <c r="DL67" s="2260"/>
      <c r="DM67" s="2260"/>
      <c r="DN67" s="2260"/>
      <c r="DO67" s="2260"/>
      <c r="DP67" s="2260"/>
      <c r="DQ67" s="2260"/>
      <c r="DR67" s="2260"/>
      <c r="DS67" s="2260"/>
      <c r="DT67" s="2260"/>
      <c r="DU67" s="2260"/>
      <c r="DV67" s="2260"/>
      <c r="DW67" s="2260"/>
      <c r="DX67" s="2260"/>
      <c r="DY67" s="2260"/>
      <c r="DZ67" s="2260"/>
      <c r="EA67" s="2260"/>
      <c r="EB67" s="2260"/>
      <c r="EC67" s="2260"/>
      <c r="ED67" s="2260"/>
      <c r="EE67" s="2260"/>
      <c r="EF67" s="2260"/>
      <c r="EG67" s="2260"/>
      <c r="EH67" s="2260"/>
      <c r="EI67" s="2260"/>
      <c r="EJ67" s="2260"/>
      <c r="EK67" s="2260"/>
      <c r="EL67" s="2260"/>
      <c r="EM67" s="2260"/>
      <c r="EN67" s="2260"/>
      <c r="EO67" s="2260"/>
      <c r="EP67" s="2260"/>
      <c r="EQ67" s="2260"/>
      <c r="ER67" s="2260"/>
      <c r="ES67" s="2260"/>
      <c r="ET67" s="2260"/>
      <c r="EU67" s="2260"/>
      <c r="EV67" s="2260"/>
      <c r="EW67" s="2260"/>
      <c r="EX67" s="2260"/>
      <c r="EY67" s="2260"/>
      <c r="EZ67" s="2260"/>
      <c r="FA67" s="2260"/>
      <c r="FB67" s="2260"/>
      <c r="FC67" s="2260"/>
      <c r="FD67" s="2260"/>
      <c r="FE67" s="2260"/>
      <c r="FF67" s="2260"/>
      <c r="FG67" s="2260"/>
      <c r="FH67" s="2261"/>
    </row>
    <row r="68" spans="1:164" ht="8.65" customHeight="1">
      <c r="A68" s="796"/>
      <c r="B68" s="2647"/>
      <c r="C68" s="2648"/>
      <c r="D68" s="2648"/>
      <c r="E68" s="2648"/>
      <c r="F68" s="2648"/>
      <c r="G68" s="2648"/>
      <c r="H68" s="2648"/>
      <c r="I68" s="2648"/>
      <c r="J68" s="2648"/>
      <c r="K68" s="2648"/>
      <c r="L68" s="2648"/>
      <c r="M68" s="2648"/>
      <c r="N68" s="2648"/>
      <c r="O68" s="2648"/>
      <c r="P68" s="2648"/>
      <c r="Q68" s="2648"/>
      <c r="R68" s="2648"/>
      <c r="S68" s="2648"/>
      <c r="T68" s="2648"/>
      <c r="U68" s="2648"/>
      <c r="V68" s="2648"/>
      <c r="W68" s="2648"/>
      <c r="X68" s="2648"/>
      <c r="Y68" s="2648"/>
      <c r="Z68" s="2648"/>
      <c r="AA68" s="2648"/>
      <c r="AB68" s="2648"/>
      <c r="AC68" s="2648"/>
      <c r="AD68" s="2648"/>
      <c r="AE68" s="2648"/>
      <c r="AF68" s="2648"/>
      <c r="AG68" s="2648"/>
      <c r="AH68" s="2639"/>
      <c r="AI68" s="2639"/>
      <c r="AJ68" s="2639"/>
      <c r="AK68" s="2639"/>
      <c r="AL68" s="2639"/>
      <c r="AM68" s="2639"/>
      <c r="AN68" s="2639"/>
      <c r="AO68" s="2639"/>
      <c r="AP68" s="2639"/>
      <c r="AQ68" s="2639"/>
      <c r="AR68" s="2639"/>
      <c r="AS68" s="2639"/>
      <c r="AT68" s="2640"/>
      <c r="AU68" s="2649" t="s">
        <v>1212</v>
      </c>
      <c r="AV68" s="2642"/>
      <c r="AW68" s="2642"/>
      <c r="AX68" s="2642"/>
      <c r="AY68" s="2642"/>
      <c r="AZ68" s="2641" t="s">
        <v>1213</v>
      </c>
      <c r="BA68" s="2642"/>
      <c r="BB68" s="2642"/>
      <c r="BC68" s="2642"/>
      <c r="BD68" s="2642"/>
      <c r="BE68" s="2642"/>
      <c r="BF68" s="2642"/>
      <c r="BG68" s="2642"/>
      <c r="BH68" s="2642"/>
      <c r="BI68" s="2642"/>
      <c r="BJ68" s="2642"/>
      <c r="BK68" s="2642"/>
      <c r="BL68" s="2642"/>
      <c r="BM68" s="2642"/>
      <c r="BN68" s="2642"/>
      <c r="BO68" s="2642"/>
      <c r="BP68" s="2642"/>
      <c r="BQ68" s="2642"/>
      <c r="BR68" s="2642"/>
      <c r="BS68" s="2642"/>
      <c r="BT68" s="2643"/>
      <c r="BU68" s="2253">
        <v>0.9</v>
      </c>
      <c r="BV68" s="2253"/>
      <c r="BW68" s="2253"/>
      <c r="BX68" s="2253"/>
      <c r="BY68" s="2255"/>
      <c r="BZ68" s="2438" t="s">
        <v>1096</v>
      </c>
      <c r="CA68" s="2439"/>
      <c r="CB68" s="2439"/>
      <c r="CC68" s="2439"/>
      <c r="CD68" s="2439"/>
      <c r="CE68" s="2439"/>
      <c r="CF68" s="2439"/>
      <c r="CG68" s="2439"/>
      <c r="CH68" s="2439"/>
      <c r="CI68" s="2439"/>
      <c r="CJ68" s="2439"/>
      <c r="CK68" s="2439"/>
      <c r="CL68" s="2439"/>
      <c r="CM68" s="2439"/>
      <c r="CN68" s="2439"/>
      <c r="CO68" s="2439"/>
      <c r="CP68" s="2439"/>
      <c r="CQ68" s="2439"/>
      <c r="CR68" s="2439"/>
      <c r="CS68" s="2439"/>
      <c r="CT68" s="2439"/>
      <c r="CU68" s="2439"/>
      <c r="CV68" s="2439"/>
      <c r="CW68" s="2439"/>
      <c r="CX68" s="2439"/>
      <c r="CY68" s="2439"/>
      <c r="CZ68" s="2439"/>
      <c r="DA68" s="2439"/>
      <c r="DB68" s="2513"/>
      <c r="DC68" s="2653">
        <v>8.1000000000000003E-2</v>
      </c>
      <c r="DD68" s="2654"/>
      <c r="DE68" s="2654"/>
      <c r="DF68" s="2654"/>
      <c r="DG68" s="2654"/>
      <c r="DH68" s="2654"/>
      <c r="DI68" s="2654"/>
      <c r="DJ68" s="2655"/>
      <c r="DK68" s="2270" t="s">
        <v>1097</v>
      </c>
      <c r="DL68" s="1234"/>
      <c r="DM68" s="1234"/>
      <c r="DN68" s="1234"/>
      <c r="DO68" s="1234"/>
      <c r="DP68" s="1234"/>
      <c r="DQ68" s="1234"/>
      <c r="DR68" s="1234"/>
      <c r="DS68" s="1234"/>
      <c r="DT68" s="1234"/>
      <c r="DU68" s="1234"/>
      <c r="DV68" s="1234"/>
      <c r="DW68" s="1234"/>
      <c r="DX68" s="1234"/>
      <c r="DY68" s="1234"/>
      <c r="DZ68" s="1234"/>
      <c r="EA68" s="1234"/>
      <c r="EB68" s="1234"/>
      <c r="EC68" s="1234"/>
      <c r="ED68" s="1234"/>
      <c r="EE68" s="1234"/>
      <c r="EF68" s="1234"/>
      <c r="EG68" s="1234"/>
      <c r="EH68" s="1234"/>
      <c r="EI68" s="1234"/>
      <c r="EJ68" s="1234"/>
      <c r="EK68" s="1234"/>
      <c r="EL68" s="1234"/>
      <c r="EM68" s="1234"/>
      <c r="EN68" s="1234"/>
      <c r="EO68" s="1234"/>
      <c r="EP68" s="1234"/>
      <c r="EQ68" s="1234"/>
      <c r="ER68" s="1234"/>
      <c r="ES68" s="1234"/>
      <c r="ET68" s="1234"/>
      <c r="EU68" s="1234"/>
      <c r="EV68" s="1234"/>
      <c r="EW68" s="1234"/>
      <c r="EX68" s="1234"/>
      <c r="EY68" s="1234"/>
      <c r="EZ68" s="1234"/>
      <c r="FA68" s="1234"/>
      <c r="FB68" s="1234"/>
      <c r="FC68" s="1234"/>
      <c r="FD68" s="1234"/>
      <c r="FE68" s="1234"/>
      <c r="FF68" s="1234"/>
      <c r="FG68" s="1234"/>
      <c r="FH68" s="2271"/>
    </row>
    <row r="69" spans="1:164" ht="8.65" customHeight="1">
      <c r="A69" s="796"/>
      <c r="B69" s="2647" t="s">
        <v>1214</v>
      </c>
      <c r="C69" s="2648"/>
      <c r="D69" s="2648"/>
      <c r="E69" s="2648"/>
      <c r="F69" s="2648"/>
      <c r="G69" s="2648"/>
      <c r="H69" s="2648"/>
      <c r="I69" s="2648"/>
      <c r="J69" s="2648"/>
      <c r="K69" s="2648"/>
      <c r="L69" s="2648"/>
      <c r="M69" s="2648"/>
      <c r="N69" s="2648"/>
      <c r="O69" s="2648"/>
      <c r="P69" s="2648"/>
      <c r="Q69" s="2648"/>
      <c r="R69" s="2648"/>
      <c r="S69" s="2648"/>
      <c r="T69" s="2648"/>
      <c r="U69" s="2648"/>
      <c r="V69" s="2648"/>
      <c r="W69" s="2648"/>
      <c r="X69" s="2648"/>
      <c r="Y69" s="2648"/>
      <c r="Z69" s="2648"/>
      <c r="AA69" s="2648"/>
      <c r="AB69" s="2648"/>
      <c r="AC69" s="2648"/>
      <c r="AD69" s="2648"/>
      <c r="AE69" s="2648"/>
      <c r="AF69" s="2648"/>
      <c r="AG69" s="2648"/>
      <c r="AH69" s="2638" t="s">
        <v>1099</v>
      </c>
      <c r="AI69" s="2639"/>
      <c r="AJ69" s="2639"/>
      <c r="AK69" s="2639"/>
      <c r="AL69" s="2639"/>
      <c r="AM69" s="2639"/>
      <c r="AN69" s="2639"/>
      <c r="AO69" s="2639"/>
      <c r="AP69" s="2639"/>
      <c r="AQ69" s="2639"/>
      <c r="AR69" s="2639"/>
      <c r="AS69" s="2639"/>
      <c r="AT69" s="2640"/>
      <c r="AU69" s="2650"/>
      <c r="AV69" s="2651"/>
      <c r="AW69" s="2651"/>
      <c r="AX69" s="2651"/>
      <c r="AY69" s="2651"/>
      <c r="AZ69" s="2644"/>
      <c r="BA69" s="2645"/>
      <c r="BB69" s="2645"/>
      <c r="BC69" s="2645"/>
      <c r="BD69" s="2645"/>
      <c r="BE69" s="2645"/>
      <c r="BF69" s="2645"/>
      <c r="BG69" s="2645"/>
      <c r="BH69" s="2645"/>
      <c r="BI69" s="2645"/>
      <c r="BJ69" s="2645"/>
      <c r="BK69" s="2645"/>
      <c r="BL69" s="2645"/>
      <c r="BM69" s="2645"/>
      <c r="BN69" s="2645"/>
      <c r="BO69" s="2645"/>
      <c r="BP69" s="2645"/>
      <c r="BQ69" s="2645"/>
      <c r="BR69" s="2645"/>
      <c r="BS69" s="2645"/>
      <c r="BT69" s="2646"/>
      <c r="BU69" s="2253"/>
      <c r="BV69" s="2253"/>
      <c r="BW69" s="2253"/>
      <c r="BX69" s="2253"/>
      <c r="BY69" s="2255"/>
      <c r="BZ69" s="2441"/>
      <c r="CA69" s="2442"/>
      <c r="CB69" s="2442"/>
      <c r="CC69" s="2442"/>
      <c r="CD69" s="2442"/>
      <c r="CE69" s="2442"/>
      <c r="CF69" s="2442"/>
      <c r="CG69" s="2442"/>
      <c r="CH69" s="2442"/>
      <c r="CI69" s="2442"/>
      <c r="CJ69" s="2442"/>
      <c r="CK69" s="2442"/>
      <c r="CL69" s="2442"/>
      <c r="CM69" s="2442"/>
      <c r="CN69" s="2442"/>
      <c r="CO69" s="2442"/>
      <c r="CP69" s="2442"/>
      <c r="CQ69" s="2442"/>
      <c r="CR69" s="2442"/>
      <c r="CS69" s="2442"/>
      <c r="CT69" s="2442"/>
      <c r="CU69" s="2442"/>
      <c r="CV69" s="2442"/>
      <c r="CW69" s="2442"/>
      <c r="CX69" s="2442"/>
      <c r="CY69" s="2442"/>
      <c r="CZ69" s="2442"/>
      <c r="DA69" s="2442"/>
      <c r="DB69" s="2515"/>
      <c r="DC69" s="2656"/>
      <c r="DD69" s="2657"/>
      <c r="DE69" s="2657"/>
      <c r="DF69" s="2657"/>
      <c r="DG69" s="2657"/>
      <c r="DH69" s="2657"/>
      <c r="DI69" s="2657"/>
      <c r="DJ69" s="2658"/>
      <c r="DK69" s="2270"/>
      <c r="DL69" s="1234"/>
      <c r="DM69" s="1234"/>
      <c r="DN69" s="1234"/>
      <c r="DO69" s="1234"/>
      <c r="DP69" s="1234"/>
      <c r="DQ69" s="1234"/>
      <c r="DR69" s="1234"/>
      <c r="DS69" s="1234"/>
      <c r="DT69" s="1234"/>
      <c r="DU69" s="1234"/>
      <c r="DV69" s="1234"/>
      <c r="DW69" s="1234"/>
      <c r="DX69" s="1234"/>
      <c r="DY69" s="1234"/>
      <c r="DZ69" s="1234"/>
      <c r="EA69" s="1234"/>
      <c r="EB69" s="1234"/>
      <c r="EC69" s="1234"/>
      <c r="ED69" s="1234"/>
      <c r="EE69" s="1234"/>
      <c r="EF69" s="1234"/>
      <c r="EG69" s="1234"/>
      <c r="EH69" s="1234"/>
      <c r="EI69" s="1234"/>
      <c r="EJ69" s="1234"/>
      <c r="EK69" s="1234"/>
      <c r="EL69" s="1234"/>
      <c r="EM69" s="1234"/>
      <c r="EN69" s="1234"/>
      <c r="EO69" s="1234"/>
      <c r="EP69" s="1234"/>
      <c r="EQ69" s="1234"/>
      <c r="ER69" s="1234"/>
      <c r="ES69" s="1234"/>
      <c r="ET69" s="1234"/>
      <c r="EU69" s="1234"/>
      <c r="EV69" s="1234"/>
      <c r="EW69" s="1234"/>
      <c r="EX69" s="1234"/>
      <c r="EY69" s="1234"/>
      <c r="EZ69" s="1234"/>
      <c r="FA69" s="1234"/>
      <c r="FB69" s="1234"/>
      <c r="FC69" s="1234"/>
      <c r="FD69" s="1234"/>
      <c r="FE69" s="1234"/>
      <c r="FF69" s="1234"/>
      <c r="FG69" s="1234"/>
      <c r="FH69" s="2271"/>
    </row>
    <row r="70" spans="1:164" ht="8.65" customHeight="1">
      <c r="A70" s="796"/>
      <c r="B70" s="2647"/>
      <c r="C70" s="2648"/>
      <c r="D70" s="2648"/>
      <c r="E70" s="2648"/>
      <c r="F70" s="2648"/>
      <c r="G70" s="2648"/>
      <c r="H70" s="2648"/>
      <c r="I70" s="2648"/>
      <c r="J70" s="2648"/>
      <c r="K70" s="2648"/>
      <c r="L70" s="2648"/>
      <c r="M70" s="2648"/>
      <c r="N70" s="2648"/>
      <c r="O70" s="2648"/>
      <c r="P70" s="2648"/>
      <c r="Q70" s="2648"/>
      <c r="R70" s="2648"/>
      <c r="S70" s="2648"/>
      <c r="T70" s="2648"/>
      <c r="U70" s="2648"/>
      <c r="V70" s="2648"/>
      <c r="W70" s="2648"/>
      <c r="X70" s="2648"/>
      <c r="Y70" s="2648"/>
      <c r="Z70" s="2648"/>
      <c r="AA70" s="2648"/>
      <c r="AB70" s="2648"/>
      <c r="AC70" s="2648"/>
      <c r="AD70" s="2648"/>
      <c r="AE70" s="2648"/>
      <c r="AF70" s="2648"/>
      <c r="AG70" s="2648"/>
      <c r="AH70" s="2639"/>
      <c r="AI70" s="2639"/>
      <c r="AJ70" s="2639"/>
      <c r="AK70" s="2639"/>
      <c r="AL70" s="2639"/>
      <c r="AM70" s="2639"/>
      <c r="AN70" s="2639"/>
      <c r="AO70" s="2639"/>
      <c r="AP70" s="2639"/>
      <c r="AQ70" s="2639"/>
      <c r="AR70" s="2639"/>
      <c r="AS70" s="2639"/>
      <c r="AT70" s="2640"/>
      <c r="AU70" s="2650"/>
      <c r="AV70" s="2651"/>
      <c r="AW70" s="2651"/>
      <c r="AX70" s="2651"/>
      <c r="AY70" s="2651"/>
      <c r="AZ70" s="2641" t="s">
        <v>1215</v>
      </c>
      <c r="BA70" s="2642"/>
      <c r="BB70" s="2642"/>
      <c r="BC70" s="2642"/>
      <c r="BD70" s="2642"/>
      <c r="BE70" s="2642"/>
      <c r="BF70" s="2642"/>
      <c r="BG70" s="2642"/>
      <c r="BH70" s="2642"/>
      <c r="BI70" s="2642"/>
      <c r="BJ70" s="2642"/>
      <c r="BK70" s="2642"/>
      <c r="BL70" s="2642"/>
      <c r="BM70" s="2642"/>
      <c r="BN70" s="2642"/>
      <c r="BO70" s="2642"/>
      <c r="BP70" s="2642"/>
      <c r="BQ70" s="2642"/>
      <c r="BR70" s="2642"/>
      <c r="BS70" s="2642"/>
      <c r="BT70" s="2643"/>
      <c r="BU70" s="2253">
        <v>0.4</v>
      </c>
      <c r="BV70" s="2253"/>
      <c r="BW70" s="2253"/>
      <c r="BX70" s="2253"/>
      <c r="BY70" s="2255"/>
      <c r="BZ70" s="2444"/>
      <c r="CA70" s="2445"/>
      <c r="CB70" s="2445"/>
      <c r="CC70" s="2445"/>
      <c r="CD70" s="2445"/>
      <c r="CE70" s="2445"/>
      <c r="CF70" s="2445"/>
      <c r="CG70" s="2445"/>
      <c r="CH70" s="2445"/>
      <c r="CI70" s="2445"/>
      <c r="CJ70" s="2445"/>
      <c r="CK70" s="2445"/>
      <c r="CL70" s="2445"/>
      <c r="CM70" s="2445"/>
      <c r="CN70" s="2445"/>
      <c r="CO70" s="2445"/>
      <c r="CP70" s="2445"/>
      <c r="CQ70" s="2445"/>
      <c r="CR70" s="2445"/>
      <c r="CS70" s="2445"/>
      <c r="CT70" s="2445"/>
      <c r="CU70" s="2445"/>
      <c r="CV70" s="2445"/>
      <c r="CW70" s="2445"/>
      <c r="CX70" s="2445"/>
      <c r="CY70" s="2445"/>
      <c r="CZ70" s="2445"/>
      <c r="DA70" s="2445"/>
      <c r="DB70" s="2517"/>
      <c r="DC70" s="2659"/>
      <c r="DD70" s="2660"/>
      <c r="DE70" s="2660"/>
      <c r="DF70" s="2660"/>
      <c r="DG70" s="2660"/>
      <c r="DH70" s="2660"/>
      <c r="DI70" s="2660"/>
      <c r="DJ70" s="2661"/>
      <c r="DK70" s="2270"/>
      <c r="DL70" s="1234"/>
      <c r="DM70" s="1234"/>
      <c r="DN70" s="1234"/>
      <c r="DO70" s="1234"/>
      <c r="DP70" s="1234"/>
      <c r="DQ70" s="1234"/>
      <c r="DR70" s="1234"/>
      <c r="DS70" s="1234"/>
      <c r="DT70" s="1234"/>
      <c r="DU70" s="1234"/>
      <c r="DV70" s="1234"/>
      <c r="DW70" s="1234"/>
      <c r="DX70" s="1234"/>
      <c r="DY70" s="1234"/>
      <c r="DZ70" s="1234"/>
      <c r="EA70" s="1234"/>
      <c r="EB70" s="1234"/>
      <c r="EC70" s="1234"/>
      <c r="ED70" s="1234"/>
      <c r="EE70" s="1234"/>
      <c r="EF70" s="1234"/>
      <c r="EG70" s="1234"/>
      <c r="EH70" s="1234"/>
      <c r="EI70" s="1234"/>
      <c r="EJ70" s="1234"/>
      <c r="EK70" s="1234"/>
      <c r="EL70" s="1234"/>
      <c r="EM70" s="1234"/>
      <c r="EN70" s="1234"/>
      <c r="EO70" s="1234"/>
      <c r="EP70" s="1234"/>
      <c r="EQ70" s="1234"/>
      <c r="ER70" s="1234"/>
      <c r="ES70" s="1234"/>
      <c r="ET70" s="1234"/>
      <c r="EU70" s="1234"/>
      <c r="EV70" s="1234"/>
      <c r="EW70" s="1234"/>
      <c r="EX70" s="1234"/>
      <c r="EY70" s="1234"/>
      <c r="EZ70" s="1234"/>
      <c r="FA70" s="1234"/>
      <c r="FB70" s="1234"/>
      <c r="FC70" s="1234"/>
      <c r="FD70" s="1234"/>
      <c r="FE70" s="1234"/>
      <c r="FF70" s="1234"/>
      <c r="FG70" s="1234"/>
      <c r="FH70" s="2271"/>
    </row>
    <row r="71" spans="1:164" ht="8.65" customHeight="1">
      <c r="A71" s="796"/>
      <c r="B71" s="2647" t="s">
        <v>1216</v>
      </c>
      <c r="C71" s="2648"/>
      <c r="D71" s="2648"/>
      <c r="E71" s="2648"/>
      <c r="F71" s="2648"/>
      <c r="G71" s="2648"/>
      <c r="H71" s="2648"/>
      <c r="I71" s="2648"/>
      <c r="J71" s="2648"/>
      <c r="K71" s="2648"/>
      <c r="L71" s="2648"/>
      <c r="M71" s="2648"/>
      <c r="N71" s="2648"/>
      <c r="O71" s="2648"/>
      <c r="P71" s="2648"/>
      <c r="Q71" s="2648"/>
      <c r="R71" s="2648"/>
      <c r="S71" s="2648"/>
      <c r="T71" s="2648"/>
      <c r="U71" s="2648"/>
      <c r="V71" s="2648"/>
      <c r="W71" s="2648"/>
      <c r="X71" s="2648"/>
      <c r="Y71" s="2648"/>
      <c r="Z71" s="2648"/>
      <c r="AA71" s="2648"/>
      <c r="AB71" s="2648"/>
      <c r="AC71" s="2648"/>
      <c r="AD71" s="2648"/>
      <c r="AE71" s="2648"/>
      <c r="AF71" s="2648"/>
      <c r="AG71" s="2648"/>
      <c r="AH71" s="2639">
        <v>1.1299999999999999</v>
      </c>
      <c r="AI71" s="2639"/>
      <c r="AJ71" s="2639"/>
      <c r="AK71" s="2639"/>
      <c r="AL71" s="2639"/>
      <c r="AM71" s="2639"/>
      <c r="AN71" s="2639"/>
      <c r="AO71" s="2639"/>
      <c r="AP71" s="2639"/>
      <c r="AQ71" s="2639"/>
      <c r="AR71" s="2639"/>
      <c r="AS71" s="2639"/>
      <c r="AT71" s="2640"/>
      <c r="AU71" s="2650"/>
      <c r="AV71" s="2651"/>
      <c r="AW71" s="2651"/>
      <c r="AX71" s="2651"/>
      <c r="AY71" s="2651"/>
      <c r="AZ71" s="2644"/>
      <c r="BA71" s="2645"/>
      <c r="BB71" s="2645"/>
      <c r="BC71" s="2645"/>
      <c r="BD71" s="2645"/>
      <c r="BE71" s="2645"/>
      <c r="BF71" s="2645"/>
      <c r="BG71" s="2645"/>
      <c r="BH71" s="2645"/>
      <c r="BI71" s="2645"/>
      <c r="BJ71" s="2645"/>
      <c r="BK71" s="2645"/>
      <c r="BL71" s="2645"/>
      <c r="BM71" s="2645"/>
      <c r="BN71" s="2645"/>
      <c r="BO71" s="2645"/>
      <c r="BP71" s="2645"/>
      <c r="BQ71" s="2645"/>
      <c r="BR71" s="2645"/>
      <c r="BS71" s="2645"/>
      <c r="BT71" s="2646"/>
      <c r="BU71" s="2253"/>
      <c r="BV71" s="2253"/>
      <c r="BW71" s="2253"/>
      <c r="BX71" s="2253"/>
      <c r="BY71" s="2255"/>
      <c r="BZ71" s="2438" t="s">
        <v>1102</v>
      </c>
      <c r="CA71" s="2439"/>
      <c r="CB71" s="2439"/>
      <c r="CC71" s="2439"/>
      <c r="CD71" s="2439"/>
      <c r="CE71" s="2439"/>
      <c r="CF71" s="2439"/>
      <c r="CG71" s="2439"/>
      <c r="CH71" s="2439"/>
      <c r="CI71" s="2439"/>
      <c r="CJ71" s="2439"/>
      <c r="CK71" s="2439"/>
      <c r="CL71" s="2439"/>
      <c r="CM71" s="2439"/>
      <c r="CN71" s="2439"/>
      <c r="CO71" s="2439"/>
      <c r="CP71" s="2439"/>
      <c r="CQ71" s="2439"/>
      <c r="CR71" s="2439"/>
      <c r="CS71" s="2439"/>
      <c r="CT71" s="2439"/>
      <c r="CU71" s="2439"/>
      <c r="CV71" s="2439"/>
      <c r="CW71" s="2439"/>
      <c r="CX71" s="2439"/>
      <c r="CY71" s="2439"/>
      <c r="CZ71" s="2439"/>
      <c r="DA71" s="2439"/>
      <c r="DB71" s="2513"/>
      <c r="DC71" s="2653">
        <v>0.08</v>
      </c>
      <c r="DD71" s="2654"/>
      <c r="DE71" s="2654"/>
      <c r="DF71" s="2654"/>
      <c r="DG71" s="2654"/>
      <c r="DH71" s="2654"/>
      <c r="DI71" s="2654"/>
      <c r="DJ71" s="2655"/>
      <c r="DK71" s="2248" t="s">
        <v>1103</v>
      </c>
      <c r="DL71" s="2204"/>
      <c r="DM71" s="2204"/>
      <c r="DN71" s="2204"/>
      <c r="DO71" s="2204"/>
      <c r="DP71" s="2204"/>
      <c r="DQ71" s="2204"/>
      <c r="DR71" s="2204"/>
      <c r="DS71" s="2204"/>
      <c r="DT71" s="2204"/>
      <c r="DU71" s="2204"/>
      <c r="DV71" s="2204"/>
      <c r="DW71" s="2204"/>
      <c r="DX71" s="2204"/>
      <c r="DY71" s="2204"/>
      <c r="DZ71" s="2204"/>
      <c r="EA71" s="2204"/>
      <c r="EB71" s="2204"/>
      <c r="EC71" s="2204"/>
      <c r="ED71" s="2204"/>
      <c r="EE71" s="2204"/>
      <c r="EF71" s="2204"/>
      <c r="EG71" s="2204"/>
      <c r="EH71" s="2204"/>
      <c r="EI71" s="2204"/>
      <c r="EJ71" s="2204"/>
      <c r="EK71" s="2204"/>
      <c r="EL71" s="2204"/>
      <c r="EM71" s="2204"/>
      <c r="EN71" s="2204"/>
      <c r="EO71" s="2204"/>
      <c r="EP71" s="2204"/>
      <c r="EQ71" s="2204"/>
      <c r="ER71" s="2204"/>
      <c r="ES71" s="2204"/>
      <c r="ET71" s="2204"/>
      <c r="EU71" s="2204"/>
      <c r="EV71" s="2204"/>
      <c r="EW71" s="2204"/>
      <c r="EX71" s="2204"/>
      <c r="EY71" s="2204"/>
      <c r="EZ71" s="2204"/>
      <c r="FA71" s="2204"/>
      <c r="FB71" s="2204"/>
      <c r="FC71" s="2204"/>
      <c r="FD71" s="2204"/>
      <c r="FE71" s="2204"/>
      <c r="FF71" s="2204"/>
      <c r="FG71" s="2204"/>
      <c r="FH71" s="2205"/>
    </row>
    <row r="72" spans="1:164" ht="8.65" customHeight="1">
      <c r="A72" s="796"/>
      <c r="B72" s="2647"/>
      <c r="C72" s="2648"/>
      <c r="D72" s="2648"/>
      <c r="E72" s="2648"/>
      <c r="F72" s="2648"/>
      <c r="G72" s="2648"/>
      <c r="H72" s="2648"/>
      <c r="I72" s="2648"/>
      <c r="J72" s="2648"/>
      <c r="K72" s="2648"/>
      <c r="L72" s="2648"/>
      <c r="M72" s="2648"/>
      <c r="N72" s="2648"/>
      <c r="O72" s="2648"/>
      <c r="P72" s="2648"/>
      <c r="Q72" s="2648"/>
      <c r="R72" s="2648"/>
      <c r="S72" s="2648"/>
      <c r="T72" s="2648"/>
      <c r="U72" s="2648"/>
      <c r="V72" s="2648"/>
      <c r="W72" s="2648"/>
      <c r="X72" s="2648"/>
      <c r="Y72" s="2648"/>
      <c r="Z72" s="2648"/>
      <c r="AA72" s="2648"/>
      <c r="AB72" s="2648"/>
      <c r="AC72" s="2648"/>
      <c r="AD72" s="2648"/>
      <c r="AE72" s="2648"/>
      <c r="AF72" s="2648"/>
      <c r="AG72" s="2648"/>
      <c r="AH72" s="2639"/>
      <c r="AI72" s="2639"/>
      <c r="AJ72" s="2639"/>
      <c r="AK72" s="2639"/>
      <c r="AL72" s="2639"/>
      <c r="AM72" s="2639"/>
      <c r="AN72" s="2639"/>
      <c r="AO72" s="2639"/>
      <c r="AP72" s="2639"/>
      <c r="AQ72" s="2639"/>
      <c r="AR72" s="2639"/>
      <c r="AS72" s="2639"/>
      <c r="AT72" s="2640"/>
      <c r="AU72" s="2650"/>
      <c r="AV72" s="2651"/>
      <c r="AW72" s="2651"/>
      <c r="AX72" s="2651"/>
      <c r="AY72" s="2651"/>
      <c r="AZ72" s="2641" t="s">
        <v>1104</v>
      </c>
      <c r="BA72" s="2642"/>
      <c r="BB72" s="2642"/>
      <c r="BC72" s="2642"/>
      <c r="BD72" s="2642"/>
      <c r="BE72" s="2642"/>
      <c r="BF72" s="2642"/>
      <c r="BG72" s="2642"/>
      <c r="BH72" s="2642"/>
      <c r="BI72" s="2642"/>
      <c r="BJ72" s="2642"/>
      <c r="BK72" s="2642"/>
      <c r="BL72" s="2642"/>
      <c r="BM72" s="2642"/>
      <c r="BN72" s="2642"/>
      <c r="BO72" s="2642"/>
      <c r="BP72" s="2642"/>
      <c r="BQ72" s="2642"/>
      <c r="BR72" s="2642"/>
      <c r="BS72" s="2642"/>
      <c r="BT72" s="2643"/>
      <c r="BU72" s="2253">
        <v>0.5</v>
      </c>
      <c r="BV72" s="2253"/>
      <c r="BW72" s="2253"/>
      <c r="BX72" s="2253"/>
      <c r="BY72" s="2255"/>
      <c r="BZ72" s="2441"/>
      <c r="CA72" s="2442"/>
      <c r="CB72" s="2442"/>
      <c r="CC72" s="2442"/>
      <c r="CD72" s="2442"/>
      <c r="CE72" s="2442"/>
      <c r="CF72" s="2442"/>
      <c r="CG72" s="2442"/>
      <c r="CH72" s="2442"/>
      <c r="CI72" s="2442"/>
      <c r="CJ72" s="2442"/>
      <c r="CK72" s="2442"/>
      <c r="CL72" s="2442"/>
      <c r="CM72" s="2442"/>
      <c r="CN72" s="2442"/>
      <c r="CO72" s="2442"/>
      <c r="CP72" s="2442"/>
      <c r="CQ72" s="2442"/>
      <c r="CR72" s="2442"/>
      <c r="CS72" s="2442"/>
      <c r="CT72" s="2442"/>
      <c r="CU72" s="2442"/>
      <c r="CV72" s="2442"/>
      <c r="CW72" s="2442"/>
      <c r="CX72" s="2442"/>
      <c r="CY72" s="2442"/>
      <c r="CZ72" s="2442"/>
      <c r="DA72" s="2442"/>
      <c r="DB72" s="2515"/>
      <c r="DC72" s="2656"/>
      <c r="DD72" s="2657"/>
      <c r="DE72" s="2657"/>
      <c r="DF72" s="2657"/>
      <c r="DG72" s="2657"/>
      <c r="DH72" s="2657"/>
      <c r="DI72" s="2657"/>
      <c r="DJ72" s="2658"/>
      <c r="DK72" s="2203"/>
      <c r="DL72" s="2204"/>
      <c r="DM72" s="2204"/>
      <c r="DN72" s="2204"/>
      <c r="DO72" s="2204"/>
      <c r="DP72" s="2204"/>
      <c r="DQ72" s="2204"/>
      <c r="DR72" s="2204"/>
      <c r="DS72" s="2204"/>
      <c r="DT72" s="2204"/>
      <c r="DU72" s="2204"/>
      <c r="DV72" s="2204"/>
      <c r="DW72" s="2204"/>
      <c r="DX72" s="2204"/>
      <c r="DY72" s="2204"/>
      <c r="DZ72" s="2204"/>
      <c r="EA72" s="2204"/>
      <c r="EB72" s="2204"/>
      <c r="EC72" s="2204"/>
      <c r="ED72" s="2204"/>
      <c r="EE72" s="2204"/>
      <c r="EF72" s="2204"/>
      <c r="EG72" s="2204"/>
      <c r="EH72" s="2204"/>
      <c r="EI72" s="2204"/>
      <c r="EJ72" s="2204"/>
      <c r="EK72" s="2204"/>
      <c r="EL72" s="2204"/>
      <c r="EM72" s="2204"/>
      <c r="EN72" s="2204"/>
      <c r="EO72" s="2204"/>
      <c r="EP72" s="2204"/>
      <c r="EQ72" s="2204"/>
      <c r="ER72" s="2204"/>
      <c r="ES72" s="2204"/>
      <c r="ET72" s="2204"/>
      <c r="EU72" s="2204"/>
      <c r="EV72" s="2204"/>
      <c r="EW72" s="2204"/>
      <c r="EX72" s="2204"/>
      <c r="EY72" s="2204"/>
      <c r="EZ72" s="2204"/>
      <c r="FA72" s="2204"/>
      <c r="FB72" s="2204"/>
      <c r="FC72" s="2204"/>
      <c r="FD72" s="2204"/>
      <c r="FE72" s="2204"/>
      <c r="FF72" s="2204"/>
      <c r="FG72" s="2204"/>
      <c r="FH72" s="2205"/>
    </row>
    <row r="73" spans="1:164" ht="8.65" customHeight="1">
      <c r="A73" s="796"/>
      <c r="B73" s="2647" t="s">
        <v>1217</v>
      </c>
      <c r="C73" s="2648"/>
      <c r="D73" s="2648"/>
      <c r="E73" s="2648"/>
      <c r="F73" s="2648"/>
      <c r="G73" s="2648"/>
      <c r="H73" s="2648"/>
      <c r="I73" s="2648"/>
      <c r="J73" s="2648"/>
      <c r="K73" s="2648"/>
      <c r="L73" s="2648"/>
      <c r="M73" s="2648"/>
      <c r="N73" s="2648"/>
      <c r="O73" s="2648"/>
      <c r="P73" s="2648"/>
      <c r="Q73" s="2648"/>
      <c r="R73" s="2648"/>
      <c r="S73" s="2648"/>
      <c r="T73" s="2648"/>
      <c r="U73" s="2648"/>
      <c r="V73" s="2648"/>
      <c r="W73" s="2648"/>
      <c r="X73" s="2648"/>
      <c r="Y73" s="2648"/>
      <c r="Z73" s="2648"/>
      <c r="AA73" s="2648"/>
      <c r="AB73" s="2648"/>
      <c r="AC73" s="2648"/>
      <c r="AD73" s="2648"/>
      <c r="AE73" s="2648"/>
      <c r="AF73" s="2648"/>
      <c r="AG73" s="2648"/>
      <c r="AH73" s="2639">
        <v>1.06</v>
      </c>
      <c r="AI73" s="2639"/>
      <c r="AJ73" s="2639"/>
      <c r="AK73" s="2639"/>
      <c r="AL73" s="2639"/>
      <c r="AM73" s="2639"/>
      <c r="AN73" s="2639"/>
      <c r="AO73" s="2639"/>
      <c r="AP73" s="2639"/>
      <c r="AQ73" s="2639"/>
      <c r="AR73" s="2639"/>
      <c r="AS73" s="2639"/>
      <c r="AT73" s="2640"/>
      <c r="AU73" s="2650"/>
      <c r="AV73" s="2651"/>
      <c r="AW73" s="2651"/>
      <c r="AX73" s="2651"/>
      <c r="AY73" s="2651"/>
      <c r="AZ73" s="2644"/>
      <c r="BA73" s="2645"/>
      <c r="BB73" s="2645"/>
      <c r="BC73" s="2645"/>
      <c r="BD73" s="2645"/>
      <c r="BE73" s="2645"/>
      <c r="BF73" s="2645"/>
      <c r="BG73" s="2645"/>
      <c r="BH73" s="2645"/>
      <c r="BI73" s="2645"/>
      <c r="BJ73" s="2645"/>
      <c r="BK73" s="2645"/>
      <c r="BL73" s="2645"/>
      <c r="BM73" s="2645"/>
      <c r="BN73" s="2645"/>
      <c r="BO73" s="2645"/>
      <c r="BP73" s="2645"/>
      <c r="BQ73" s="2645"/>
      <c r="BR73" s="2645"/>
      <c r="BS73" s="2645"/>
      <c r="BT73" s="2646"/>
      <c r="BU73" s="2253"/>
      <c r="BV73" s="2253"/>
      <c r="BW73" s="2253"/>
      <c r="BX73" s="2253"/>
      <c r="BY73" s="2255"/>
      <c r="BZ73" s="2444"/>
      <c r="CA73" s="2445"/>
      <c r="CB73" s="2445"/>
      <c r="CC73" s="2445"/>
      <c r="CD73" s="2445"/>
      <c r="CE73" s="2445"/>
      <c r="CF73" s="2445"/>
      <c r="CG73" s="2445"/>
      <c r="CH73" s="2445"/>
      <c r="CI73" s="2445"/>
      <c r="CJ73" s="2445"/>
      <c r="CK73" s="2445"/>
      <c r="CL73" s="2445"/>
      <c r="CM73" s="2445"/>
      <c r="CN73" s="2445"/>
      <c r="CO73" s="2445"/>
      <c r="CP73" s="2445"/>
      <c r="CQ73" s="2445"/>
      <c r="CR73" s="2445"/>
      <c r="CS73" s="2445"/>
      <c r="CT73" s="2445"/>
      <c r="CU73" s="2445"/>
      <c r="CV73" s="2445"/>
      <c r="CW73" s="2445"/>
      <c r="CX73" s="2445"/>
      <c r="CY73" s="2445"/>
      <c r="CZ73" s="2445"/>
      <c r="DA73" s="2445"/>
      <c r="DB73" s="2517"/>
      <c r="DC73" s="2659"/>
      <c r="DD73" s="2660"/>
      <c r="DE73" s="2660"/>
      <c r="DF73" s="2660"/>
      <c r="DG73" s="2660"/>
      <c r="DH73" s="2660"/>
      <c r="DI73" s="2660"/>
      <c r="DJ73" s="2661"/>
      <c r="DK73" s="2203"/>
      <c r="DL73" s="2204"/>
      <c r="DM73" s="2204"/>
      <c r="DN73" s="2204"/>
      <c r="DO73" s="2204"/>
      <c r="DP73" s="2204"/>
      <c r="DQ73" s="2204"/>
      <c r="DR73" s="2204"/>
      <c r="DS73" s="2204"/>
      <c r="DT73" s="2204"/>
      <c r="DU73" s="2204"/>
      <c r="DV73" s="2204"/>
      <c r="DW73" s="2204"/>
      <c r="DX73" s="2204"/>
      <c r="DY73" s="2204"/>
      <c r="DZ73" s="2204"/>
      <c r="EA73" s="2204"/>
      <c r="EB73" s="2204"/>
      <c r="EC73" s="2204"/>
      <c r="ED73" s="2204"/>
      <c r="EE73" s="2204"/>
      <c r="EF73" s="2204"/>
      <c r="EG73" s="2204"/>
      <c r="EH73" s="2204"/>
      <c r="EI73" s="2204"/>
      <c r="EJ73" s="2204"/>
      <c r="EK73" s="2204"/>
      <c r="EL73" s="2204"/>
      <c r="EM73" s="2204"/>
      <c r="EN73" s="2204"/>
      <c r="EO73" s="2204"/>
      <c r="EP73" s="2204"/>
      <c r="EQ73" s="2204"/>
      <c r="ER73" s="2204"/>
      <c r="ES73" s="2204"/>
      <c r="ET73" s="2204"/>
      <c r="EU73" s="2204"/>
      <c r="EV73" s="2204"/>
      <c r="EW73" s="2204"/>
      <c r="EX73" s="2204"/>
      <c r="EY73" s="2204"/>
      <c r="EZ73" s="2204"/>
      <c r="FA73" s="2204"/>
      <c r="FB73" s="2204"/>
      <c r="FC73" s="2204"/>
      <c r="FD73" s="2204"/>
      <c r="FE73" s="2204"/>
      <c r="FF73" s="2204"/>
      <c r="FG73" s="2204"/>
      <c r="FH73" s="2205"/>
    </row>
    <row r="74" spans="1:164" ht="8.65" customHeight="1">
      <c r="A74" s="796"/>
      <c r="B74" s="2647"/>
      <c r="C74" s="2648"/>
      <c r="D74" s="2648"/>
      <c r="E74" s="2648"/>
      <c r="F74" s="2648"/>
      <c r="G74" s="2648"/>
      <c r="H74" s="2648"/>
      <c r="I74" s="2648"/>
      <c r="J74" s="2648"/>
      <c r="K74" s="2648"/>
      <c r="L74" s="2648"/>
      <c r="M74" s="2648"/>
      <c r="N74" s="2648"/>
      <c r="O74" s="2648"/>
      <c r="P74" s="2648"/>
      <c r="Q74" s="2648"/>
      <c r="R74" s="2648"/>
      <c r="S74" s="2648"/>
      <c r="T74" s="2648"/>
      <c r="U74" s="2648"/>
      <c r="V74" s="2648"/>
      <c r="W74" s="2648"/>
      <c r="X74" s="2648"/>
      <c r="Y74" s="2648"/>
      <c r="Z74" s="2648"/>
      <c r="AA74" s="2648"/>
      <c r="AB74" s="2648"/>
      <c r="AC74" s="2648"/>
      <c r="AD74" s="2648"/>
      <c r="AE74" s="2648"/>
      <c r="AF74" s="2648"/>
      <c r="AG74" s="2648"/>
      <c r="AH74" s="2639"/>
      <c r="AI74" s="2639"/>
      <c r="AJ74" s="2639"/>
      <c r="AK74" s="2639"/>
      <c r="AL74" s="2639"/>
      <c r="AM74" s="2639"/>
      <c r="AN74" s="2639"/>
      <c r="AO74" s="2639"/>
      <c r="AP74" s="2639"/>
      <c r="AQ74" s="2639"/>
      <c r="AR74" s="2639"/>
      <c r="AS74" s="2639"/>
      <c r="AT74" s="2640"/>
      <c r="AU74" s="2650"/>
      <c r="AV74" s="2651"/>
      <c r="AW74" s="2651"/>
      <c r="AX74" s="2651"/>
      <c r="AY74" s="2651"/>
      <c r="AZ74" s="2641" t="s">
        <v>1106</v>
      </c>
      <c r="BA74" s="2642"/>
      <c r="BB74" s="2642"/>
      <c r="BC74" s="2642"/>
      <c r="BD74" s="2642"/>
      <c r="BE74" s="2642"/>
      <c r="BF74" s="2642"/>
      <c r="BG74" s="2642"/>
      <c r="BH74" s="2642"/>
      <c r="BI74" s="2642"/>
      <c r="BJ74" s="2642"/>
      <c r="BK74" s="2642"/>
      <c r="BL74" s="2642"/>
      <c r="BM74" s="2642"/>
      <c r="BN74" s="2642"/>
      <c r="BO74" s="2642"/>
      <c r="BP74" s="2642"/>
      <c r="BQ74" s="2642"/>
      <c r="BR74" s="2642"/>
      <c r="BS74" s="2642"/>
      <c r="BT74" s="2643"/>
      <c r="BU74" s="2253">
        <v>1.5</v>
      </c>
      <c r="BV74" s="2253"/>
      <c r="BW74" s="2253"/>
      <c r="BX74" s="2253"/>
      <c r="BY74" s="2255"/>
      <c r="BZ74" s="2438" t="s">
        <v>1107</v>
      </c>
      <c r="CA74" s="2439"/>
      <c r="CB74" s="2439"/>
      <c r="CC74" s="2439"/>
      <c r="CD74" s="2439"/>
      <c r="CE74" s="2439"/>
      <c r="CF74" s="2439"/>
      <c r="CG74" s="2439"/>
      <c r="CH74" s="2439"/>
      <c r="CI74" s="2439"/>
      <c r="CJ74" s="2439"/>
      <c r="CK74" s="2439"/>
      <c r="CL74" s="2439"/>
      <c r="CM74" s="2439"/>
      <c r="CN74" s="2439"/>
      <c r="CO74" s="2439"/>
      <c r="CP74" s="2439"/>
      <c r="CQ74" s="2439"/>
      <c r="CR74" s="2439"/>
      <c r="CS74" s="2439"/>
      <c r="CT74" s="2439"/>
      <c r="CU74" s="2439"/>
      <c r="CV74" s="2439"/>
      <c r="CW74" s="2439"/>
      <c r="CX74" s="2439"/>
      <c r="CY74" s="2439"/>
      <c r="CZ74" s="2439"/>
      <c r="DA74" s="2439"/>
      <c r="DB74" s="2513"/>
      <c r="DC74" s="2653">
        <v>7.4999999999999997E-2</v>
      </c>
      <c r="DD74" s="2654"/>
      <c r="DE74" s="2654"/>
      <c r="DF74" s="2654"/>
      <c r="DG74" s="2654"/>
      <c r="DH74" s="2654"/>
      <c r="DI74" s="2654"/>
      <c r="DJ74" s="2655"/>
      <c r="DK74" s="2270" t="s">
        <v>1108</v>
      </c>
      <c r="DL74" s="1234"/>
      <c r="DM74" s="1234"/>
      <c r="DN74" s="1234"/>
      <c r="DO74" s="1234"/>
      <c r="DP74" s="1234"/>
      <c r="DQ74" s="1234"/>
      <c r="DR74" s="1234"/>
      <c r="DS74" s="1234"/>
      <c r="DT74" s="1234"/>
      <c r="DU74" s="1234"/>
      <c r="DV74" s="1234"/>
      <c r="DW74" s="1234"/>
      <c r="DX74" s="1234"/>
      <c r="DY74" s="1234"/>
      <c r="DZ74" s="1234"/>
      <c r="EA74" s="1234"/>
      <c r="EB74" s="1234"/>
      <c r="EC74" s="1234"/>
      <c r="ED74" s="1234"/>
      <c r="EE74" s="1234"/>
      <c r="EF74" s="1234"/>
      <c r="EG74" s="1234"/>
      <c r="EH74" s="1234"/>
      <c r="EI74" s="1234"/>
      <c r="EJ74" s="1234"/>
      <c r="EK74" s="1234"/>
      <c r="EL74" s="1234"/>
      <c r="EM74" s="1234"/>
      <c r="EN74" s="1234"/>
      <c r="EO74" s="1234"/>
      <c r="EP74" s="1234"/>
      <c r="EQ74" s="1234"/>
      <c r="ER74" s="1234"/>
      <c r="ES74" s="1234"/>
      <c r="ET74" s="1234"/>
      <c r="EU74" s="1234"/>
      <c r="EV74" s="1234"/>
      <c r="EW74" s="1234"/>
      <c r="EX74" s="1234"/>
      <c r="EY74" s="1234"/>
      <c r="EZ74" s="1234"/>
      <c r="FA74" s="1234"/>
      <c r="FB74" s="1234"/>
      <c r="FC74" s="1234"/>
      <c r="FD74" s="1234"/>
      <c r="FE74" s="1234"/>
      <c r="FF74" s="1234"/>
      <c r="FG74" s="1234"/>
      <c r="FH74" s="2271"/>
    </row>
    <row r="75" spans="1:164" ht="8.65" customHeight="1">
      <c r="A75" s="819"/>
      <c r="B75" s="2647" t="s">
        <v>1218</v>
      </c>
      <c r="C75" s="2648"/>
      <c r="D75" s="2648"/>
      <c r="E75" s="2648"/>
      <c r="F75" s="2648"/>
      <c r="G75" s="2648"/>
      <c r="H75" s="2648"/>
      <c r="I75" s="2648"/>
      <c r="J75" s="2648"/>
      <c r="K75" s="2648"/>
      <c r="L75" s="2648"/>
      <c r="M75" s="2648"/>
      <c r="N75" s="2648"/>
      <c r="O75" s="2648"/>
      <c r="P75" s="2648"/>
      <c r="Q75" s="2648"/>
      <c r="R75" s="2648"/>
      <c r="S75" s="2648"/>
      <c r="T75" s="2648"/>
      <c r="U75" s="2648"/>
      <c r="V75" s="2648"/>
      <c r="W75" s="2648"/>
      <c r="X75" s="2648"/>
      <c r="Y75" s="2648"/>
      <c r="Z75" s="2648"/>
      <c r="AA75" s="2648"/>
      <c r="AB75" s="2648"/>
      <c r="AC75" s="2648"/>
      <c r="AD75" s="2648"/>
      <c r="AE75" s="2648"/>
      <c r="AF75" s="2648"/>
      <c r="AG75" s="2648"/>
      <c r="AH75" s="2639">
        <v>1.03</v>
      </c>
      <c r="AI75" s="2639"/>
      <c r="AJ75" s="2639"/>
      <c r="AK75" s="2639"/>
      <c r="AL75" s="2639"/>
      <c r="AM75" s="2639"/>
      <c r="AN75" s="2639"/>
      <c r="AO75" s="2639"/>
      <c r="AP75" s="2639"/>
      <c r="AQ75" s="2639"/>
      <c r="AR75" s="2639"/>
      <c r="AS75" s="2639"/>
      <c r="AT75" s="2640"/>
      <c r="AU75" s="2650"/>
      <c r="AV75" s="2651"/>
      <c r="AW75" s="2651"/>
      <c r="AX75" s="2651"/>
      <c r="AY75" s="2651"/>
      <c r="AZ75" s="2644"/>
      <c r="BA75" s="2645"/>
      <c r="BB75" s="2645"/>
      <c r="BC75" s="2645"/>
      <c r="BD75" s="2645"/>
      <c r="BE75" s="2645"/>
      <c r="BF75" s="2645"/>
      <c r="BG75" s="2645"/>
      <c r="BH75" s="2645"/>
      <c r="BI75" s="2645"/>
      <c r="BJ75" s="2645"/>
      <c r="BK75" s="2645"/>
      <c r="BL75" s="2645"/>
      <c r="BM75" s="2645"/>
      <c r="BN75" s="2645"/>
      <c r="BO75" s="2645"/>
      <c r="BP75" s="2645"/>
      <c r="BQ75" s="2645"/>
      <c r="BR75" s="2645"/>
      <c r="BS75" s="2645"/>
      <c r="BT75" s="2646"/>
      <c r="BU75" s="2253"/>
      <c r="BV75" s="2253"/>
      <c r="BW75" s="2253"/>
      <c r="BX75" s="2253"/>
      <c r="BY75" s="2255"/>
      <c r="BZ75" s="2441"/>
      <c r="CA75" s="2442"/>
      <c r="CB75" s="2442"/>
      <c r="CC75" s="2442"/>
      <c r="CD75" s="2442"/>
      <c r="CE75" s="2442"/>
      <c r="CF75" s="2442"/>
      <c r="CG75" s="2442"/>
      <c r="CH75" s="2442"/>
      <c r="CI75" s="2442"/>
      <c r="CJ75" s="2442"/>
      <c r="CK75" s="2442"/>
      <c r="CL75" s="2442"/>
      <c r="CM75" s="2442"/>
      <c r="CN75" s="2442"/>
      <c r="CO75" s="2442"/>
      <c r="CP75" s="2442"/>
      <c r="CQ75" s="2442"/>
      <c r="CR75" s="2442"/>
      <c r="CS75" s="2442"/>
      <c r="CT75" s="2442"/>
      <c r="CU75" s="2442"/>
      <c r="CV75" s="2442"/>
      <c r="CW75" s="2442"/>
      <c r="CX75" s="2442"/>
      <c r="CY75" s="2442"/>
      <c r="CZ75" s="2442"/>
      <c r="DA75" s="2442"/>
      <c r="DB75" s="2515"/>
      <c r="DC75" s="2656"/>
      <c r="DD75" s="2657"/>
      <c r="DE75" s="2657"/>
      <c r="DF75" s="2657"/>
      <c r="DG75" s="2657"/>
      <c r="DH75" s="2657"/>
      <c r="DI75" s="2657"/>
      <c r="DJ75" s="2658"/>
      <c r="DK75" s="2270"/>
      <c r="DL75" s="1234"/>
      <c r="DM75" s="1234"/>
      <c r="DN75" s="1234"/>
      <c r="DO75" s="1234"/>
      <c r="DP75" s="1234"/>
      <c r="DQ75" s="1234"/>
      <c r="DR75" s="1234"/>
      <c r="DS75" s="1234"/>
      <c r="DT75" s="1234"/>
      <c r="DU75" s="1234"/>
      <c r="DV75" s="1234"/>
      <c r="DW75" s="1234"/>
      <c r="DX75" s="1234"/>
      <c r="DY75" s="1234"/>
      <c r="DZ75" s="1234"/>
      <c r="EA75" s="1234"/>
      <c r="EB75" s="1234"/>
      <c r="EC75" s="1234"/>
      <c r="ED75" s="1234"/>
      <c r="EE75" s="1234"/>
      <c r="EF75" s="1234"/>
      <c r="EG75" s="1234"/>
      <c r="EH75" s="1234"/>
      <c r="EI75" s="1234"/>
      <c r="EJ75" s="1234"/>
      <c r="EK75" s="1234"/>
      <c r="EL75" s="1234"/>
      <c r="EM75" s="1234"/>
      <c r="EN75" s="1234"/>
      <c r="EO75" s="1234"/>
      <c r="EP75" s="1234"/>
      <c r="EQ75" s="1234"/>
      <c r="ER75" s="1234"/>
      <c r="ES75" s="1234"/>
      <c r="ET75" s="1234"/>
      <c r="EU75" s="1234"/>
      <c r="EV75" s="1234"/>
      <c r="EW75" s="1234"/>
      <c r="EX75" s="1234"/>
      <c r="EY75" s="1234"/>
      <c r="EZ75" s="1234"/>
      <c r="FA75" s="1234"/>
      <c r="FB75" s="1234"/>
      <c r="FC75" s="1234"/>
      <c r="FD75" s="1234"/>
      <c r="FE75" s="1234"/>
      <c r="FF75" s="1234"/>
      <c r="FG75" s="1234"/>
      <c r="FH75" s="2271"/>
    </row>
    <row r="76" spans="1:164" ht="8.65" customHeight="1">
      <c r="A76" s="819"/>
      <c r="B76" s="2647"/>
      <c r="C76" s="2648"/>
      <c r="D76" s="2648"/>
      <c r="E76" s="2648"/>
      <c r="F76" s="2648"/>
      <c r="G76" s="2648"/>
      <c r="H76" s="2648"/>
      <c r="I76" s="2648"/>
      <c r="J76" s="2648"/>
      <c r="K76" s="2648"/>
      <c r="L76" s="2648"/>
      <c r="M76" s="2648"/>
      <c r="N76" s="2648"/>
      <c r="O76" s="2648"/>
      <c r="P76" s="2648"/>
      <c r="Q76" s="2648"/>
      <c r="R76" s="2648"/>
      <c r="S76" s="2648"/>
      <c r="T76" s="2648"/>
      <c r="U76" s="2648"/>
      <c r="V76" s="2648"/>
      <c r="W76" s="2648"/>
      <c r="X76" s="2648"/>
      <c r="Y76" s="2648"/>
      <c r="Z76" s="2648"/>
      <c r="AA76" s="2648"/>
      <c r="AB76" s="2648"/>
      <c r="AC76" s="2648"/>
      <c r="AD76" s="2648"/>
      <c r="AE76" s="2648"/>
      <c r="AF76" s="2648"/>
      <c r="AG76" s="2648"/>
      <c r="AH76" s="2639"/>
      <c r="AI76" s="2639"/>
      <c r="AJ76" s="2639"/>
      <c r="AK76" s="2639"/>
      <c r="AL76" s="2639"/>
      <c r="AM76" s="2639"/>
      <c r="AN76" s="2639"/>
      <c r="AO76" s="2639"/>
      <c r="AP76" s="2639"/>
      <c r="AQ76" s="2639"/>
      <c r="AR76" s="2639"/>
      <c r="AS76" s="2639"/>
      <c r="AT76" s="2640"/>
      <c r="AU76" s="2650"/>
      <c r="AV76" s="2651"/>
      <c r="AW76" s="2651"/>
      <c r="AX76" s="2651"/>
      <c r="AY76" s="2651"/>
      <c r="AZ76" s="2641" t="s">
        <v>1219</v>
      </c>
      <c r="BA76" s="2642"/>
      <c r="BB76" s="2642"/>
      <c r="BC76" s="2642"/>
      <c r="BD76" s="2642"/>
      <c r="BE76" s="2642"/>
      <c r="BF76" s="2642"/>
      <c r="BG76" s="2642"/>
      <c r="BH76" s="2642"/>
      <c r="BI76" s="2642"/>
      <c r="BJ76" s="2642"/>
      <c r="BK76" s="2642"/>
      <c r="BL76" s="2642"/>
      <c r="BM76" s="2642"/>
      <c r="BN76" s="2642"/>
      <c r="BO76" s="2642"/>
      <c r="BP76" s="2642"/>
      <c r="BQ76" s="2642"/>
      <c r="BR76" s="2642"/>
      <c r="BS76" s="2642"/>
      <c r="BT76" s="2643"/>
      <c r="BU76" s="2253">
        <v>0.5</v>
      </c>
      <c r="BV76" s="2253"/>
      <c r="BW76" s="2253"/>
      <c r="BX76" s="2253"/>
      <c r="BY76" s="2255"/>
      <c r="BZ76" s="2444"/>
      <c r="CA76" s="2445"/>
      <c r="CB76" s="2445"/>
      <c r="CC76" s="2445"/>
      <c r="CD76" s="2445"/>
      <c r="CE76" s="2445"/>
      <c r="CF76" s="2445"/>
      <c r="CG76" s="2445"/>
      <c r="CH76" s="2445"/>
      <c r="CI76" s="2445"/>
      <c r="CJ76" s="2445"/>
      <c r="CK76" s="2445"/>
      <c r="CL76" s="2445"/>
      <c r="CM76" s="2445"/>
      <c r="CN76" s="2445"/>
      <c r="CO76" s="2445"/>
      <c r="CP76" s="2445"/>
      <c r="CQ76" s="2445"/>
      <c r="CR76" s="2445"/>
      <c r="CS76" s="2445"/>
      <c r="CT76" s="2445"/>
      <c r="CU76" s="2445"/>
      <c r="CV76" s="2445"/>
      <c r="CW76" s="2445"/>
      <c r="CX76" s="2445"/>
      <c r="CY76" s="2445"/>
      <c r="CZ76" s="2445"/>
      <c r="DA76" s="2445"/>
      <c r="DB76" s="2517"/>
      <c r="DC76" s="2659"/>
      <c r="DD76" s="2660"/>
      <c r="DE76" s="2660"/>
      <c r="DF76" s="2660"/>
      <c r="DG76" s="2660"/>
      <c r="DH76" s="2660"/>
      <c r="DI76" s="2660"/>
      <c r="DJ76" s="2661"/>
      <c r="DK76" s="2270"/>
      <c r="DL76" s="1234"/>
      <c r="DM76" s="1234"/>
      <c r="DN76" s="1234"/>
      <c r="DO76" s="1234"/>
      <c r="DP76" s="1234"/>
      <c r="DQ76" s="1234"/>
      <c r="DR76" s="1234"/>
      <c r="DS76" s="1234"/>
      <c r="DT76" s="1234"/>
      <c r="DU76" s="1234"/>
      <c r="DV76" s="1234"/>
      <c r="DW76" s="1234"/>
      <c r="DX76" s="1234"/>
      <c r="DY76" s="1234"/>
      <c r="DZ76" s="1234"/>
      <c r="EA76" s="1234"/>
      <c r="EB76" s="1234"/>
      <c r="EC76" s="1234"/>
      <c r="ED76" s="1234"/>
      <c r="EE76" s="1234"/>
      <c r="EF76" s="1234"/>
      <c r="EG76" s="1234"/>
      <c r="EH76" s="1234"/>
      <c r="EI76" s="1234"/>
      <c r="EJ76" s="1234"/>
      <c r="EK76" s="1234"/>
      <c r="EL76" s="1234"/>
      <c r="EM76" s="1234"/>
      <c r="EN76" s="1234"/>
      <c r="EO76" s="1234"/>
      <c r="EP76" s="1234"/>
      <c r="EQ76" s="1234"/>
      <c r="ER76" s="1234"/>
      <c r="ES76" s="1234"/>
      <c r="ET76" s="1234"/>
      <c r="EU76" s="1234"/>
      <c r="EV76" s="1234"/>
      <c r="EW76" s="1234"/>
      <c r="EX76" s="1234"/>
      <c r="EY76" s="1234"/>
      <c r="EZ76" s="1234"/>
      <c r="FA76" s="1234"/>
      <c r="FB76" s="1234"/>
      <c r="FC76" s="1234"/>
      <c r="FD76" s="1234"/>
      <c r="FE76" s="1234"/>
      <c r="FF76" s="1234"/>
      <c r="FG76" s="1234"/>
      <c r="FH76" s="2271"/>
    </row>
    <row r="77" spans="1:164" ht="8.65" customHeight="1">
      <c r="A77" s="796"/>
      <c r="B77" s="2665" t="s">
        <v>1220</v>
      </c>
      <c r="C77" s="2666"/>
      <c r="D77" s="2666"/>
      <c r="E77" s="2666"/>
      <c r="F77" s="2666"/>
      <c r="G77" s="2666"/>
      <c r="H77" s="2666"/>
      <c r="I77" s="2666"/>
      <c r="J77" s="2666"/>
      <c r="K77" s="2666"/>
      <c r="L77" s="2666"/>
      <c r="M77" s="2666"/>
      <c r="N77" s="2666"/>
      <c r="O77" s="2666"/>
      <c r="P77" s="2666"/>
      <c r="Q77" s="2666"/>
      <c r="R77" s="2666"/>
      <c r="S77" s="2666"/>
      <c r="T77" s="2666"/>
      <c r="U77" s="2666"/>
      <c r="V77" s="2666"/>
      <c r="W77" s="2666"/>
      <c r="X77" s="2666"/>
      <c r="Y77" s="2666"/>
      <c r="Z77" s="2666"/>
      <c r="AA77" s="2666"/>
      <c r="AB77" s="2666"/>
      <c r="AC77" s="2666"/>
      <c r="AD77" s="2666"/>
      <c r="AE77" s="2666"/>
      <c r="AF77" s="2666"/>
      <c r="AG77" s="2666"/>
      <c r="AH77" s="2639">
        <v>1.02</v>
      </c>
      <c r="AI77" s="2639"/>
      <c r="AJ77" s="2639"/>
      <c r="AK77" s="2639"/>
      <c r="AL77" s="2639"/>
      <c r="AM77" s="2639"/>
      <c r="AN77" s="2639"/>
      <c r="AO77" s="2639"/>
      <c r="AP77" s="2639"/>
      <c r="AQ77" s="2639"/>
      <c r="AR77" s="2639"/>
      <c r="AS77" s="2639"/>
      <c r="AT77" s="2640"/>
      <c r="AU77" s="2650"/>
      <c r="AV77" s="2651"/>
      <c r="AW77" s="2651"/>
      <c r="AX77" s="2651"/>
      <c r="AY77" s="2651"/>
      <c r="AZ77" s="2644"/>
      <c r="BA77" s="2645"/>
      <c r="BB77" s="2645"/>
      <c r="BC77" s="2645"/>
      <c r="BD77" s="2645"/>
      <c r="BE77" s="2645"/>
      <c r="BF77" s="2645"/>
      <c r="BG77" s="2645"/>
      <c r="BH77" s="2645"/>
      <c r="BI77" s="2645"/>
      <c r="BJ77" s="2645"/>
      <c r="BK77" s="2645"/>
      <c r="BL77" s="2645"/>
      <c r="BM77" s="2645"/>
      <c r="BN77" s="2645"/>
      <c r="BO77" s="2645"/>
      <c r="BP77" s="2645"/>
      <c r="BQ77" s="2645"/>
      <c r="BR77" s="2645"/>
      <c r="BS77" s="2645"/>
      <c r="BT77" s="2646"/>
      <c r="BU77" s="2253"/>
      <c r="BV77" s="2253"/>
      <c r="BW77" s="2253"/>
      <c r="BX77" s="2253"/>
      <c r="BY77" s="2255"/>
      <c r="BZ77" s="2438" t="s">
        <v>1112</v>
      </c>
      <c r="CA77" s="2439"/>
      <c r="CB77" s="2439"/>
      <c r="CC77" s="2439"/>
      <c r="CD77" s="2439"/>
      <c r="CE77" s="2439"/>
      <c r="CF77" s="2439"/>
      <c r="CG77" s="2439"/>
      <c r="CH77" s="2439"/>
      <c r="CI77" s="2439"/>
      <c r="CJ77" s="2439"/>
      <c r="CK77" s="2439"/>
      <c r="CL77" s="2439"/>
      <c r="CM77" s="2439"/>
      <c r="CN77" s="2439"/>
      <c r="CO77" s="2439"/>
      <c r="CP77" s="2439"/>
      <c r="CQ77" s="2439"/>
      <c r="CR77" s="2439"/>
      <c r="CS77" s="2439"/>
      <c r="CT77" s="2439"/>
      <c r="CU77" s="2439"/>
      <c r="CV77" s="2439"/>
      <c r="CW77" s="2439"/>
      <c r="CX77" s="2439"/>
      <c r="CY77" s="2439"/>
      <c r="CZ77" s="2439"/>
      <c r="DA77" s="2439"/>
      <c r="DB77" s="2513"/>
      <c r="DC77" s="2653">
        <v>7.0999999999999994E-2</v>
      </c>
      <c r="DD77" s="2654"/>
      <c r="DE77" s="2654"/>
      <c r="DF77" s="2654"/>
      <c r="DG77" s="2654"/>
      <c r="DH77" s="2654"/>
      <c r="DI77" s="2654"/>
      <c r="DJ77" s="2655"/>
      <c r="DK77" s="2275" t="s">
        <v>1113</v>
      </c>
      <c r="DL77" s="2276"/>
      <c r="DM77" s="2276"/>
      <c r="DN77" s="2276"/>
      <c r="DO77" s="2276"/>
      <c r="DP77" s="2276"/>
      <c r="DQ77" s="2276"/>
      <c r="DR77" s="2276"/>
      <c r="DS77" s="2276"/>
      <c r="DT77" s="2276"/>
      <c r="DU77" s="2276"/>
      <c r="DV77" s="2276"/>
      <c r="DW77" s="2276"/>
      <c r="DX77" s="2276"/>
      <c r="DY77" s="2276"/>
      <c r="DZ77" s="2276"/>
      <c r="EA77" s="2276"/>
      <c r="EB77" s="2276"/>
      <c r="EC77" s="2276"/>
      <c r="ED77" s="2276"/>
      <c r="EE77" s="2276"/>
      <c r="EF77" s="2276"/>
      <c r="EG77" s="2276"/>
      <c r="EH77" s="2276"/>
      <c r="EI77" s="2276"/>
      <c r="EJ77" s="2276"/>
      <c r="EK77" s="2276"/>
      <c r="EL77" s="2276"/>
      <c r="EM77" s="2276"/>
      <c r="EN77" s="2276"/>
      <c r="EO77" s="2276"/>
      <c r="EP77" s="2276"/>
      <c r="EQ77" s="2276"/>
      <c r="ER77" s="2276"/>
      <c r="ES77" s="2276"/>
      <c r="ET77" s="2276"/>
      <c r="EU77" s="2276"/>
      <c r="EV77" s="2276"/>
      <c r="EW77" s="2276"/>
      <c r="EX77" s="2276"/>
      <c r="EY77" s="2276"/>
      <c r="EZ77" s="2276"/>
      <c r="FA77" s="2276"/>
      <c r="FB77" s="2276"/>
      <c r="FC77" s="2276"/>
      <c r="FD77" s="2276"/>
      <c r="FE77" s="2276"/>
      <c r="FF77" s="2276"/>
      <c r="FG77" s="2276"/>
      <c r="FH77" s="2277"/>
    </row>
    <row r="78" spans="1:164" ht="8.65" customHeight="1">
      <c r="A78" s="796"/>
      <c r="B78" s="2665"/>
      <c r="C78" s="2666"/>
      <c r="D78" s="2666"/>
      <c r="E78" s="2666"/>
      <c r="F78" s="2666"/>
      <c r="G78" s="2666"/>
      <c r="H78" s="2666"/>
      <c r="I78" s="2666"/>
      <c r="J78" s="2666"/>
      <c r="K78" s="2666"/>
      <c r="L78" s="2666"/>
      <c r="M78" s="2666"/>
      <c r="N78" s="2666"/>
      <c r="O78" s="2666"/>
      <c r="P78" s="2666"/>
      <c r="Q78" s="2666"/>
      <c r="R78" s="2666"/>
      <c r="S78" s="2666"/>
      <c r="T78" s="2666"/>
      <c r="U78" s="2666"/>
      <c r="V78" s="2666"/>
      <c r="W78" s="2666"/>
      <c r="X78" s="2666"/>
      <c r="Y78" s="2666"/>
      <c r="Z78" s="2666"/>
      <c r="AA78" s="2666"/>
      <c r="AB78" s="2666"/>
      <c r="AC78" s="2666"/>
      <c r="AD78" s="2666"/>
      <c r="AE78" s="2666"/>
      <c r="AF78" s="2666"/>
      <c r="AG78" s="2666"/>
      <c r="AH78" s="2639"/>
      <c r="AI78" s="2639"/>
      <c r="AJ78" s="2639"/>
      <c r="AK78" s="2639"/>
      <c r="AL78" s="2639"/>
      <c r="AM78" s="2639"/>
      <c r="AN78" s="2639"/>
      <c r="AO78" s="2639"/>
      <c r="AP78" s="2639"/>
      <c r="AQ78" s="2639"/>
      <c r="AR78" s="2639"/>
      <c r="AS78" s="2639"/>
      <c r="AT78" s="2640"/>
      <c r="AU78" s="2650"/>
      <c r="AV78" s="2651"/>
      <c r="AW78" s="2651"/>
      <c r="AX78" s="2651"/>
      <c r="AY78" s="2651"/>
      <c r="AZ78" s="2641" t="s">
        <v>1221</v>
      </c>
      <c r="BA78" s="2642"/>
      <c r="BB78" s="2642"/>
      <c r="BC78" s="2642"/>
      <c r="BD78" s="2642"/>
      <c r="BE78" s="2642"/>
      <c r="BF78" s="2642"/>
      <c r="BG78" s="2642"/>
      <c r="BH78" s="2642"/>
      <c r="BI78" s="2642"/>
      <c r="BJ78" s="2642"/>
      <c r="BK78" s="2642"/>
      <c r="BL78" s="2642"/>
      <c r="BM78" s="2642"/>
      <c r="BN78" s="2642"/>
      <c r="BO78" s="2642"/>
      <c r="BP78" s="2642"/>
      <c r="BQ78" s="2642"/>
      <c r="BR78" s="2642"/>
      <c r="BS78" s="2642"/>
      <c r="BT78" s="2643"/>
      <c r="BU78" s="2253">
        <v>0.8</v>
      </c>
      <c r="BV78" s="2253"/>
      <c r="BW78" s="2253"/>
      <c r="BX78" s="2253"/>
      <c r="BY78" s="2255"/>
      <c r="BZ78" s="2441"/>
      <c r="CA78" s="2442"/>
      <c r="CB78" s="2442"/>
      <c r="CC78" s="2442"/>
      <c r="CD78" s="2442"/>
      <c r="CE78" s="2442"/>
      <c r="CF78" s="2442"/>
      <c r="CG78" s="2442"/>
      <c r="CH78" s="2442"/>
      <c r="CI78" s="2442"/>
      <c r="CJ78" s="2442"/>
      <c r="CK78" s="2442"/>
      <c r="CL78" s="2442"/>
      <c r="CM78" s="2442"/>
      <c r="CN78" s="2442"/>
      <c r="CO78" s="2442"/>
      <c r="CP78" s="2442"/>
      <c r="CQ78" s="2442"/>
      <c r="CR78" s="2442"/>
      <c r="CS78" s="2442"/>
      <c r="CT78" s="2442"/>
      <c r="CU78" s="2442"/>
      <c r="CV78" s="2442"/>
      <c r="CW78" s="2442"/>
      <c r="CX78" s="2442"/>
      <c r="CY78" s="2442"/>
      <c r="CZ78" s="2442"/>
      <c r="DA78" s="2442"/>
      <c r="DB78" s="2515"/>
      <c r="DC78" s="2656"/>
      <c r="DD78" s="2657"/>
      <c r="DE78" s="2657"/>
      <c r="DF78" s="2657"/>
      <c r="DG78" s="2657"/>
      <c r="DH78" s="2657"/>
      <c r="DI78" s="2657"/>
      <c r="DJ78" s="2658"/>
      <c r="DK78" s="2278"/>
      <c r="DL78" s="2276"/>
      <c r="DM78" s="2276"/>
      <c r="DN78" s="2276"/>
      <c r="DO78" s="2276"/>
      <c r="DP78" s="2276"/>
      <c r="DQ78" s="2276"/>
      <c r="DR78" s="2276"/>
      <c r="DS78" s="2276"/>
      <c r="DT78" s="2276"/>
      <c r="DU78" s="2276"/>
      <c r="DV78" s="2276"/>
      <c r="DW78" s="2276"/>
      <c r="DX78" s="2276"/>
      <c r="DY78" s="2276"/>
      <c r="DZ78" s="2276"/>
      <c r="EA78" s="2276"/>
      <c r="EB78" s="2276"/>
      <c r="EC78" s="2276"/>
      <c r="ED78" s="2276"/>
      <c r="EE78" s="2276"/>
      <c r="EF78" s="2276"/>
      <c r="EG78" s="2276"/>
      <c r="EH78" s="2276"/>
      <c r="EI78" s="2276"/>
      <c r="EJ78" s="2276"/>
      <c r="EK78" s="2276"/>
      <c r="EL78" s="2276"/>
      <c r="EM78" s="2276"/>
      <c r="EN78" s="2276"/>
      <c r="EO78" s="2276"/>
      <c r="EP78" s="2276"/>
      <c r="EQ78" s="2276"/>
      <c r="ER78" s="2276"/>
      <c r="ES78" s="2276"/>
      <c r="ET78" s="2276"/>
      <c r="EU78" s="2276"/>
      <c r="EV78" s="2276"/>
      <c r="EW78" s="2276"/>
      <c r="EX78" s="2276"/>
      <c r="EY78" s="2276"/>
      <c r="EZ78" s="2276"/>
      <c r="FA78" s="2276"/>
      <c r="FB78" s="2276"/>
      <c r="FC78" s="2276"/>
      <c r="FD78" s="2276"/>
      <c r="FE78" s="2276"/>
      <c r="FF78" s="2276"/>
      <c r="FG78" s="2276"/>
      <c r="FH78" s="2277"/>
    </row>
    <row r="79" spans="1:164" ht="8.65" customHeight="1">
      <c r="A79" s="796"/>
      <c r="B79" s="2665" t="s">
        <v>1222</v>
      </c>
      <c r="C79" s="2666"/>
      <c r="D79" s="2666"/>
      <c r="E79" s="2666"/>
      <c r="F79" s="2666"/>
      <c r="G79" s="2666"/>
      <c r="H79" s="2666"/>
      <c r="I79" s="2666"/>
      <c r="J79" s="2666"/>
      <c r="K79" s="2666"/>
      <c r="L79" s="2666"/>
      <c r="M79" s="2666"/>
      <c r="N79" s="2666"/>
      <c r="O79" s="2666"/>
      <c r="P79" s="2666"/>
      <c r="Q79" s="2666"/>
      <c r="R79" s="2666"/>
      <c r="S79" s="2666"/>
      <c r="T79" s="2666"/>
      <c r="U79" s="2666"/>
      <c r="V79" s="2666"/>
      <c r="W79" s="2666"/>
      <c r="X79" s="2666"/>
      <c r="Y79" s="2666"/>
      <c r="Z79" s="2666"/>
      <c r="AA79" s="2666"/>
      <c r="AB79" s="2666"/>
      <c r="AC79" s="2666"/>
      <c r="AD79" s="2666"/>
      <c r="AE79" s="2666"/>
      <c r="AF79" s="2666"/>
      <c r="AG79" s="2666"/>
      <c r="AH79" s="2639">
        <v>1.01</v>
      </c>
      <c r="AI79" s="2639"/>
      <c r="AJ79" s="2639"/>
      <c r="AK79" s="2639"/>
      <c r="AL79" s="2639"/>
      <c r="AM79" s="2639"/>
      <c r="AN79" s="2639"/>
      <c r="AO79" s="2639"/>
      <c r="AP79" s="2639"/>
      <c r="AQ79" s="2639"/>
      <c r="AR79" s="2639"/>
      <c r="AS79" s="2639"/>
      <c r="AT79" s="2640"/>
      <c r="AU79" s="2650"/>
      <c r="AV79" s="2651"/>
      <c r="AW79" s="2651"/>
      <c r="AX79" s="2651"/>
      <c r="AY79" s="2651"/>
      <c r="AZ79" s="2644"/>
      <c r="BA79" s="2645"/>
      <c r="BB79" s="2645"/>
      <c r="BC79" s="2645"/>
      <c r="BD79" s="2645"/>
      <c r="BE79" s="2645"/>
      <c r="BF79" s="2645"/>
      <c r="BG79" s="2645"/>
      <c r="BH79" s="2645"/>
      <c r="BI79" s="2645"/>
      <c r="BJ79" s="2645"/>
      <c r="BK79" s="2645"/>
      <c r="BL79" s="2645"/>
      <c r="BM79" s="2645"/>
      <c r="BN79" s="2645"/>
      <c r="BO79" s="2645"/>
      <c r="BP79" s="2645"/>
      <c r="BQ79" s="2645"/>
      <c r="BR79" s="2645"/>
      <c r="BS79" s="2645"/>
      <c r="BT79" s="2646"/>
      <c r="BU79" s="2253"/>
      <c r="BV79" s="2253"/>
      <c r="BW79" s="2253"/>
      <c r="BX79" s="2253"/>
      <c r="BY79" s="2255"/>
      <c r="BZ79" s="2444"/>
      <c r="CA79" s="2445"/>
      <c r="CB79" s="2445"/>
      <c r="CC79" s="2445"/>
      <c r="CD79" s="2445"/>
      <c r="CE79" s="2445"/>
      <c r="CF79" s="2445"/>
      <c r="CG79" s="2445"/>
      <c r="CH79" s="2445"/>
      <c r="CI79" s="2445"/>
      <c r="CJ79" s="2445"/>
      <c r="CK79" s="2445"/>
      <c r="CL79" s="2445"/>
      <c r="CM79" s="2445"/>
      <c r="CN79" s="2445"/>
      <c r="CO79" s="2445"/>
      <c r="CP79" s="2445"/>
      <c r="CQ79" s="2445"/>
      <c r="CR79" s="2445"/>
      <c r="CS79" s="2445"/>
      <c r="CT79" s="2445"/>
      <c r="CU79" s="2445"/>
      <c r="CV79" s="2445"/>
      <c r="CW79" s="2445"/>
      <c r="CX79" s="2445"/>
      <c r="CY79" s="2445"/>
      <c r="CZ79" s="2445"/>
      <c r="DA79" s="2445"/>
      <c r="DB79" s="2517"/>
      <c r="DC79" s="2659"/>
      <c r="DD79" s="2660"/>
      <c r="DE79" s="2660"/>
      <c r="DF79" s="2660"/>
      <c r="DG79" s="2660"/>
      <c r="DH79" s="2660"/>
      <c r="DI79" s="2660"/>
      <c r="DJ79" s="2661"/>
      <c r="DK79" s="2278"/>
      <c r="DL79" s="2276"/>
      <c r="DM79" s="2276"/>
      <c r="DN79" s="2276"/>
      <c r="DO79" s="2276"/>
      <c r="DP79" s="2276"/>
      <c r="DQ79" s="2276"/>
      <c r="DR79" s="2276"/>
      <c r="DS79" s="2276"/>
      <c r="DT79" s="2276"/>
      <c r="DU79" s="2276"/>
      <c r="DV79" s="2276"/>
      <c r="DW79" s="2276"/>
      <c r="DX79" s="2276"/>
      <c r="DY79" s="2276"/>
      <c r="DZ79" s="2276"/>
      <c r="EA79" s="2276"/>
      <c r="EB79" s="2276"/>
      <c r="EC79" s="2276"/>
      <c r="ED79" s="2276"/>
      <c r="EE79" s="2276"/>
      <c r="EF79" s="2276"/>
      <c r="EG79" s="2276"/>
      <c r="EH79" s="2276"/>
      <c r="EI79" s="2276"/>
      <c r="EJ79" s="2276"/>
      <c r="EK79" s="2276"/>
      <c r="EL79" s="2276"/>
      <c r="EM79" s="2276"/>
      <c r="EN79" s="2276"/>
      <c r="EO79" s="2276"/>
      <c r="EP79" s="2276"/>
      <c r="EQ79" s="2276"/>
      <c r="ER79" s="2276"/>
      <c r="ES79" s="2276"/>
      <c r="ET79" s="2276"/>
      <c r="EU79" s="2276"/>
      <c r="EV79" s="2276"/>
      <c r="EW79" s="2276"/>
      <c r="EX79" s="2276"/>
      <c r="EY79" s="2276"/>
      <c r="EZ79" s="2276"/>
      <c r="FA79" s="2276"/>
      <c r="FB79" s="2276"/>
      <c r="FC79" s="2276"/>
      <c r="FD79" s="2276"/>
      <c r="FE79" s="2276"/>
      <c r="FF79" s="2276"/>
      <c r="FG79" s="2276"/>
      <c r="FH79" s="2277"/>
    </row>
    <row r="80" spans="1:164" ht="8.65" customHeight="1">
      <c r="A80" s="796"/>
      <c r="B80" s="2665"/>
      <c r="C80" s="2666"/>
      <c r="D80" s="2666"/>
      <c r="E80" s="2666"/>
      <c r="F80" s="2666"/>
      <c r="G80" s="2666"/>
      <c r="H80" s="2666"/>
      <c r="I80" s="2666"/>
      <c r="J80" s="2666"/>
      <c r="K80" s="2666"/>
      <c r="L80" s="2666"/>
      <c r="M80" s="2666"/>
      <c r="N80" s="2666"/>
      <c r="O80" s="2666"/>
      <c r="P80" s="2666"/>
      <c r="Q80" s="2666"/>
      <c r="R80" s="2666"/>
      <c r="S80" s="2666"/>
      <c r="T80" s="2666"/>
      <c r="U80" s="2666"/>
      <c r="V80" s="2666"/>
      <c r="W80" s="2666"/>
      <c r="X80" s="2666"/>
      <c r="Y80" s="2666"/>
      <c r="Z80" s="2666"/>
      <c r="AA80" s="2666"/>
      <c r="AB80" s="2666"/>
      <c r="AC80" s="2666"/>
      <c r="AD80" s="2666"/>
      <c r="AE80" s="2666"/>
      <c r="AF80" s="2666"/>
      <c r="AG80" s="2666"/>
      <c r="AH80" s="2639"/>
      <c r="AI80" s="2639"/>
      <c r="AJ80" s="2639"/>
      <c r="AK80" s="2639"/>
      <c r="AL80" s="2639"/>
      <c r="AM80" s="2639"/>
      <c r="AN80" s="2639"/>
      <c r="AO80" s="2639"/>
      <c r="AP80" s="2639"/>
      <c r="AQ80" s="2639"/>
      <c r="AR80" s="2639"/>
      <c r="AS80" s="2639"/>
      <c r="AT80" s="2640"/>
      <c r="AU80" s="2650"/>
      <c r="AV80" s="2651"/>
      <c r="AW80" s="2651"/>
      <c r="AX80" s="2651"/>
      <c r="AY80" s="2651"/>
      <c r="AZ80" s="2641" t="s">
        <v>1223</v>
      </c>
      <c r="BA80" s="2642"/>
      <c r="BB80" s="2642"/>
      <c r="BC80" s="2642"/>
      <c r="BD80" s="2642"/>
      <c r="BE80" s="2642"/>
      <c r="BF80" s="2642"/>
      <c r="BG80" s="2642"/>
      <c r="BH80" s="2642"/>
      <c r="BI80" s="2642"/>
      <c r="BJ80" s="2642"/>
      <c r="BK80" s="2642"/>
      <c r="BL80" s="2642"/>
      <c r="BM80" s="2642"/>
      <c r="BN80" s="2642"/>
      <c r="BO80" s="2642"/>
      <c r="BP80" s="2642"/>
      <c r="BQ80" s="2642"/>
      <c r="BR80" s="2642"/>
      <c r="BS80" s="2642"/>
      <c r="BT80" s="2643"/>
      <c r="BU80" s="2274" t="s">
        <v>1224</v>
      </c>
      <c r="BV80" s="2253"/>
      <c r="BW80" s="2253"/>
      <c r="BX80" s="2253"/>
      <c r="BY80" s="2255"/>
      <c r="BZ80" s="2438" t="s">
        <v>1117</v>
      </c>
      <c r="CA80" s="2439"/>
      <c r="CB80" s="2439"/>
      <c r="CC80" s="2439"/>
      <c r="CD80" s="2439"/>
      <c r="CE80" s="2439"/>
      <c r="CF80" s="2439"/>
      <c r="CG80" s="2439"/>
      <c r="CH80" s="2439"/>
      <c r="CI80" s="2439"/>
      <c r="CJ80" s="2439"/>
      <c r="CK80" s="2439"/>
      <c r="CL80" s="2439"/>
      <c r="CM80" s="2439"/>
      <c r="CN80" s="2439"/>
      <c r="CO80" s="2439"/>
      <c r="CP80" s="2439"/>
      <c r="CQ80" s="2439"/>
      <c r="CR80" s="2439"/>
      <c r="CS80" s="2439"/>
      <c r="CT80" s="2439"/>
      <c r="CU80" s="2439"/>
      <c r="CV80" s="2439"/>
      <c r="CW80" s="2439"/>
      <c r="CX80" s="2439"/>
      <c r="CY80" s="2439"/>
      <c r="CZ80" s="2439"/>
      <c r="DA80" s="2439"/>
      <c r="DB80" s="2513"/>
      <c r="DC80" s="2653">
        <v>6.8000000000000005E-2</v>
      </c>
      <c r="DD80" s="2654"/>
      <c r="DE80" s="2654"/>
      <c r="DF80" s="2654"/>
      <c r="DG80" s="2654"/>
      <c r="DH80" s="2654"/>
      <c r="DI80" s="2654"/>
      <c r="DJ80" s="2655"/>
      <c r="DK80" s="2270" t="s">
        <v>1118</v>
      </c>
      <c r="DL80" s="1234"/>
      <c r="DM80" s="1234"/>
      <c r="DN80" s="1234"/>
      <c r="DO80" s="1234"/>
      <c r="DP80" s="1234"/>
      <c r="DQ80" s="1234"/>
      <c r="DR80" s="1234"/>
      <c r="DS80" s="1234"/>
      <c r="DT80" s="1234"/>
      <c r="DU80" s="1234"/>
      <c r="DV80" s="1234"/>
      <c r="DW80" s="1234"/>
      <c r="DX80" s="1234"/>
      <c r="DY80" s="1234"/>
      <c r="DZ80" s="1234"/>
      <c r="EA80" s="1234"/>
      <c r="EB80" s="1234"/>
      <c r="EC80" s="1234"/>
      <c r="ED80" s="1234"/>
      <c r="EE80" s="1234"/>
      <c r="EF80" s="1234"/>
      <c r="EG80" s="1234"/>
      <c r="EH80" s="1234"/>
      <c r="EI80" s="1234"/>
      <c r="EJ80" s="1234"/>
      <c r="EK80" s="1234"/>
      <c r="EL80" s="1234"/>
      <c r="EM80" s="1234"/>
      <c r="EN80" s="1234"/>
      <c r="EO80" s="1234"/>
      <c r="EP80" s="1234"/>
      <c r="EQ80" s="1234"/>
      <c r="ER80" s="1234"/>
      <c r="ES80" s="1234"/>
      <c r="ET80" s="1234"/>
      <c r="EU80" s="1234"/>
      <c r="EV80" s="1234"/>
      <c r="EW80" s="1234"/>
      <c r="EX80" s="1234"/>
      <c r="EY80" s="1234"/>
      <c r="EZ80" s="1234"/>
      <c r="FA80" s="1234"/>
      <c r="FB80" s="1234"/>
      <c r="FC80" s="1234"/>
      <c r="FD80" s="1234"/>
      <c r="FE80" s="1234"/>
      <c r="FF80" s="1234"/>
      <c r="FG80" s="1234"/>
      <c r="FH80" s="2271"/>
    </row>
    <row r="81" spans="1:164" ht="8.65" customHeight="1">
      <c r="A81" s="796"/>
      <c r="B81" s="2665" t="s">
        <v>1225</v>
      </c>
      <c r="C81" s="2666"/>
      <c r="D81" s="2666"/>
      <c r="E81" s="2666"/>
      <c r="F81" s="2666"/>
      <c r="G81" s="2666"/>
      <c r="H81" s="2666"/>
      <c r="I81" s="2666"/>
      <c r="J81" s="2666"/>
      <c r="K81" s="2666"/>
      <c r="L81" s="2666"/>
      <c r="M81" s="2666"/>
      <c r="N81" s="2666"/>
      <c r="O81" s="2666"/>
      <c r="P81" s="2666"/>
      <c r="Q81" s="2666"/>
      <c r="R81" s="2666"/>
      <c r="S81" s="2666"/>
      <c r="T81" s="2666"/>
      <c r="U81" s="2666"/>
      <c r="V81" s="2666"/>
      <c r="W81" s="2666"/>
      <c r="X81" s="2666"/>
      <c r="Y81" s="2666"/>
      <c r="Z81" s="2666"/>
      <c r="AA81" s="2666"/>
      <c r="AB81" s="2666"/>
      <c r="AC81" s="2666"/>
      <c r="AD81" s="2666"/>
      <c r="AE81" s="2666"/>
      <c r="AF81" s="2666"/>
      <c r="AG81" s="2666"/>
      <c r="AH81" s="2639"/>
      <c r="AI81" s="2639"/>
      <c r="AJ81" s="2639"/>
      <c r="AK81" s="2639"/>
      <c r="AL81" s="2639"/>
      <c r="AM81" s="2639"/>
      <c r="AN81" s="2639"/>
      <c r="AO81" s="2639"/>
      <c r="AP81" s="2639"/>
      <c r="AQ81" s="2639"/>
      <c r="AR81" s="2639"/>
      <c r="AS81" s="2639"/>
      <c r="AT81" s="2640"/>
      <c r="AU81" s="2650"/>
      <c r="AV81" s="2651"/>
      <c r="AW81" s="2651"/>
      <c r="AX81" s="2651"/>
      <c r="AY81" s="2651"/>
      <c r="AZ81" s="2644"/>
      <c r="BA81" s="2645"/>
      <c r="BB81" s="2645"/>
      <c r="BC81" s="2645"/>
      <c r="BD81" s="2645"/>
      <c r="BE81" s="2645"/>
      <c r="BF81" s="2645"/>
      <c r="BG81" s="2645"/>
      <c r="BH81" s="2645"/>
      <c r="BI81" s="2645"/>
      <c r="BJ81" s="2645"/>
      <c r="BK81" s="2645"/>
      <c r="BL81" s="2645"/>
      <c r="BM81" s="2645"/>
      <c r="BN81" s="2645"/>
      <c r="BO81" s="2645"/>
      <c r="BP81" s="2645"/>
      <c r="BQ81" s="2645"/>
      <c r="BR81" s="2645"/>
      <c r="BS81" s="2645"/>
      <c r="BT81" s="2646"/>
      <c r="BU81" s="2253"/>
      <c r="BV81" s="2253"/>
      <c r="BW81" s="2253"/>
      <c r="BX81" s="2253"/>
      <c r="BY81" s="2255"/>
      <c r="BZ81" s="2441"/>
      <c r="CA81" s="2442"/>
      <c r="CB81" s="2442"/>
      <c r="CC81" s="2442"/>
      <c r="CD81" s="2442"/>
      <c r="CE81" s="2442"/>
      <c r="CF81" s="2442"/>
      <c r="CG81" s="2442"/>
      <c r="CH81" s="2442"/>
      <c r="CI81" s="2442"/>
      <c r="CJ81" s="2442"/>
      <c r="CK81" s="2442"/>
      <c r="CL81" s="2442"/>
      <c r="CM81" s="2442"/>
      <c r="CN81" s="2442"/>
      <c r="CO81" s="2442"/>
      <c r="CP81" s="2442"/>
      <c r="CQ81" s="2442"/>
      <c r="CR81" s="2442"/>
      <c r="CS81" s="2442"/>
      <c r="CT81" s="2442"/>
      <c r="CU81" s="2442"/>
      <c r="CV81" s="2442"/>
      <c r="CW81" s="2442"/>
      <c r="CX81" s="2442"/>
      <c r="CY81" s="2442"/>
      <c r="CZ81" s="2442"/>
      <c r="DA81" s="2442"/>
      <c r="DB81" s="2515"/>
      <c r="DC81" s="2656"/>
      <c r="DD81" s="2657"/>
      <c r="DE81" s="2657"/>
      <c r="DF81" s="2657"/>
      <c r="DG81" s="2657"/>
      <c r="DH81" s="2657"/>
      <c r="DI81" s="2657"/>
      <c r="DJ81" s="2658"/>
      <c r="DK81" s="2270"/>
      <c r="DL81" s="1234"/>
      <c r="DM81" s="1234"/>
      <c r="DN81" s="1234"/>
      <c r="DO81" s="1234"/>
      <c r="DP81" s="1234"/>
      <c r="DQ81" s="1234"/>
      <c r="DR81" s="1234"/>
      <c r="DS81" s="1234"/>
      <c r="DT81" s="1234"/>
      <c r="DU81" s="1234"/>
      <c r="DV81" s="1234"/>
      <c r="DW81" s="1234"/>
      <c r="DX81" s="1234"/>
      <c r="DY81" s="1234"/>
      <c r="DZ81" s="1234"/>
      <c r="EA81" s="1234"/>
      <c r="EB81" s="1234"/>
      <c r="EC81" s="1234"/>
      <c r="ED81" s="1234"/>
      <c r="EE81" s="1234"/>
      <c r="EF81" s="1234"/>
      <c r="EG81" s="1234"/>
      <c r="EH81" s="1234"/>
      <c r="EI81" s="1234"/>
      <c r="EJ81" s="1234"/>
      <c r="EK81" s="1234"/>
      <c r="EL81" s="1234"/>
      <c r="EM81" s="1234"/>
      <c r="EN81" s="1234"/>
      <c r="EO81" s="1234"/>
      <c r="EP81" s="1234"/>
      <c r="EQ81" s="1234"/>
      <c r="ER81" s="1234"/>
      <c r="ES81" s="1234"/>
      <c r="ET81" s="1234"/>
      <c r="EU81" s="1234"/>
      <c r="EV81" s="1234"/>
      <c r="EW81" s="1234"/>
      <c r="EX81" s="1234"/>
      <c r="EY81" s="1234"/>
      <c r="EZ81" s="1234"/>
      <c r="FA81" s="1234"/>
      <c r="FB81" s="1234"/>
      <c r="FC81" s="1234"/>
      <c r="FD81" s="1234"/>
      <c r="FE81" s="1234"/>
      <c r="FF81" s="1234"/>
      <c r="FG81" s="1234"/>
      <c r="FH81" s="2271"/>
    </row>
    <row r="82" spans="1:164" ht="8.65" customHeight="1">
      <c r="A82" s="796"/>
      <c r="B82" s="2665"/>
      <c r="C82" s="2666"/>
      <c r="D82" s="2666"/>
      <c r="E82" s="2666"/>
      <c r="F82" s="2666"/>
      <c r="G82" s="2666"/>
      <c r="H82" s="2666"/>
      <c r="I82" s="2666"/>
      <c r="J82" s="2666"/>
      <c r="K82" s="2666"/>
      <c r="L82" s="2666"/>
      <c r="M82" s="2666"/>
      <c r="N82" s="2666"/>
      <c r="O82" s="2666"/>
      <c r="P82" s="2666"/>
      <c r="Q82" s="2666"/>
      <c r="R82" s="2666"/>
      <c r="S82" s="2666"/>
      <c r="T82" s="2666"/>
      <c r="U82" s="2666"/>
      <c r="V82" s="2666"/>
      <c r="W82" s="2666"/>
      <c r="X82" s="2666"/>
      <c r="Y82" s="2666"/>
      <c r="Z82" s="2666"/>
      <c r="AA82" s="2666"/>
      <c r="AB82" s="2666"/>
      <c r="AC82" s="2666"/>
      <c r="AD82" s="2666"/>
      <c r="AE82" s="2666"/>
      <c r="AF82" s="2666"/>
      <c r="AG82" s="2666"/>
      <c r="AH82" s="2639"/>
      <c r="AI82" s="2639"/>
      <c r="AJ82" s="2639"/>
      <c r="AK82" s="2639"/>
      <c r="AL82" s="2639"/>
      <c r="AM82" s="2639"/>
      <c r="AN82" s="2639"/>
      <c r="AO82" s="2639"/>
      <c r="AP82" s="2639"/>
      <c r="AQ82" s="2639"/>
      <c r="AR82" s="2639"/>
      <c r="AS82" s="2639"/>
      <c r="AT82" s="2640"/>
      <c r="AU82" s="2650"/>
      <c r="AV82" s="2651"/>
      <c r="AW82" s="2651"/>
      <c r="AX82" s="2651"/>
      <c r="AY82" s="2651"/>
      <c r="AZ82" s="2641" t="s">
        <v>1120</v>
      </c>
      <c r="BA82" s="2642"/>
      <c r="BB82" s="2642"/>
      <c r="BC82" s="2642"/>
      <c r="BD82" s="2642"/>
      <c r="BE82" s="2642"/>
      <c r="BF82" s="2642"/>
      <c r="BG82" s="2642"/>
      <c r="BH82" s="2642"/>
      <c r="BI82" s="2642"/>
      <c r="BJ82" s="2642"/>
      <c r="BK82" s="2642"/>
      <c r="BL82" s="2642"/>
      <c r="BM82" s="2642"/>
      <c r="BN82" s="2642"/>
      <c r="BO82" s="2642"/>
      <c r="BP82" s="2642"/>
      <c r="BQ82" s="2642"/>
      <c r="BR82" s="2642"/>
      <c r="BS82" s="2642"/>
      <c r="BT82" s="2643"/>
      <c r="BU82" s="2253">
        <v>1.1000000000000001</v>
      </c>
      <c r="BV82" s="2253"/>
      <c r="BW82" s="2253"/>
      <c r="BX82" s="2253"/>
      <c r="BY82" s="2255"/>
      <c r="BZ82" s="2444"/>
      <c r="CA82" s="2445"/>
      <c r="CB82" s="2445"/>
      <c r="CC82" s="2445"/>
      <c r="CD82" s="2445"/>
      <c r="CE82" s="2445"/>
      <c r="CF82" s="2445"/>
      <c r="CG82" s="2445"/>
      <c r="CH82" s="2445"/>
      <c r="CI82" s="2445"/>
      <c r="CJ82" s="2445"/>
      <c r="CK82" s="2445"/>
      <c r="CL82" s="2445"/>
      <c r="CM82" s="2445"/>
      <c r="CN82" s="2445"/>
      <c r="CO82" s="2445"/>
      <c r="CP82" s="2445"/>
      <c r="CQ82" s="2445"/>
      <c r="CR82" s="2445"/>
      <c r="CS82" s="2445"/>
      <c r="CT82" s="2445"/>
      <c r="CU82" s="2445"/>
      <c r="CV82" s="2445"/>
      <c r="CW82" s="2445"/>
      <c r="CX82" s="2445"/>
      <c r="CY82" s="2445"/>
      <c r="CZ82" s="2445"/>
      <c r="DA82" s="2445"/>
      <c r="DB82" s="2517"/>
      <c r="DC82" s="2659"/>
      <c r="DD82" s="2660"/>
      <c r="DE82" s="2660"/>
      <c r="DF82" s="2660"/>
      <c r="DG82" s="2660"/>
      <c r="DH82" s="2660"/>
      <c r="DI82" s="2660"/>
      <c r="DJ82" s="2661"/>
      <c r="DK82" s="2270"/>
      <c r="DL82" s="1234"/>
      <c r="DM82" s="1234"/>
      <c r="DN82" s="1234"/>
      <c r="DO82" s="1234"/>
      <c r="DP82" s="1234"/>
      <c r="DQ82" s="1234"/>
      <c r="DR82" s="1234"/>
      <c r="DS82" s="1234"/>
      <c r="DT82" s="1234"/>
      <c r="DU82" s="1234"/>
      <c r="DV82" s="1234"/>
      <c r="DW82" s="1234"/>
      <c r="DX82" s="1234"/>
      <c r="DY82" s="1234"/>
      <c r="DZ82" s="1234"/>
      <c r="EA82" s="1234"/>
      <c r="EB82" s="1234"/>
      <c r="EC82" s="1234"/>
      <c r="ED82" s="1234"/>
      <c r="EE82" s="1234"/>
      <c r="EF82" s="1234"/>
      <c r="EG82" s="1234"/>
      <c r="EH82" s="1234"/>
      <c r="EI82" s="1234"/>
      <c r="EJ82" s="1234"/>
      <c r="EK82" s="1234"/>
      <c r="EL82" s="1234"/>
      <c r="EM82" s="1234"/>
      <c r="EN82" s="1234"/>
      <c r="EO82" s="1234"/>
      <c r="EP82" s="1234"/>
      <c r="EQ82" s="1234"/>
      <c r="ER82" s="1234"/>
      <c r="ES82" s="1234"/>
      <c r="ET82" s="1234"/>
      <c r="EU82" s="1234"/>
      <c r="EV82" s="1234"/>
      <c r="EW82" s="1234"/>
      <c r="EX82" s="1234"/>
      <c r="EY82" s="1234"/>
      <c r="EZ82" s="1234"/>
      <c r="FA82" s="1234"/>
      <c r="FB82" s="1234"/>
      <c r="FC82" s="1234"/>
      <c r="FD82" s="1234"/>
      <c r="FE82" s="1234"/>
      <c r="FF82" s="1234"/>
      <c r="FG82" s="1234"/>
      <c r="FH82" s="2271"/>
    </row>
    <row r="83" spans="1:164" ht="8.65" customHeight="1">
      <c r="A83" s="796"/>
      <c r="B83" s="2667" t="s">
        <v>1121</v>
      </c>
      <c r="C83" s="2668"/>
      <c r="D83" s="2668"/>
      <c r="E83" s="2668"/>
      <c r="F83" s="2668"/>
      <c r="G83" s="2668"/>
      <c r="H83" s="2668"/>
      <c r="I83" s="2668"/>
      <c r="J83" s="2668"/>
      <c r="K83" s="2668"/>
      <c r="L83" s="2668"/>
      <c r="M83" s="2668"/>
      <c r="N83" s="2668"/>
      <c r="O83" s="2668"/>
      <c r="P83" s="2668"/>
      <c r="Q83" s="2668"/>
      <c r="R83" s="2668"/>
      <c r="S83" s="2668"/>
      <c r="T83" s="2668"/>
      <c r="U83" s="2668"/>
      <c r="V83" s="2668"/>
      <c r="W83" s="2668"/>
      <c r="X83" s="2668"/>
      <c r="Y83" s="2668"/>
      <c r="Z83" s="2668"/>
      <c r="AA83" s="2668"/>
      <c r="AB83" s="2668"/>
      <c r="AC83" s="2668"/>
      <c r="AD83" s="2668"/>
      <c r="AE83" s="2668"/>
      <c r="AF83" s="2668"/>
      <c r="AG83" s="2668"/>
      <c r="AH83" s="2668"/>
      <c r="AI83" s="2668"/>
      <c r="AJ83" s="2668"/>
      <c r="AK83" s="2668"/>
      <c r="AL83" s="2668"/>
      <c r="AM83" s="2668"/>
      <c r="AN83" s="2668"/>
      <c r="AO83" s="2668"/>
      <c r="AP83" s="2668"/>
      <c r="AQ83" s="2668"/>
      <c r="AR83" s="2668"/>
      <c r="AS83" s="2668"/>
      <c r="AT83" s="2668"/>
      <c r="AU83" s="2650"/>
      <c r="AV83" s="2651"/>
      <c r="AW83" s="2651"/>
      <c r="AX83" s="2651"/>
      <c r="AY83" s="2651"/>
      <c r="AZ83" s="2644"/>
      <c r="BA83" s="2645"/>
      <c r="BB83" s="2645"/>
      <c r="BC83" s="2645"/>
      <c r="BD83" s="2645"/>
      <c r="BE83" s="2645"/>
      <c r="BF83" s="2645"/>
      <c r="BG83" s="2645"/>
      <c r="BH83" s="2645"/>
      <c r="BI83" s="2645"/>
      <c r="BJ83" s="2645"/>
      <c r="BK83" s="2645"/>
      <c r="BL83" s="2645"/>
      <c r="BM83" s="2645"/>
      <c r="BN83" s="2645"/>
      <c r="BO83" s="2645"/>
      <c r="BP83" s="2645"/>
      <c r="BQ83" s="2645"/>
      <c r="BR83" s="2645"/>
      <c r="BS83" s="2645"/>
      <c r="BT83" s="2646"/>
      <c r="BU83" s="2253"/>
      <c r="BV83" s="2253"/>
      <c r="BW83" s="2253"/>
      <c r="BX83" s="2253"/>
      <c r="BY83" s="2255"/>
      <c r="BZ83" s="2438" t="s">
        <v>1122</v>
      </c>
      <c r="CA83" s="2439"/>
      <c r="CB83" s="2439"/>
      <c r="CC83" s="2439"/>
      <c r="CD83" s="2439"/>
      <c r="CE83" s="2439"/>
      <c r="CF83" s="2439"/>
      <c r="CG83" s="2439"/>
      <c r="CH83" s="2439"/>
      <c r="CI83" s="2439"/>
      <c r="CJ83" s="2439"/>
      <c r="CK83" s="2439"/>
      <c r="CL83" s="2439"/>
      <c r="CM83" s="2439"/>
      <c r="CN83" s="2439"/>
      <c r="CO83" s="2439"/>
      <c r="CP83" s="2439"/>
      <c r="CQ83" s="2439"/>
      <c r="CR83" s="2439"/>
      <c r="CS83" s="2439"/>
      <c r="CT83" s="2439"/>
      <c r="CU83" s="2439"/>
      <c r="CV83" s="2439"/>
      <c r="CW83" s="2439"/>
      <c r="CX83" s="2439"/>
      <c r="CY83" s="2439"/>
      <c r="CZ83" s="2439"/>
      <c r="DA83" s="2439"/>
      <c r="DB83" s="2513"/>
      <c r="DC83" s="2653">
        <v>8.4000000000000005E-2</v>
      </c>
      <c r="DD83" s="2654"/>
      <c r="DE83" s="2654"/>
      <c r="DF83" s="2654"/>
      <c r="DG83" s="2654"/>
      <c r="DH83" s="2654"/>
      <c r="DI83" s="2654"/>
      <c r="DJ83" s="2655"/>
      <c r="DK83" s="2248" t="s">
        <v>1123</v>
      </c>
      <c r="DL83" s="2204"/>
      <c r="DM83" s="2204"/>
      <c r="DN83" s="2204"/>
      <c r="DO83" s="2204"/>
      <c r="DP83" s="2204"/>
      <c r="DQ83" s="2204"/>
      <c r="DR83" s="2204"/>
      <c r="DS83" s="2204"/>
      <c r="DT83" s="2204"/>
      <c r="DU83" s="2204"/>
      <c r="DV83" s="2204"/>
      <c r="DW83" s="2204"/>
      <c r="DX83" s="2204"/>
      <c r="DY83" s="2204"/>
      <c r="DZ83" s="2204"/>
      <c r="EA83" s="2204"/>
      <c r="EB83" s="2204"/>
      <c r="EC83" s="2204"/>
      <c r="ED83" s="2204"/>
      <c r="EE83" s="2204"/>
      <c r="EF83" s="2204"/>
      <c r="EG83" s="2204"/>
      <c r="EH83" s="2204"/>
      <c r="EI83" s="2204"/>
      <c r="EJ83" s="2204"/>
      <c r="EK83" s="2204"/>
      <c r="EL83" s="2204"/>
      <c r="EM83" s="2204"/>
      <c r="EN83" s="2204"/>
      <c r="EO83" s="2204"/>
      <c r="EP83" s="2204"/>
      <c r="EQ83" s="2204"/>
      <c r="ER83" s="2204"/>
      <c r="ES83" s="2204"/>
      <c r="ET83" s="2204"/>
      <c r="EU83" s="2204"/>
      <c r="EV83" s="2204"/>
      <c r="EW83" s="2204"/>
      <c r="EX83" s="2204"/>
      <c r="EY83" s="2204"/>
      <c r="EZ83" s="2204"/>
      <c r="FA83" s="2204"/>
      <c r="FB83" s="2204"/>
      <c r="FC83" s="2204"/>
      <c r="FD83" s="2204"/>
      <c r="FE83" s="2204"/>
      <c r="FF83" s="2204"/>
      <c r="FG83" s="2204"/>
      <c r="FH83" s="2205"/>
    </row>
    <row r="84" spans="1:164" ht="8.65" customHeight="1">
      <c r="A84" s="796"/>
      <c r="B84" s="2667"/>
      <c r="C84" s="2668"/>
      <c r="D84" s="2668"/>
      <c r="E84" s="2668"/>
      <c r="F84" s="2668"/>
      <c r="G84" s="2668"/>
      <c r="H84" s="2668"/>
      <c r="I84" s="2668"/>
      <c r="J84" s="2668"/>
      <c r="K84" s="2668"/>
      <c r="L84" s="2668"/>
      <c r="M84" s="2668"/>
      <c r="N84" s="2668"/>
      <c r="O84" s="2668"/>
      <c r="P84" s="2668"/>
      <c r="Q84" s="2668"/>
      <c r="R84" s="2668"/>
      <c r="S84" s="2668"/>
      <c r="T84" s="2668"/>
      <c r="U84" s="2668"/>
      <c r="V84" s="2668"/>
      <c r="W84" s="2668"/>
      <c r="X84" s="2668"/>
      <c r="Y84" s="2668"/>
      <c r="Z84" s="2668"/>
      <c r="AA84" s="2668"/>
      <c r="AB84" s="2668"/>
      <c r="AC84" s="2668"/>
      <c r="AD84" s="2668"/>
      <c r="AE84" s="2668"/>
      <c r="AF84" s="2668"/>
      <c r="AG84" s="2668"/>
      <c r="AH84" s="2668"/>
      <c r="AI84" s="2668"/>
      <c r="AJ84" s="2668"/>
      <c r="AK84" s="2668"/>
      <c r="AL84" s="2668"/>
      <c r="AM84" s="2668"/>
      <c r="AN84" s="2668"/>
      <c r="AO84" s="2668"/>
      <c r="AP84" s="2668"/>
      <c r="AQ84" s="2668"/>
      <c r="AR84" s="2668"/>
      <c r="AS84" s="2668"/>
      <c r="AT84" s="2668"/>
      <c r="AU84" s="2650"/>
      <c r="AV84" s="2651"/>
      <c r="AW84" s="2651"/>
      <c r="AX84" s="2651"/>
      <c r="AY84" s="2651"/>
      <c r="AZ84" s="2641" t="s">
        <v>1124</v>
      </c>
      <c r="BA84" s="2642"/>
      <c r="BB84" s="2642"/>
      <c r="BC84" s="2642"/>
      <c r="BD84" s="2642"/>
      <c r="BE84" s="2642"/>
      <c r="BF84" s="2642"/>
      <c r="BG84" s="2642"/>
      <c r="BH84" s="2642"/>
      <c r="BI84" s="2642"/>
      <c r="BJ84" s="2642"/>
      <c r="BK84" s="2642"/>
      <c r="BL84" s="2642"/>
      <c r="BM84" s="2642"/>
      <c r="BN84" s="2642"/>
      <c r="BO84" s="2642"/>
      <c r="BP84" s="2642"/>
      <c r="BQ84" s="2642"/>
      <c r="BR84" s="2642"/>
      <c r="BS84" s="2642"/>
      <c r="BT84" s="2643"/>
      <c r="BU84" s="2253">
        <v>0.6</v>
      </c>
      <c r="BV84" s="2253"/>
      <c r="BW84" s="2253"/>
      <c r="BX84" s="2253"/>
      <c r="BY84" s="2255"/>
      <c r="BZ84" s="2441"/>
      <c r="CA84" s="2442"/>
      <c r="CB84" s="2442"/>
      <c r="CC84" s="2442"/>
      <c r="CD84" s="2442"/>
      <c r="CE84" s="2442"/>
      <c r="CF84" s="2442"/>
      <c r="CG84" s="2442"/>
      <c r="CH84" s="2442"/>
      <c r="CI84" s="2442"/>
      <c r="CJ84" s="2442"/>
      <c r="CK84" s="2442"/>
      <c r="CL84" s="2442"/>
      <c r="CM84" s="2442"/>
      <c r="CN84" s="2442"/>
      <c r="CO84" s="2442"/>
      <c r="CP84" s="2442"/>
      <c r="CQ84" s="2442"/>
      <c r="CR84" s="2442"/>
      <c r="CS84" s="2442"/>
      <c r="CT84" s="2442"/>
      <c r="CU84" s="2442"/>
      <c r="CV84" s="2442"/>
      <c r="CW84" s="2442"/>
      <c r="CX84" s="2442"/>
      <c r="CY84" s="2442"/>
      <c r="CZ84" s="2442"/>
      <c r="DA84" s="2442"/>
      <c r="DB84" s="2515"/>
      <c r="DC84" s="2656"/>
      <c r="DD84" s="2657"/>
      <c r="DE84" s="2657"/>
      <c r="DF84" s="2657"/>
      <c r="DG84" s="2657"/>
      <c r="DH84" s="2657"/>
      <c r="DI84" s="2657"/>
      <c r="DJ84" s="2658"/>
      <c r="DK84" s="2203"/>
      <c r="DL84" s="2204"/>
      <c r="DM84" s="2204"/>
      <c r="DN84" s="2204"/>
      <c r="DO84" s="2204"/>
      <c r="DP84" s="2204"/>
      <c r="DQ84" s="2204"/>
      <c r="DR84" s="2204"/>
      <c r="DS84" s="2204"/>
      <c r="DT84" s="2204"/>
      <c r="DU84" s="2204"/>
      <c r="DV84" s="2204"/>
      <c r="DW84" s="2204"/>
      <c r="DX84" s="2204"/>
      <c r="DY84" s="2204"/>
      <c r="DZ84" s="2204"/>
      <c r="EA84" s="2204"/>
      <c r="EB84" s="2204"/>
      <c r="EC84" s="2204"/>
      <c r="ED84" s="2204"/>
      <c r="EE84" s="2204"/>
      <c r="EF84" s="2204"/>
      <c r="EG84" s="2204"/>
      <c r="EH84" s="2204"/>
      <c r="EI84" s="2204"/>
      <c r="EJ84" s="2204"/>
      <c r="EK84" s="2204"/>
      <c r="EL84" s="2204"/>
      <c r="EM84" s="2204"/>
      <c r="EN84" s="2204"/>
      <c r="EO84" s="2204"/>
      <c r="EP84" s="2204"/>
      <c r="EQ84" s="2204"/>
      <c r="ER84" s="2204"/>
      <c r="ES84" s="2204"/>
      <c r="ET84" s="2204"/>
      <c r="EU84" s="2204"/>
      <c r="EV84" s="2204"/>
      <c r="EW84" s="2204"/>
      <c r="EX84" s="2204"/>
      <c r="EY84" s="2204"/>
      <c r="EZ84" s="2204"/>
      <c r="FA84" s="2204"/>
      <c r="FB84" s="2204"/>
      <c r="FC84" s="2204"/>
      <c r="FD84" s="2204"/>
      <c r="FE84" s="2204"/>
      <c r="FF84" s="2204"/>
      <c r="FG84" s="2204"/>
      <c r="FH84" s="2205"/>
    </row>
    <row r="85" spans="1:164" ht="8.65" customHeight="1">
      <c r="A85" s="796"/>
      <c r="B85" s="2667" t="s">
        <v>1125</v>
      </c>
      <c r="C85" s="2668"/>
      <c r="D85" s="2668"/>
      <c r="E85" s="2668"/>
      <c r="F85" s="2668"/>
      <c r="G85" s="2668"/>
      <c r="H85" s="2668"/>
      <c r="I85" s="2668"/>
      <c r="J85" s="2668"/>
      <c r="K85" s="2668"/>
      <c r="L85" s="2668"/>
      <c r="M85" s="2668"/>
      <c r="N85" s="2668"/>
      <c r="O85" s="2668"/>
      <c r="P85" s="2668"/>
      <c r="Q85" s="2668"/>
      <c r="R85" s="2668"/>
      <c r="S85" s="2668"/>
      <c r="T85" s="2668"/>
      <c r="U85" s="2668"/>
      <c r="V85" s="2668"/>
      <c r="W85" s="2668"/>
      <c r="X85" s="2668"/>
      <c r="Y85" s="2668"/>
      <c r="Z85" s="2668"/>
      <c r="AA85" s="2668"/>
      <c r="AB85" s="2668"/>
      <c r="AC85" s="2668"/>
      <c r="AD85" s="2668"/>
      <c r="AE85" s="2668"/>
      <c r="AF85" s="2668"/>
      <c r="AG85" s="2668"/>
      <c r="AH85" s="2668"/>
      <c r="AI85" s="2668"/>
      <c r="AJ85" s="2668"/>
      <c r="AK85" s="2668"/>
      <c r="AL85" s="2668"/>
      <c r="AM85" s="2668"/>
      <c r="AN85" s="2668"/>
      <c r="AO85" s="2668"/>
      <c r="AP85" s="2668"/>
      <c r="AQ85" s="2668"/>
      <c r="AR85" s="2668"/>
      <c r="AS85" s="2668"/>
      <c r="AT85" s="2668"/>
      <c r="AU85" s="2650"/>
      <c r="AV85" s="2651"/>
      <c r="AW85" s="2651"/>
      <c r="AX85" s="2651"/>
      <c r="AY85" s="2651"/>
      <c r="AZ85" s="2644"/>
      <c r="BA85" s="2645"/>
      <c r="BB85" s="2645"/>
      <c r="BC85" s="2645"/>
      <c r="BD85" s="2645"/>
      <c r="BE85" s="2645"/>
      <c r="BF85" s="2645"/>
      <c r="BG85" s="2645"/>
      <c r="BH85" s="2645"/>
      <c r="BI85" s="2645"/>
      <c r="BJ85" s="2645"/>
      <c r="BK85" s="2645"/>
      <c r="BL85" s="2645"/>
      <c r="BM85" s="2645"/>
      <c r="BN85" s="2645"/>
      <c r="BO85" s="2645"/>
      <c r="BP85" s="2645"/>
      <c r="BQ85" s="2645"/>
      <c r="BR85" s="2645"/>
      <c r="BS85" s="2645"/>
      <c r="BT85" s="2646"/>
      <c r="BU85" s="2253"/>
      <c r="BV85" s="2253"/>
      <c r="BW85" s="2253"/>
      <c r="BX85" s="2253"/>
      <c r="BY85" s="2255"/>
      <c r="BZ85" s="2444"/>
      <c r="CA85" s="2445"/>
      <c r="CB85" s="2445"/>
      <c r="CC85" s="2445"/>
      <c r="CD85" s="2445"/>
      <c r="CE85" s="2445"/>
      <c r="CF85" s="2445"/>
      <c r="CG85" s="2445"/>
      <c r="CH85" s="2445"/>
      <c r="CI85" s="2445"/>
      <c r="CJ85" s="2445"/>
      <c r="CK85" s="2445"/>
      <c r="CL85" s="2445"/>
      <c r="CM85" s="2445"/>
      <c r="CN85" s="2445"/>
      <c r="CO85" s="2445"/>
      <c r="CP85" s="2445"/>
      <c r="CQ85" s="2445"/>
      <c r="CR85" s="2445"/>
      <c r="CS85" s="2445"/>
      <c r="CT85" s="2445"/>
      <c r="CU85" s="2445"/>
      <c r="CV85" s="2445"/>
      <c r="CW85" s="2445"/>
      <c r="CX85" s="2445"/>
      <c r="CY85" s="2445"/>
      <c r="CZ85" s="2445"/>
      <c r="DA85" s="2445"/>
      <c r="DB85" s="2517"/>
      <c r="DC85" s="2659"/>
      <c r="DD85" s="2660"/>
      <c r="DE85" s="2660"/>
      <c r="DF85" s="2660"/>
      <c r="DG85" s="2660"/>
      <c r="DH85" s="2660"/>
      <c r="DI85" s="2660"/>
      <c r="DJ85" s="2661"/>
      <c r="DK85" s="2203"/>
      <c r="DL85" s="2204"/>
      <c r="DM85" s="2204"/>
      <c r="DN85" s="2204"/>
      <c r="DO85" s="2204"/>
      <c r="DP85" s="2204"/>
      <c r="DQ85" s="2204"/>
      <c r="DR85" s="2204"/>
      <c r="DS85" s="2204"/>
      <c r="DT85" s="2204"/>
      <c r="DU85" s="2204"/>
      <c r="DV85" s="2204"/>
      <c r="DW85" s="2204"/>
      <c r="DX85" s="2204"/>
      <c r="DY85" s="2204"/>
      <c r="DZ85" s="2204"/>
      <c r="EA85" s="2204"/>
      <c r="EB85" s="2204"/>
      <c r="EC85" s="2204"/>
      <c r="ED85" s="2204"/>
      <c r="EE85" s="2204"/>
      <c r="EF85" s="2204"/>
      <c r="EG85" s="2204"/>
      <c r="EH85" s="2204"/>
      <c r="EI85" s="2204"/>
      <c r="EJ85" s="2204"/>
      <c r="EK85" s="2204"/>
      <c r="EL85" s="2204"/>
      <c r="EM85" s="2204"/>
      <c r="EN85" s="2204"/>
      <c r="EO85" s="2204"/>
      <c r="EP85" s="2204"/>
      <c r="EQ85" s="2204"/>
      <c r="ER85" s="2204"/>
      <c r="ES85" s="2204"/>
      <c r="ET85" s="2204"/>
      <c r="EU85" s="2204"/>
      <c r="EV85" s="2204"/>
      <c r="EW85" s="2204"/>
      <c r="EX85" s="2204"/>
      <c r="EY85" s="2204"/>
      <c r="EZ85" s="2204"/>
      <c r="FA85" s="2204"/>
      <c r="FB85" s="2204"/>
      <c r="FC85" s="2204"/>
      <c r="FD85" s="2204"/>
      <c r="FE85" s="2204"/>
      <c r="FF85" s="2204"/>
      <c r="FG85" s="2204"/>
      <c r="FH85" s="2205"/>
    </row>
    <row r="86" spans="1:164" ht="8.65" customHeight="1">
      <c r="A86" s="796"/>
      <c r="B86" s="2667"/>
      <c r="C86" s="2668"/>
      <c r="D86" s="2668"/>
      <c r="E86" s="2668"/>
      <c r="F86" s="2668"/>
      <c r="G86" s="2668"/>
      <c r="H86" s="2668"/>
      <c r="I86" s="2668"/>
      <c r="J86" s="2668"/>
      <c r="K86" s="2668"/>
      <c r="L86" s="2668"/>
      <c r="M86" s="2668"/>
      <c r="N86" s="2668"/>
      <c r="O86" s="2668"/>
      <c r="P86" s="2668"/>
      <c r="Q86" s="2668"/>
      <c r="R86" s="2668"/>
      <c r="S86" s="2668"/>
      <c r="T86" s="2668"/>
      <c r="U86" s="2668"/>
      <c r="V86" s="2668"/>
      <c r="W86" s="2668"/>
      <c r="X86" s="2668"/>
      <c r="Y86" s="2668"/>
      <c r="Z86" s="2668"/>
      <c r="AA86" s="2668"/>
      <c r="AB86" s="2668"/>
      <c r="AC86" s="2668"/>
      <c r="AD86" s="2668"/>
      <c r="AE86" s="2668"/>
      <c r="AF86" s="2668"/>
      <c r="AG86" s="2668"/>
      <c r="AH86" s="2668"/>
      <c r="AI86" s="2668"/>
      <c r="AJ86" s="2668"/>
      <c r="AK86" s="2668"/>
      <c r="AL86" s="2668"/>
      <c r="AM86" s="2668"/>
      <c r="AN86" s="2668"/>
      <c r="AO86" s="2668"/>
      <c r="AP86" s="2668"/>
      <c r="AQ86" s="2668"/>
      <c r="AR86" s="2668"/>
      <c r="AS86" s="2668"/>
      <c r="AT86" s="2668"/>
      <c r="AU86" s="2650"/>
      <c r="AV86" s="2651"/>
      <c r="AW86" s="2651"/>
      <c r="AX86" s="2651"/>
      <c r="AY86" s="2651"/>
      <c r="AZ86" s="2641" t="s">
        <v>1226</v>
      </c>
      <c r="BA86" s="2642"/>
      <c r="BB86" s="2642"/>
      <c r="BC86" s="2642"/>
      <c r="BD86" s="2642"/>
      <c r="BE86" s="2642"/>
      <c r="BF86" s="2642"/>
      <c r="BG86" s="2642"/>
      <c r="BH86" s="2642"/>
      <c r="BI86" s="2642"/>
      <c r="BJ86" s="2642"/>
      <c r="BK86" s="2642"/>
      <c r="BL86" s="2642"/>
      <c r="BM86" s="2642"/>
      <c r="BN86" s="2642"/>
      <c r="BO86" s="2642"/>
      <c r="BP86" s="2642"/>
      <c r="BQ86" s="2642"/>
      <c r="BR86" s="2642"/>
      <c r="BS86" s="2642"/>
      <c r="BT86" s="2643"/>
      <c r="BU86" s="2253">
        <v>0.8</v>
      </c>
      <c r="BV86" s="2253"/>
      <c r="BW86" s="2253"/>
      <c r="BX86" s="2253"/>
      <c r="BY86" s="2255"/>
      <c r="BZ86" s="2149" t="s">
        <v>1127</v>
      </c>
      <c r="CA86" s="2150"/>
      <c r="CB86" s="2150"/>
      <c r="CC86" s="2150"/>
      <c r="CD86" s="2150"/>
      <c r="CE86" s="2150"/>
      <c r="CF86" s="2150"/>
      <c r="CG86" s="2150"/>
      <c r="CH86" s="2150"/>
      <c r="CI86" s="2150"/>
      <c r="CJ86" s="2150"/>
      <c r="CK86" s="2150"/>
      <c r="CL86" s="2150"/>
      <c r="CM86" s="2150"/>
      <c r="CN86" s="2150"/>
      <c r="CO86" s="2150"/>
      <c r="CP86" s="2150"/>
      <c r="CQ86" s="2150"/>
      <c r="CR86" s="2150"/>
      <c r="CS86" s="2150"/>
      <c r="CT86" s="2150"/>
      <c r="CU86" s="2150"/>
      <c r="CV86" s="2150"/>
      <c r="CW86" s="2150"/>
      <c r="CX86" s="2150"/>
      <c r="CY86" s="2150"/>
      <c r="CZ86" s="2150"/>
      <c r="DA86" s="2150"/>
      <c r="DB86" s="2150"/>
      <c r="DC86" s="2150"/>
      <c r="DD86" s="2150"/>
      <c r="DE86" s="2150"/>
      <c r="DF86" s="2150"/>
      <c r="DG86" s="2150"/>
      <c r="DH86" s="2150"/>
      <c r="DI86" s="2150"/>
      <c r="DJ86" s="2151"/>
      <c r="DK86" s="2281" t="s">
        <v>1128</v>
      </c>
      <c r="DL86" s="2282"/>
      <c r="DM86" s="2282"/>
      <c r="DN86" s="2282"/>
      <c r="DO86" s="2282"/>
      <c r="DP86" s="2282"/>
      <c r="DQ86" s="2282"/>
      <c r="DR86" s="2282"/>
      <c r="DS86" s="2282"/>
      <c r="DT86" s="2282"/>
      <c r="DU86" s="2282"/>
      <c r="DV86" s="2282"/>
      <c r="DW86" s="2282"/>
      <c r="DX86" s="2282"/>
      <c r="DY86" s="2282"/>
      <c r="DZ86" s="2282"/>
      <c r="EA86" s="2282"/>
      <c r="EB86" s="2282"/>
      <c r="EC86" s="2282"/>
      <c r="ED86" s="2282"/>
      <c r="EE86" s="2282"/>
      <c r="EF86" s="2282"/>
      <c r="EG86" s="2282"/>
      <c r="EH86" s="2282"/>
      <c r="EI86" s="2282"/>
      <c r="EJ86" s="2282"/>
      <c r="EK86" s="2282"/>
      <c r="EL86" s="2282"/>
      <c r="EM86" s="2282"/>
      <c r="EN86" s="2282"/>
      <c r="EO86" s="2282"/>
      <c r="EP86" s="2282"/>
      <c r="EQ86" s="2282"/>
      <c r="ER86" s="2282"/>
      <c r="ES86" s="2282"/>
      <c r="ET86" s="2282"/>
      <c r="EU86" s="2282"/>
      <c r="EV86" s="2282"/>
      <c r="EW86" s="2282"/>
      <c r="EX86" s="2282"/>
      <c r="EY86" s="2282"/>
      <c r="EZ86" s="2282"/>
      <c r="FA86" s="2282"/>
      <c r="FB86" s="2282"/>
      <c r="FC86" s="2282"/>
      <c r="FD86" s="2282"/>
      <c r="FE86" s="2282"/>
      <c r="FF86" s="2282"/>
      <c r="FG86" s="2282"/>
      <c r="FH86" s="2283"/>
    </row>
    <row r="87" spans="1:164" ht="8.65" customHeight="1">
      <c r="A87" s="796"/>
      <c r="B87" s="2667" t="s">
        <v>1129</v>
      </c>
      <c r="C87" s="2668"/>
      <c r="D87" s="2668"/>
      <c r="E87" s="2668"/>
      <c r="F87" s="2668"/>
      <c r="G87" s="2668"/>
      <c r="H87" s="2668"/>
      <c r="I87" s="2668"/>
      <c r="J87" s="2668"/>
      <c r="K87" s="2668"/>
      <c r="L87" s="2668"/>
      <c r="M87" s="2668"/>
      <c r="N87" s="2668"/>
      <c r="O87" s="2668"/>
      <c r="P87" s="2668"/>
      <c r="Q87" s="2668"/>
      <c r="R87" s="2668"/>
      <c r="S87" s="2668"/>
      <c r="T87" s="2668"/>
      <c r="U87" s="2668"/>
      <c r="V87" s="2668"/>
      <c r="W87" s="2668"/>
      <c r="X87" s="2668"/>
      <c r="Y87" s="2668"/>
      <c r="Z87" s="2668"/>
      <c r="AA87" s="2668"/>
      <c r="AB87" s="2668"/>
      <c r="AC87" s="2668"/>
      <c r="AD87" s="2668"/>
      <c r="AE87" s="2668"/>
      <c r="AF87" s="2668"/>
      <c r="AG87" s="2668"/>
      <c r="AH87" s="2668"/>
      <c r="AI87" s="2668"/>
      <c r="AJ87" s="2668"/>
      <c r="AK87" s="2668"/>
      <c r="AL87" s="2668"/>
      <c r="AM87" s="2668"/>
      <c r="AN87" s="2668"/>
      <c r="AO87" s="2668"/>
      <c r="AP87" s="2668"/>
      <c r="AQ87" s="2668"/>
      <c r="AR87" s="2668"/>
      <c r="AS87" s="2668"/>
      <c r="AT87" s="2668"/>
      <c r="AU87" s="2652"/>
      <c r="AV87" s="2645"/>
      <c r="AW87" s="2645"/>
      <c r="AX87" s="2645"/>
      <c r="AY87" s="2645"/>
      <c r="AZ87" s="2644"/>
      <c r="BA87" s="2645"/>
      <c r="BB87" s="2645"/>
      <c r="BC87" s="2645"/>
      <c r="BD87" s="2645"/>
      <c r="BE87" s="2645"/>
      <c r="BF87" s="2645"/>
      <c r="BG87" s="2645"/>
      <c r="BH87" s="2645"/>
      <c r="BI87" s="2645"/>
      <c r="BJ87" s="2645"/>
      <c r="BK87" s="2645"/>
      <c r="BL87" s="2645"/>
      <c r="BM87" s="2645"/>
      <c r="BN87" s="2645"/>
      <c r="BO87" s="2645"/>
      <c r="BP87" s="2645"/>
      <c r="BQ87" s="2645"/>
      <c r="BR87" s="2645"/>
      <c r="BS87" s="2645"/>
      <c r="BT87" s="2646"/>
      <c r="BU87" s="2253"/>
      <c r="BV87" s="2253"/>
      <c r="BW87" s="2253"/>
      <c r="BX87" s="2253"/>
      <c r="BY87" s="2255"/>
      <c r="BZ87" s="2149"/>
      <c r="CA87" s="2150"/>
      <c r="CB87" s="2150"/>
      <c r="CC87" s="2150"/>
      <c r="CD87" s="2150"/>
      <c r="CE87" s="2150"/>
      <c r="CF87" s="2150"/>
      <c r="CG87" s="2150"/>
      <c r="CH87" s="2150"/>
      <c r="CI87" s="2150"/>
      <c r="CJ87" s="2150"/>
      <c r="CK87" s="2150"/>
      <c r="CL87" s="2150"/>
      <c r="CM87" s="2150"/>
      <c r="CN87" s="2150"/>
      <c r="CO87" s="2150"/>
      <c r="CP87" s="2150"/>
      <c r="CQ87" s="2150"/>
      <c r="CR87" s="2150"/>
      <c r="CS87" s="2150"/>
      <c r="CT87" s="2150"/>
      <c r="CU87" s="2150"/>
      <c r="CV87" s="2150"/>
      <c r="CW87" s="2150"/>
      <c r="CX87" s="2150"/>
      <c r="CY87" s="2150"/>
      <c r="CZ87" s="2150"/>
      <c r="DA87" s="2150"/>
      <c r="DB87" s="2150"/>
      <c r="DC87" s="2150"/>
      <c r="DD87" s="2150"/>
      <c r="DE87" s="2150"/>
      <c r="DF87" s="2150"/>
      <c r="DG87" s="2150"/>
      <c r="DH87" s="2150"/>
      <c r="DI87" s="2150"/>
      <c r="DJ87" s="2151"/>
      <c r="DK87" s="2284"/>
      <c r="DL87" s="2282"/>
      <c r="DM87" s="2282"/>
      <c r="DN87" s="2282"/>
      <c r="DO87" s="2282"/>
      <c r="DP87" s="2282"/>
      <c r="DQ87" s="2282"/>
      <c r="DR87" s="2282"/>
      <c r="DS87" s="2282"/>
      <c r="DT87" s="2282"/>
      <c r="DU87" s="2282"/>
      <c r="DV87" s="2282"/>
      <c r="DW87" s="2282"/>
      <c r="DX87" s="2282"/>
      <c r="DY87" s="2282"/>
      <c r="DZ87" s="2282"/>
      <c r="EA87" s="2282"/>
      <c r="EB87" s="2282"/>
      <c r="EC87" s="2282"/>
      <c r="ED87" s="2282"/>
      <c r="EE87" s="2282"/>
      <c r="EF87" s="2282"/>
      <c r="EG87" s="2282"/>
      <c r="EH87" s="2282"/>
      <c r="EI87" s="2282"/>
      <c r="EJ87" s="2282"/>
      <c r="EK87" s="2282"/>
      <c r="EL87" s="2282"/>
      <c r="EM87" s="2282"/>
      <c r="EN87" s="2282"/>
      <c r="EO87" s="2282"/>
      <c r="EP87" s="2282"/>
      <c r="EQ87" s="2282"/>
      <c r="ER87" s="2282"/>
      <c r="ES87" s="2282"/>
      <c r="ET87" s="2282"/>
      <c r="EU87" s="2282"/>
      <c r="EV87" s="2282"/>
      <c r="EW87" s="2282"/>
      <c r="EX87" s="2282"/>
      <c r="EY87" s="2282"/>
      <c r="EZ87" s="2282"/>
      <c r="FA87" s="2282"/>
      <c r="FB87" s="2282"/>
      <c r="FC87" s="2282"/>
      <c r="FD87" s="2282"/>
      <c r="FE87" s="2282"/>
      <c r="FF87" s="2282"/>
      <c r="FG87" s="2282"/>
      <c r="FH87" s="2283"/>
    </row>
    <row r="88" spans="1:164" ht="8.65" customHeight="1">
      <c r="A88" s="796"/>
      <c r="B88" s="2667"/>
      <c r="C88" s="2668"/>
      <c r="D88" s="2668"/>
      <c r="E88" s="2668"/>
      <c r="F88" s="2668"/>
      <c r="G88" s="2668"/>
      <c r="H88" s="2668"/>
      <c r="I88" s="2668"/>
      <c r="J88" s="2668"/>
      <c r="K88" s="2668"/>
      <c r="L88" s="2668"/>
      <c r="M88" s="2668"/>
      <c r="N88" s="2668"/>
      <c r="O88" s="2668"/>
      <c r="P88" s="2668"/>
      <c r="Q88" s="2668"/>
      <c r="R88" s="2668"/>
      <c r="S88" s="2668"/>
      <c r="T88" s="2668"/>
      <c r="U88" s="2668"/>
      <c r="V88" s="2668"/>
      <c r="W88" s="2668"/>
      <c r="X88" s="2668"/>
      <c r="Y88" s="2668"/>
      <c r="Z88" s="2668"/>
      <c r="AA88" s="2668"/>
      <c r="AB88" s="2668"/>
      <c r="AC88" s="2668"/>
      <c r="AD88" s="2668"/>
      <c r="AE88" s="2668"/>
      <c r="AF88" s="2668"/>
      <c r="AG88" s="2668"/>
      <c r="AH88" s="2668"/>
      <c r="AI88" s="2668"/>
      <c r="AJ88" s="2668"/>
      <c r="AK88" s="2668"/>
      <c r="AL88" s="2668"/>
      <c r="AM88" s="2668"/>
      <c r="AN88" s="2668"/>
      <c r="AO88" s="2668"/>
      <c r="AP88" s="2668"/>
      <c r="AQ88" s="2668"/>
      <c r="AR88" s="2668"/>
      <c r="AS88" s="2668"/>
      <c r="AT88" s="2668"/>
      <c r="AU88" s="2649" t="s">
        <v>1227</v>
      </c>
      <c r="AV88" s="2642"/>
      <c r="AW88" s="2642"/>
      <c r="AX88" s="2642"/>
      <c r="AY88" s="2643"/>
      <c r="AZ88" s="2641" t="s">
        <v>1227</v>
      </c>
      <c r="BA88" s="2642"/>
      <c r="BB88" s="2642"/>
      <c r="BC88" s="2642"/>
      <c r="BD88" s="2642"/>
      <c r="BE88" s="2642"/>
      <c r="BF88" s="2642"/>
      <c r="BG88" s="2642"/>
      <c r="BH88" s="2642"/>
      <c r="BI88" s="2642"/>
      <c r="BJ88" s="2642"/>
      <c r="BK88" s="2642"/>
      <c r="BL88" s="2642"/>
      <c r="BM88" s="2642"/>
      <c r="BN88" s="2642"/>
      <c r="BO88" s="2642"/>
      <c r="BP88" s="2642"/>
      <c r="BQ88" s="2642"/>
      <c r="BR88" s="2642"/>
      <c r="BS88" s="2642"/>
      <c r="BT88" s="2643"/>
      <c r="BU88" s="2253">
        <v>0.3</v>
      </c>
      <c r="BV88" s="2253"/>
      <c r="BW88" s="2253"/>
      <c r="BX88" s="2253"/>
      <c r="BY88" s="2255"/>
      <c r="BZ88" s="2669" t="s">
        <v>1131</v>
      </c>
      <c r="CA88" s="2670"/>
      <c r="CB88" s="2670"/>
      <c r="CC88" s="2670"/>
      <c r="CD88" s="2670"/>
      <c r="CE88" s="2670"/>
      <c r="CF88" s="2670"/>
      <c r="CG88" s="2670"/>
      <c r="CH88" s="2670"/>
      <c r="CI88" s="2670"/>
      <c r="CJ88" s="2670"/>
      <c r="CK88" s="2670"/>
      <c r="CL88" s="2670"/>
      <c r="CM88" s="2670"/>
      <c r="CN88" s="2670"/>
      <c r="CO88" s="2670"/>
      <c r="CP88" s="2670"/>
      <c r="CQ88" s="2670"/>
      <c r="CR88" s="2670"/>
      <c r="CS88" s="2670"/>
      <c r="CT88" s="2670"/>
      <c r="CU88" s="2670"/>
      <c r="CV88" s="2670"/>
      <c r="CW88" s="2670"/>
      <c r="CX88" s="2670"/>
      <c r="CY88" s="2670"/>
      <c r="CZ88" s="2670"/>
      <c r="DA88" s="2670"/>
      <c r="DB88" s="2670"/>
      <c r="DC88" s="2670"/>
      <c r="DD88" s="2670"/>
      <c r="DE88" s="2670"/>
      <c r="DF88" s="2670"/>
      <c r="DG88" s="2670"/>
      <c r="DH88" s="2670"/>
      <c r="DI88" s="2670"/>
      <c r="DJ88" s="2671"/>
      <c r="DK88" s="2284"/>
      <c r="DL88" s="2282"/>
      <c r="DM88" s="2282"/>
      <c r="DN88" s="2282"/>
      <c r="DO88" s="2282"/>
      <c r="DP88" s="2282"/>
      <c r="DQ88" s="2282"/>
      <c r="DR88" s="2282"/>
      <c r="DS88" s="2282"/>
      <c r="DT88" s="2282"/>
      <c r="DU88" s="2282"/>
      <c r="DV88" s="2282"/>
      <c r="DW88" s="2282"/>
      <c r="DX88" s="2282"/>
      <c r="DY88" s="2282"/>
      <c r="DZ88" s="2282"/>
      <c r="EA88" s="2282"/>
      <c r="EB88" s="2282"/>
      <c r="EC88" s="2282"/>
      <c r="ED88" s="2282"/>
      <c r="EE88" s="2282"/>
      <c r="EF88" s="2282"/>
      <c r="EG88" s="2282"/>
      <c r="EH88" s="2282"/>
      <c r="EI88" s="2282"/>
      <c r="EJ88" s="2282"/>
      <c r="EK88" s="2282"/>
      <c r="EL88" s="2282"/>
      <c r="EM88" s="2282"/>
      <c r="EN88" s="2282"/>
      <c r="EO88" s="2282"/>
      <c r="EP88" s="2282"/>
      <c r="EQ88" s="2282"/>
      <c r="ER88" s="2282"/>
      <c r="ES88" s="2282"/>
      <c r="ET88" s="2282"/>
      <c r="EU88" s="2282"/>
      <c r="EV88" s="2282"/>
      <c r="EW88" s="2282"/>
      <c r="EX88" s="2282"/>
      <c r="EY88" s="2282"/>
      <c r="EZ88" s="2282"/>
      <c r="FA88" s="2282"/>
      <c r="FB88" s="2282"/>
      <c r="FC88" s="2282"/>
      <c r="FD88" s="2282"/>
      <c r="FE88" s="2282"/>
      <c r="FF88" s="2282"/>
      <c r="FG88" s="2282"/>
      <c r="FH88" s="2283"/>
    </row>
    <row r="89" spans="1:164" ht="8.65" customHeight="1">
      <c r="A89" s="796"/>
      <c r="B89" s="2684" t="s">
        <v>1209</v>
      </c>
      <c r="C89" s="2685"/>
      <c r="D89" s="2685"/>
      <c r="E89" s="2685"/>
      <c r="F89" s="2685"/>
      <c r="G89" s="2685"/>
      <c r="H89" s="2685"/>
      <c r="I89" s="2685"/>
      <c r="J89" s="2685"/>
      <c r="K89" s="2685"/>
      <c r="L89" s="2685"/>
      <c r="M89" s="2685"/>
      <c r="N89" s="2685"/>
      <c r="O89" s="2685"/>
      <c r="P89" s="2685"/>
      <c r="Q89" s="2685"/>
      <c r="R89" s="2685"/>
      <c r="S89" s="2685"/>
      <c r="T89" s="2685"/>
      <c r="U89" s="2685"/>
      <c r="V89" s="2685"/>
      <c r="W89" s="2685"/>
      <c r="X89" s="2685"/>
      <c r="Y89" s="2685"/>
      <c r="Z89" s="2685"/>
      <c r="AA89" s="2685"/>
      <c r="AB89" s="2685"/>
      <c r="AC89" s="2685"/>
      <c r="AD89" s="2685"/>
      <c r="AE89" s="2685"/>
      <c r="AF89" s="2685"/>
      <c r="AG89" s="2685"/>
      <c r="AH89" s="2685"/>
      <c r="AI89" s="2685"/>
      <c r="AJ89" s="2685"/>
      <c r="AK89" s="2685"/>
      <c r="AL89" s="2685"/>
      <c r="AM89" s="2685"/>
      <c r="AN89" s="2685"/>
      <c r="AO89" s="2685"/>
      <c r="AP89" s="2685"/>
      <c r="AQ89" s="2685"/>
      <c r="AR89" s="2685"/>
      <c r="AS89" s="2685"/>
      <c r="AT89" s="2685"/>
      <c r="AU89" s="2652"/>
      <c r="AV89" s="2645"/>
      <c r="AW89" s="2645"/>
      <c r="AX89" s="2645"/>
      <c r="AY89" s="2646"/>
      <c r="AZ89" s="2644"/>
      <c r="BA89" s="2645"/>
      <c r="BB89" s="2645"/>
      <c r="BC89" s="2645"/>
      <c r="BD89" s="2645"/>
      <c r="BE89" s="2645"/>
      <c r="BF89" s="2645"/>
      <c r="BG89" s="2645"/>
      <c r="BH89" s="2645"/>
      <c r="BI89" s="2645"/>
      <c r="BJ89" s="2645"/>
      <c r="BK89" s="2645"/>
      <c r="BL89" s="2645"/>
      <c r="BM89" s="2645"/>
      <c r="BN89" s="2645"/>
      <c r="BO89" s="2645"/>
      <c r="BP89" s="2645"/>
      <c r="BQ89" s="2645"/>
      <c r="BR89" s="2645"/>
      <c r="BS89" s="2645"/>
      <c r="BT89" s="2646"/>
      <c r="BU89" s="2253"/>
      <c r="BV89" s="2253"/>
      <c r="BW89" s="2253"/>
      <c r="BX89" s="2253"/>
      <c r="BY89" s="2255"/>
      <c r="BZ89" s="2669"/>
      <c r="CA89" s="2670"/>
      <c r="CB89" s="2670"/>
      <c r="CC89" s="2670"/>
      <c r="CD89" s="2670"/>
      <c r="CE89" s="2670"/>
      <c r="CF89" s="2670"/>
      <c r="CG89" s="2670"/>
      <c r="CH89" s="2670"/>
      <c r="CI89" s="2670"/>
      <c r="CJ89" s="2670"/>
      <c r="CK89" s="2670"/>
      <c r="CL89" s="2670"/>
      <c r="CM89" s="2670"/>
      <c r="CN89" s="2670"/>
      <c r="CO89" s="2670"/>
      <c r="CP89" s="2670"/>
      <c r="CQ89" s="2670"/>
      <c r="CR89" s="2670"/>
      <c r="CS89" s="2670"/>
      <c r="CT89" s="2670"/>
      <c r="CU89" s="2670"/>
      <c r="CV89" s="2670"/>
      <c r="CW89" s="2670"/>
      <c r="CX89" s="2670"/>
      <c r="CY89" s="2670"/>
      <c r="CZ89" s="2670"/>
      <c r="DA89" s="2670"/>
      <c r="DB89" s="2670"/>
      <c r="DC89" s="2670"/>
      <c r="DD89" s="2670"/>
      <c r="DE89" s="2670"/>
      <c r="DF89" s="2670"/>
      <c r="DG89" s="2670"/>
      <c r="DH89" s="2670"/>
      <c r="DI89" s="2670"/>
      <c r="DJ89" s="2671"/>
      <c r="DK89" s="2281" t="s">
        <v>1132</v>
      </c>
      <c r="DL89" s="2282"/>
      <c r="DM89" s="2282"/>
      <c r="DN89" s="2282"/>
      <c r="DO89" s="2282"/>
      <c r="DP89" s="2282"/>
      <c r="DQ89" s="2282"/>
      <c r="DR89" s="2282"/>
      <c r="DS89" s="2282"/>
      <c r="DT89" s="2282"/>
      <c r="DU89" s="2282"/>
      <c r="DV89" s="2282"/>
      <c r="DW89" s="2282"/>
      <c r="DX89" s="2282"/>
      <c r="DY89" s="2282"/>
      <c r="DZ89" s="2282"/>
      <c r="EA89" s="2282"/>
      <c r="EB89" s="2282"/>
      <c r="EC89" s="2282"/>
      <c r="ED89" s="2282"/>
      <c r="EE89" s="2282"/>
      <c r="EF89" s="2282"/>
      <c r="EG89" s="2282"/>
      <c r="EH89" s="2282"/>
      <c r="EI89" s="2282"/>
      <c r="EJ89" s="2282"/>
      <c r="EK89" s="2282"/>
      <c r="EL89" s="2282"/>
      <c r="EM89" s="2282"/>
      <c r="EN89" s="2282"/>
      <c r="EO89" s="2282"/>
      <c r="EP89" s="2282"/>
      <c r="EQ89" s="2282"/>
      <c r="ER89" s="2282"/>
      <c r="ES89" s="2282"/>
      <c r="ET89" s="2282"/>
      <c r="EU89" s="2282"/>
      <c r="EV89" s="2282"/>
      <c r="EW89" s="2282"/>
      <c r="EX89" s="2282"/>
      <c r="EY89" s="2282"/>
      <c r="EZ89" s="2282"/>
      <c r="FA89" s="2282"/>
      <c r="FB89" s="2282"/>
      <c r="FC89" s="2282"/>
      <c r="FD89" s="2282"/>
      <c r="FE89" s="2282"/>
      <c r="FF89" s="2282"/>
      <c r="FG89" s="2282"/>
      <c r="FH89" s="2283"/>
    </row>
    <row r="90" spans="1:164" ht="8.65" customHeight="1" thickBot="1">
      <c r="A90" s="796"/>
      <c r="B90" s="2686"/>
      <c r="C90" s="2687"/>
      <c r="D90" s="2687"/>
      <c r="E90" s="2687"/>
      <c r="F90" s="2687"/>
      <c r="G90" s="2687"/>
      <c r="H90" s="2687"/>
      <c r="I90" s="2687"/>
      <c r="J90" s="2687"/>
      <c r="K90" s="2687"/>
      <c r="L90" s="2687"/>
      <c r="M90" s="2687"/>
      <c r="N90" s="2687"/>
      <c r="O90" s="2687"/>
      <c r="P90" s="2687"/>
      <c r="Q90" s="2687"/>
      <c r="R90" s="2687"/>
      <c r="S90" s="2687"/>
      <c r="T90" s="2687"/>
      <c r="U90" s="2687"/>
      <c r="V90" s="2687"/>
      <c r="W90" s="2687"/>
      <c r="X90" s="2687"/>
      <c r="Y90" s="2687"/>
      <c r="Z90" s="2687"/>
      <c r="AA90" s="2687"/>
      <c r="AB90" s="2687"/>
      <c r="AC90" s="2687"/>
      <c r="AD90" s="2687"/>
      <c r="AE90" s="2687"/>
      <c r="AF90" s="2687"/>
      <c r="AG90" s="2687"/>
      <c r="AH90" s="2687"/>
      <c r="AI90" s="2687"/>
      <c r="AJ90" s="2687"/>
      <c r="AK90" s="2687"/>
      <c r="AL90" s="2687"/>
      <c r="AM90" s="2687"/>
      <c r="AN90" s="2687"/>
      <c r="AO90" s="2687"/>
      <c r="AP90" s="2687"/>
      <c r="AQ90" s="2687"/>
      <c r="AR90" s="2687"/>
      <c r="AS90" s="2687"/>
      <c r="AT90" s="2687"/>
      <c r="AU90" s="2649" t="s">
        <v>1024</v>
      </c>
      <c r="AV90" s="2642"/>
      <c r="AW90" s="2642"/>
      <c r="AX90" s="2642"/>
      <c r="AY90" s="2642"/>
      <c r="AZ90" s="2641" t="s">
        <v>1228</v>
      </c>
      <c r="BA90" s="2642"/>
      <c r="BB90" s="2642"/>
      <c r="BC90" s="2642"/>
      <c r="BD90" s="2642"/>
      <c r="BE90" s="2642"/>
      <c r="BF90" s="2642"/>
      <c r="BG90" s="2642"/>
      <c r="BH90" s="2642"/>
      <c r="BI90" s="2642"/>
      <c r="BJ90" s="2642"/>
      <c r="BK90" s="2642"/>
      <c r="BL90" s="2642"/>
      <c r="BM90" s="2642"/>
      <c r="BN90" s="2642"/>
      <c r="BO90" s="2642"/>
      <c r="BP90" s="2642"/>
      <c r="BQ90" s="2642"/>
      <c r="BR90" s="2642"/>
      <c r="BS90" s="2642"/>
      <c r="BT90" s="2643"/>
      <c r="BU90" s="2253">
        <v>0.7</v>
      </c>
      <c r="BV90" s="2253"/>
      <c r="BW90" s="2253"/>
      <c r="BX90" s="2253"/>
      <c r="BY90" s="2255"/>
      <c r="BZ90" s="2669" t="s">
        <v>1134</v>
      </c>
      <c r="CA90" s="2670"/>
      <c r="CB90" s="2670"/>
      <c r="CC90" s="2670"/>
      <c r="CD90" s="2670"/>
      <c r="CE90" s="2670"/>
      <c r="CF90" s="2670"/>
      <c r="CG90" s="2670"/>
      <c r="CH90" s="2670"/>
      <c r="CI90" s="2670"/>
      <c r="CJ90" s="2670"/>
      <c r="CK90" s="2670"/>
      <c r="CL90" s="2670"/>
      <c r="CM90" s="2670"/>
      <c r="CN90" s="2670"/>
      <c r="CO90" s="2670"/>
      <c r="CP90" s="2670"/>
      <c r="CQ90" s="2670"/>
      <c r="CR90" s="2670"/>
      <c r="CS90" s="2670"/>
      <c r="CT90" s="2670"/>
      <c r="CU90" s="2670"/>
      <c r="CV90" s="2670"/>
      <c r="CW90" s="2670"/>
      <c r="CX90" s="2670"/>
      <c r="CY90" s="2670"/>
      <c r="CZ90" s="2670"/>
      <c r="DA90" s="2670"/>
      <c r="DB90" s="2670"/>
      <c r="DC90" s="2670"/>
      <c r="DD90" s="2670"/>
      <c r="DE90" s="2670"/>
      <c r="DF90" s="2670"/>
      <c r="DG90" s="2670"/>
      <c r="DH90" s="2670"/>
      <c r="DI90" s="2670"/>
      <c r="DJ90" s="2671"/>
      <c r="DK90" s="2284"/>
      <c r="DL90" s="2282"/>
      <c r="DM90" s="2282"/>
      <c r="DN90" s="2282"/>
      <c r="DO90" s="2282"/>
      <c r="DP90" s="2282"/>
      <c r="DQ90" s="2282"/>
      <c r="DR90" s="2282"/>
      <c r="DS90" s="2282"/>
      <c r="DT90" s="2282"/>
      <c r="DU90" s="2282"/>
      <c r="DV90" s="2282"/>
      <c r="DW90" s="2282"/>
      <c r="DX90" s="2282"/>
      <c r="DY90" s="2282"/>
      <c r="DZ90" s="2282"/>
      <c r="EA90" s="2282"/>
      <c r="EB90" s="2282"/>
      <c r="EC90" s="2282"/>
      <c r="ED90" s="2282"/>
      <c r="EE90" s="2282"/>
      <c r="EF90" s="2282"/>
      <c r="EG90" s="2282"/>
      <c r="EH90" s="2282"/>
      <c r="EI90" s="2282"/>
      <c r="EJ90" s="2282"/>
      <c r="EK90" s="2282"/>
      <c r="EL90" s="2282"/>
      <c r="EM90" s="2282"/>
      <c r="EN90" s="2282"/>
      <c r="EO90" s="2282"/>
      <c r="EP90" s="2282"/>
      <c r="EQ90" s="2282"/>
      <c r="ER90" s="2282"/>
      <c r="ES90" s="2282"/>
      <c r="ET90" s="2282"/>
      <c r="EU90" s="2282"/>
      <c r="EV90" s="2282"/>
      <c r="EW90" s="2282"/>
      <c r="EX90" s="2282"/>
      <c r="EY90" s="2282"/>
      <c r="EZ90" s="2282"/>
      <c r="FA90" s="2282"/>
      <c r="FB90" s="2282"/>
      <c r="FC90" s="2282"/>
      <c r="FD90" s="2282"/>
      <c r="FE90" s="2282"/>
      <c r="FF90" s="2282"/>
      <c r="FG90" s="2282"/>
      <c r="FH90" s="2283"/>
    </row>
    <row r="91" spans="1:164" ht="8.65" customHeight="1" thickTop="1" thickBot="1">
      <c r="A91" s="796"/>
      <c r="B91" s="2430" t="s">
        <v>1135</v>
      </c>
      <c r="C91" s="2417"/>
      <c r="D91" s="2417"/>
      <c r="E91" s="2417"/>
      <c r="F91" s="2417"/>
      <c r="G91" s="2417"/>
      <c r="H91" s="2417"/>
      <c r="I91" s="2417"/>
      <c r="J91" s="2417"/>
      <c r="K91" s="2417"/>
      <c r="L91" s="2417"/>
      <c r="M91" s="2417"/>
      <c r="N91" s="2417"/>
      <c r="O91" s="2417"/>
      <c r="P91" s="2417"/>
      <c r="Q91" s="2417"/>
      <c r="R91" s="2417"/>
      <c r="S91" s="2417"/>
      <c r="T91" s="2417"/>
      <c r="U91" s="2417"/>
      <c r="V91" s="2417"/>
      <c r="W91" s="2417"/>
      <c r="X91" s="2417"/>
      <c r="Y91" s="2417"/>
      <c r="Z91" s="2417"/>
      <c r="AA91" s="2417"/>
      <c r="AB91" s="2417"/>
      <c r="AC91" s="2417"/>
      <c r="AD91" s="2417"/>
      <c r="AE91" s="2417"/>
      <c r="AF91" s="2417"/>
      <c r="AG91" s="2417"/>
      <c r="AH91" s="2417"/>
      <c r="AI91" s="2417"/>
      <c r="AJ91" s="2417"/>
      <c r="AK91" s="2417"/>
      <c r="AL91" s="2417"/>
      <c r="AM91" s="2417"/>
      <c r="AN91" s="2417"/>
      <c r="AO91" s="2417"/>
      <c r="AP91" s="2417"/>
      <c r="AQ91" s="2417"/>
      <c r="AR91" s="2417"/>
      <c r="AS91" s="2417"/>
      <c r="AT91" s="2417"/>
      <c r="AU91" s="2650"/>
      <c r="AV91" s="2651"/>
      <c r="AW91" s="2651"/>
      <c r="AX91" s="2651"/>
      <c r="AY91" s="2651"/>
      <c r="AZ91" s="2644"/>
      <c r="BA91" s="2645"/>
      <c r="BB91" s="2645"/>
      <c r="BC91" s="2645"/>
      <c r="BD91" s="2645"/>
      <c r="BE91" s="2645"/>
      <c r="BF91" s="2645"/>
      <c r="BG91" s="2645"/>
      <c r="BH91" s="2645"/>
      <c r="BI91" s="2645"/>
      <c r="BJ91" s="2645"/>
      <c r="BK91" s="2645"/>
      <c r="BL91" s="2645"/>
      <c r="BM91" s="2645"/>
      <c r="BN91" s="2645"/>
      <c r="BO91" s="2645"/>
      <c r="BP91" s="2645"/>
      <c r="BQ91" s="2645"/>
      <c r="BR91" s="2645"/>
      <c r="BS91" s="2645"/>
      <c r="BT91" s="2646"/>
      <c r="BU91" s="2253"/>
      <c r="BV91" s="2253"/>
      <c r="BW91" s="2253"/>
      <c r="BX91" s="2253"/>
      <c r="BY91" s="2255"/>
      <c r="BZ91" s="2672"/>
      <c r="CA91" s="2673"/>
      <c r="CB91" s="2673"/>
      <c r="CC91" s="2673"/>
      <c r="CD91" s="2673"/>
      <c r="CE91" s="2673"/>
      <c r="CF91" s="2673"/>
      <c r="CG91" s="2673"/>
      <c r="CH91" s="2673"/>
      <c r="CI91" s="2673"/>
      <c r="CJ91" s="2673"/>
      <c r="CK91" s="2673"/>
      <c r="CL91" s="2673"/>
      <c r="CM91" s="2673"/>
      <c r="CN91" s="2673"/>
      <c r="CO91" s="2673"/>
      <c r="CP91" s="2673"/>
      <c r="CQ91" s="2673"/>
      <c r="CR91" s="2673"/>
      <c r="CS91" s="2673"/>
      <c r="CT91" s="2673"/>
      <c r="CU91" s="2673"/>
      <c r="CV91" s="2673"/>
      <c r="CW91" s="2673"/>
      <c r="CX91" s="2673"/>
      <c r="CY91" s="2673"/>
      <c r="CZ91" s="2673"/>
      <c r="DA91" s="2673"/>
      <c r="DB91" s="2673"/>
      <c r="DC91" s="2673"/>
      <c r="DD91" s="2673"/>
      <c r="DE91" s="2673"/>
      <c r="DF91" s="2673"/>
      <c r="DG91" s="2673"/>
      <c r="DH91" s="2673"/>
      <c r="DI91" s="2673"/>
      <c r="DJ91" s="2674"/>
      <c r="DK91" s="2284"/>
      <c r="DL91" s="2282"/>
      <c r="DM91" s="2282"/>
      <c r="DN91" s="2282"/>
      <c r="DO91" s="2282"/>
      <c r="DP91" s="2282"/>
      <c r="DQ91" s="2282"/>
      <c r="DR91" s="2282"/>
      <c r="DS91" s="2282"/>
      <c r="DT91" s="2282"/>
      <c r="DU91" s="2282"/>
      <c r="DV91" s="2282"/>
      <c r="DW91" s="2282"/>
      <c r="DX91" s="2282"/>
      <c r="DY91" s="2282"/>
      <c r="DZ91" s="2282"/>
      <c r="EA91" s="2282"/>
      <c r="EB91" s="2282"/>
      <c r="EC91" s="2282"/>
      <c r="ED91" s="2282"/>
      <c r="EE91" s="2282"/>
      <c r="EF91" s="2282"/>
      <c r="EG91" s="2282"/>
      <c r="EH91" s="2282"/>
      <c r="EI91" s="2282"/>
      <c r="EJ91" s="2282"/>
      <c r="EK91" s="2282"/>
      <c r="EL91" s="2282"/>
      <c r="EM91" s="2282"/>
      <c r="EN91" s="2282"/>
      <c r="EO91" s="2282"/>
      <c r="EP91" s="2282"/>
      <c r="EQ91" s="2282"/>
      <c r="ER91" s="2282"/>
      <c r="ES91" s="2282"/>
      <c r="ET91" s="2282"/>
      <c r="EU91" s="2282"/>
      <c r="EV91" s="2282"/>
      <c r="EW91" s="2282"/>
      <c r="EX91" s="2282"/>
      <c r="EY91" s="2282"/>
      <c r="EZ91" s="2282"/>
      <c r="FA91" s="2282"/>
      <c r="FB91" s="2282"/>
      <c r="FC91" s="2282"/>
      <c r="FD91" s="2282"/>
      <c r="FE91" s="2282"/>
      <c r="FF91" s="2282"/>
      <c r="FG91" s="2282"/>
      <c r="FH91" s="2283"/>
    </row>
    <row r="92" spans="1:164" ht="8.65" customHeight="1" thickTop="1">
      <c r="A92" s="796"/>
      <c r="B92" s="2431"/>
      <c r="C92" s="2420"/>
      <c r="D92" s="2420"/>
      <c r="E92" s="2420"/>
      <c r="F92" s="2420"/>
      <c r="G92" s="2420"/>
      <c r="H92" s="2420"/>
      <c r="I92" s="2420"/>
      <c r="J92" s="2420"/>
      <c r="K92" s="2420"/>
      <c r="L92" s="2420"/>
      <c r="M92" s="2420"/>
      <c r="N92" s="2420"/>
      <c r="O92" s="2420"/>
      <c r="P92" s="2420"/>
      <c r="Q92" s="2420"/>
      <c r="R92" s="2420"/>
      <c r="S92" s="2420"/>
      <c r="T92" s="2420"/>
      <c r="U92" s="2420"/>
      <c r="V92" s="2420"/>
      <c r="W92" s="2420"/>
      <c r="X92" s="2420"/>
      <c r="Y92" s="2420"/>
      <c r="Z92" s="2420"/>
      <c r="AA92" s="2420"/>
      <c r="AB92" s="2420"/>
      <c r="AC92" s="2420"/>
      <c r="AD92" s="2420"/>
      <c r="AE92" s="2420"/>
      <c r="AF92" s="2420"/>
      <c r="AG92" s="2420"/>
      <c r="AH92" s="2420"/>
      <c r="AI92" s="2420"/>
      <c r="AJ92" s="2420"/>
      <c r="AK92" s="2420"/>
      <c r="AL92" s="2420"/>
      <c r="AM92" s="2420"/>
      <c r="AN92" s="2420"/>
      <c r="AO92" s="2420"/>
      <c r="AP92" s="2420"/>
      <c r="AQ92" s="2420"/>
      <c r="AR92" s="2420"/>
      <c r="AS92" s="2420"/>
      <c r="AT92" s="2420"/>
      <c r="AU92" s="2650"/>
      <c r="AV92" s="2651"/>
      <c r="AW92" s="2651"/>
      <c r="AX92" s="2651"/>
      <c r="AY92" s="2651"/>
      <c r="AZ92" s="2641" t="s">
        <v>1229</v>
      </c>
      <c r="BA92" s="2642"/>
      <c r="BB92" s="2642"/>
      <c r="BC92" s="2642"/>
      <c r="BD92" s="2642"/>
      <c r="BE92" s="2642"/>
      <c r="BF92" s="2642"/>
      <c r="BG92" s="2642"/>
      <c r="BH92" s="2642"/>
      <c r="BI92" s="2642"/>
      <c r="BJ92" s="2642"/>
      <c r="BK92" s="2642"/>
      <c r="BL92" s="2642"/>
      <c r="BM92" s="2642"/>
      <c r="BN92" s="2642"/>
      <c r="BO92" s="2642"/>
      <c r="BP92" s="2642"/>
      <c r="BQ92" s="2642"/>
      <c r="BR92" s="2642"/>
      <c r="BS92" s="2642"/>
      <c r="BT92" s="2643"/>
      <c r="BU92" s="2253">
        <v>0.3</v>
      </c>
      <c r="BV92" s="2253"/>
      <c r="BW92" s="2253"/>
      <c r="BX92" s="2253"/>
      <c r="BY92" s="2255"/>
      <c r="BZ92" s="2675" t="s">
        <v>1137</v>
      </c>
      <c r="CA92" s="2676"/>
      <c r="CB92" s="2676"/>
      <c r="CC92" s="2676"/>
      <c r="CD92" s="2676"/>
      <c r="CE92" s="2676"/>
      <c r="CF92" s="2676"/>
      <c r="CG92" s="2676"/>
      <c r="CH92" s="2676"/>
      <c r="CI92" s="2676"/>
      <c r="CJ92" s="2676"/>
      <c r="CK92" s="2676"/>
      <c r="CL92" s="2676"/>
      <c r="CM92" s="2676"/>
      <c r="CN92" s="2676"/>
      <c r="CO92" s="2676"/>
      <c r="CP92" s="2676"/>
      <c r="CQ92" s="2676"/>
      <c r="CR92" s="2676"/>
      <c r="CS92" s="2676"/>
      <c r="CT92" s="2676"/>
      <c r="CU92" s="2676"/>
      <c r="CV92" s="2676"/>
      <c r="CW92" s="2676"/>
      <c r="CX92" s="2676"/>
      <c r="CY92" s="2676"/>
      <c r="CZ92" s="2676"/>
      <c r="DA92" s="2676"/>
      <c r="DB92" s="2676"/>
      <c r="DC92" s="2676"/>
      <c r="DD92" s="2676"/>
      <c r="DE92" s="2676"/>
      <c r="DF92" s="2676"/>
      <c r="DG92" s="2676"/>
      <c r="DH92" s="2676"/>
      <c r="DI92" s="2676"/>
      <c r="DJ92" s="2677"/>
      <c r="DK92" s="2281" t="s">
        <v>1138</v>
      </c>
      <c r="DL92" s="2282"/>
      <c r="DM92" s="2282"/>
      <c r="DN92" s="2282"/>
      <c r="DO92" s="2282"/>
      <c r="DP92" s="2282"/>
      <c r="DQ92" s="2282"/>
      <c r="DR92" s="2282"/>
      <c r="DS92" s="2282"/>
      <c r="DT92" s="2282"/>
      <c r="DU92" s="2282"/>
      <c r="DV92" s="2282"/>
      <c r="DW92" s="2282"/>
      <c r="DX92" s="2282"/>
      <c r="DY92" s="2282"/>
      <c r="DZ92" s="2282"/>
      <c r="EA92" s="2282"/>
      <c r="EB92" s="2282"/>
      <c r="EC92" s="2282"/>
      <c r="ED92" s="2282"/>
      <c r="EE92" s="2282"/>
      <c r="EF92" s="2282"/>
      <c r="EG92" s="2282"/>
      <c r="EH92" s="2282"/>
      <c r="EI92" s="2282"/>
      <c r="EJ92" s="2282"/>
      <c r="EK92" s="2282"/>
      <c r="EL92" s="2282"/>
      <c r="EM92" s="2282"/>
      <c r="EN92" s="2282"/>
      <c r="EO92" s="2282"/>
      <c r="EP92" s="2282"/>
      <c r="EQ92" s="2282"/>
      <c r="ER92" s="2282"/>
      <c r="ES92" s="2282"/>
      <c r="ET92" s="2282"/>
      <c r="EU92" s="2282"/>
      <c r="EV92" s="2282"/>
      <c r="EW92" s="2282"/>
      <c r="EX92" s="2282"/>
      <c r="EY92" s="2282"/>
      <c r="EZ92" s="2282"/>
      <c r="FA92" s="2282"/>
      <c r="FB92" s="2282"/>
      <c r="FC92" s="2282"/>
      <c r="FD92" s="2282"/>
      <c r="FE92" s="2282"/>
      <c r="FF92" s="2282"/>
      <c r="FG92" s="2282"/>
      <c r="FH92" s="2283"/>
    </row>
    <row r="93" spans="1:164" ht="8.65" customHeight="1">
      <c r="A93" s="796"/>
      <c r="B93" s="2431"/>
      <c r="C93" s="2420"/>
      <c r="D93" s="2420"/>
      <c r="E93" s="2420"/>
      <c r="F93" s="2420"/>
      <c r="G93" s="2420"/>
      <c r="H93" s="2420"/>
      <c r="I93" s="2420"/>
      <c r="J93" s="2420"/>
      <c r="K93" s="2420"/>
      <c r="L93" s="2420"/>
      <c r="M93" s="2420"/>
      <c r="N93" s="2420"/>
      <c r="O93" s="2420"/>
      <c r="P93" s="2420"/>
      <c r="Q93" s="2420"/>
      <c r="R93" s="2420"/>
      <c r="S93" s="2420"/>
      <c r="T93" s="2420"/>
      <c r="U93" s="2420"/>
      <c r="V93" s="2420"/>
      <c r="W93" s="2420"/>
      <c r="X93" s="2420"/>
      <c r="Y93" s="2420"/>
      <c r="Z93" s="2420"/>
      <c r="AA93" s="2420"/>
      <c r="AB93" s="2420"/>
      <c r="AC93" s="2420"/>
      <c r="AD93" s="2420"/>
      <c r="AE93" s="2420"/>
      <c r="AF93" s="2420"/>
      <c r="AG93" s="2420"/>
      <c r="AH93" s="2420"/>
      <c r="AI93" s="2420"/>
      <c r="AJ93" s="2420"/>
      <c r="AK93" s="2420"/>
      <c r="AL93" s="2420"/>
      <c r="AM93" s="2420"/>
      <c r="AN93" s="2420"/>
      <c r="AO93" s="2420"/>
      <c r="AP93" s="2420"/>
      <c r="AQ93" s="2420"/>
      <c r="AR93" s="2420"/>
      <c r="AS93" s="2420"/>
      <c r="AT93" s="2420"/>
      <c r="AU93" s="2650"/>
      <c r="AV93" s="2651"/>
      <c r="AW93" s="2651"/>
      <c r="AX93" s="2651"/>
      <c r="AY93" s="2651"/>
      <c r="AZ93" s="2644"/>
      <c r="BA93" s="2645"/>
      <c r="BB93" s="2645"/>
      <c r="BC93" s="2645"/>
      <c r="BD93" s="2645"/>
      <c r="BE93" s="2645"/>
      <c r="BF93" s="2645"/>
      <c r="BG93" s="2645"/>
      <c r="BH93" s="2645"/>
      <c r="BI93" s="2645"/>
      <c r="BJ93" s="2645"/>
      <c r="BK93" s="2645"/>
      <c r="BL93" s="2645"/>
      <c r="BM93" s="2645"/>
      <c r="BN93" s="2645"/>
      <c r="BO93" s="2645"/>
      <c r="BP93" s="2645"/>
      <c r="BQ93" s="2645"/>
      <c r="BR93" s="2645"/>
      <c r="BS93" s="2645"/>
      <c r="BT93" s="2646"/>
      <c r="BU93" s="2253"/>
      <c r="BV93" s="2253"/>
      <c r="BW93" s="2253"/>
      <c r="BX93" s="2253"/>
      <c r="BY93" s="2255"/>
      <c r="BZ93" s="2678"/>
      <c r="CA93" s="2679"/>
      <c r="CB93" s="2679"/>
      <c r="CC93" s="2679"/>
      <c r="CD93" s="2679"/>
      <c r="CE93" s="2679"/>
      <c r="CF93" s="2679"/>
      <c r="CG93" s="2679"/>
      <c r="CH93" s="2679"/>
      <c r="CI93" s="2679"/>
      <c r="CJ93" s="2679"/>
      <c r="CK93" s="2679"/>
      <c r="CL93" s="2679"/>
      <c r="CM93" s="2679"/>
      <c r="CN93" s="2679"/>
      <c r="CO93" s="2679"/>
      <c r="CP93" s="2679"/>
      <c r="CQ93" s="2679"/>
      <c r="CR93" s="2679"/>
      <c r="CS93" s="2679"/>
      <c r="CT93" s="2679"/>
      <c r="CU93" s="2679"/>
      <c r="CV93" s="2679"/>
      <c r="CW93" s="2679"/>
      <c r="CX93" s="2679"/>
      <c r="CY93" s="2679"/>
      <c r="CZ93" s="2679"/>
      <c r="DA93" s="2679"/>
      <c r="DB93" s="2679"/>
      <c r="DC93" s="2679"/>
      <c r="DD93" s="2679"/>
      <c r="DE93" s="2679"/>
      <c r="DF93" s="2679"/>
      <c r="DG93" s="2679"/>
      <c r="DH93" s="2679"/>
      <c r="DI93" s="2679"/>
      <c r="DJ93" s="2680"/>
      <c r="DK93" s="2284"/>
      <c r="DL93" s="2282"/>
      <c r="DM93" s="2282"/>
      <c r="DN93" s="2282"/>
      <c r="DO93" s="2282"/>
      <c r="DP93" s="2282"/>
      <c r="DQ93" s="2282"/>
      <c r="DR93" s="2282"/>
      <c r="DS93" s="2282"/>
      <c r="DT93" s="2282"/>
      <c r="DU93" s="2282"/>
      <c r="DV93" s="2282"/>
      <c r="DW93" s="2282"/>
      <c r="DX93" s="2282"/>
      <c r="DY93" s="2282"/>
      <c r="DZ93" s="2282"/>
      <c r="EA93" s="2282"/>
      <c r="EB93" s="2282"/>
      <c r="EC93" s="2282"/>
      <c r="ED93" s="2282"/>
      <c r="EE93" s="2282"/>
      <c r="EF93" s="2282"/>
      <c r="EG93" s="2282"/>
      <c r="EH93" s="2282"/>
      <c r="EI93" s="2282"/>
      <c r="EJ93" s="2282"/>
      <c r="EK93" s="2282"/>
      <c r="EL93" s="2282"/>
      <c r="EM93" s="2282"/>
      <c r="EN93" s="2282"/>
      <c r="EO93" s="2282"/>
      <c r="EP93" s="2282"/>
      <c r="EQ93" s="2282"/>
      <c r="ER93" s="2282"/>
      <c r="ES93" s="2282"/>
      <c r="ET93" s="2282"/>
      <c r="EU93" s="2282"/>
      <c r="EV93" s="2282"/>
      <c r="EW93" s="2282"/>
      <c r="EX93" s="2282"/>
      <c r="EY93" s="2282"/>
      <c r="EZ93" s="2282"/>
      <c r="FA93" s="2282"/>
      <c r="FB93" s="2282"/>
      <c r="FC93" s="2282"/>
      <c r="FD93" s="2282"/>
      <c r="FE93" s="2282"/>
      <c r="FF93" s="2282"/>
      <c r="FG93" s="2282"/>
      <c r="FH93" s="2283"/>
    </row>
    <row r="94" spans="1:164" ht="8.65" customHeight="1">
      <c r="A94" s="796"/>
      <c r="B94" s="2602"/>
      <c r="C94" s="2596"/>
      <c r="D94" s="2596"/>
      <c r="E94" s="2596"/>
      <c r="F94" s="2596"/>
      <c r="G94" s="2596"/>
      <c r="H94" s="2596"/>
      <c r="I94" s="2596"/>
      <c r="J94" s="2596"/>
      <c r="K94" s="2596"/>
      <c r="L94" s="2596"/>
      <c r="M94" s="2596"/>
      <c r="N94" s="2596"/>
      <c r="O94" s="2596"/>
      <c r="P94" s="2596"/>
      <c r="Q94" s="2596"/>
      <c r="R94" s="2596"/>
      <c r="S94" s="2596"/>
      <c r="T94" s="2596"/>
      <c r="U94" s="2596"/>
      <c r="V94" s="2596"/>
      <c r="W94" s="2596"/>
      <c r="X94" s="2596"/>
      <c r="Y94" s="2596"/>
      <c r="Z94" s="2596"/>
      <c r="AA94" s="2596"/>
      <c r="AB94" s="2596"/>
      <c r="AC94" s="2596"/>
      <c r="AD94" s="2596"/>
      <c r="AE94" s="2596"/>
      <c r="AF94" s="2596"/>
      <c r="AG94" s="2596"/>
      <c r="AH94" s="2596"/>
      <c r="AI94" s="2596"/>
      <c r="AJ94" s="2596"/>
      <c r="AK94" s="2596"/>
      <c r="AL94" s="2596"/>
      <c r="AM94" s="2596"/>
      <c r="AN94" s="2596"/>
      <c r="AO94" s="2596"/>
      <c r="AP94" s="2596"/>
      <c r="AQ94" s="2596"/>
      <c r="AR94" s="2596"/>
      <c r="AS94" s="2596"/>
      <c r="AT94" s="2596"/>
      <c r="AU94" s="2650"/>
      <c r="AV94" s="2651"/>
      <c r="AW94" s="2651"/>
      <c r="AX94" s="2651"/>
      <c r="AY94" s="2651"/>
      <c r="AZ94" s="2641" t="s">
        <v>1230</v>
      </c>
      <c r="BA94" s="2642"/>
      <c r="BB94" s="2642"/>
      <c r="BC94" s="2642"/>
      <c r="BD94" s="2642"/>
      <c r="BE94" s="2642"/>
      <c r="BF94" s="2642"/>
      <c r="BG94" s="2642"/>
      <c r="BH94" s="2642"/>
      <c r="BI94" s="2642"/>
      <c r="BJ94" s="2642"/>
      <c r="BK94" s="2642"/>
      <c r="BL94" s="2642"/>
      <c r="BM94" s="2642"/>
      <c r="BN94" s="2642"/>
      <c r="BO94" s="2642"/>
      <c r="BP94" s="2642"/>
      <c r="BQ94" s="2642"/>
      <c r="BR94" s="2642"/>
      <c r="BS94" s="2642"/>
      <c r="BT94" s="2643"/>
      <c r="BU94" s="2253">
        <v>0.5</v>
      </c>
      <c r="BV94" s="2253"/>
      <c r="BW94" s="2253"/>
      <c r="BX94" s="2253"/>
      <c r="BY94" s="2255"/>
      <c r="BZ94" s="2678"/>
      <c r="CA94" s="2679"/>
      <c r="CB94" s="2679"/>
      <c r="CC94" s="2679"/>
      <c r="CD94" s="2679"/>
      <c r="CE94" s="2679"/>
      <c r="CF94" s="2679"/>
      <c r="CG94" s="2679"/>
      <c r="CH94" s="2679"/>
      <c r="CI94" s="2679"/>
      <c r="CJ94" s="2679"/>
      <c r="CK94" s="2679"/>
      <c r="CL94" s="2679"/>
      <c r="CM94" s="2679"/>
      <c r="CN94" s="2679"/>
      <c r="CO94" s="2679"/>
      <c r="CP94" s="2679"/>
      <c r="CQ94" s="2679"/>
      <c r="CR94" s="2679"/>
      <c r="CS94" s="2679"/>
      <c r="CT94" s="2679"/>
      <c r="CU94" s="2679"/>
      <c r="CV94" s="2679"/>
      <c r="CW94" s="2679"/>
      <c r="CX94" s="2679"/>
      <c r="CY94" s="2679"/>
      <c r="CZ94" s="2679"/>
      <c r="DA94" s="2679"/>
      <c r="DB94" s="2679"/>
      <c r="DC94" s="2679"/>
      <c r="DD94" s="2679"/>
      <c r="DE94" s="2679"/>
      <c r="DF94" s="2679"/>
      <c r="DG94" s="2679"/>
      <c r="DH94" s="2679"/>
      <c r="DI94" s="2679"/>
      <c r="DJ94" s="2680"/>
      <c r="DK94" s="2284"/>
      <c r="DL94" s="2282"/>
      <c r="DM94" s="2282"/>
      <c r="DN94" s="2282"/>
      <c r="DO94" s="2282"/>
      <c r="DP94" s="2282"/>
      <c r="DQ94" s="2282"/>
      <c r="DR94" s="2282"/>
      <c r="DS94" s="2282"/>
      <c r="DT94" s="2282"/>
      <c r="DU94" s="2282"/>
      <c r="DV94" s="2282"/>
      <c r="DW94" s="2282"/>
      <c r="DX94" s="2282"/>
      <c r="DY94" s="2282"/>
      <c r="DZ94" s="2282"/>
      <c r="EA94" s="2282"/>
      <c r="EB94" s="2282"/>
      <c r="EC94" s="2282"/>
      <c r="ED94" s="2282"/>
      <c r="EE94" s="2282"/>
      <c r="EF94" s="2282"/>
      <c r="EG94" s="2282"/>
      <c r="EH94" s="2282"/>
      <c r="EI94" s="2282"/>
      <c r="EJ94" s="2282"/>
      <c r="EK94" s="2282"/>
      <c r="EL94" s="2282"/>
      <c r="EM94" s="2282"/>
      <c r="EN94" s="2282"/>
      <c r="EO94" s="2282"/>
      <c r="EP94" s="2282"/>
      <c r="EQ94" s="2282"/>
      <c r="ER94" s="2282"/>
      <c r="ES94" s="2282"/>
      <c r="ET94" s="2282"/>
      <c r="EU94" s="2282"/>
      <c r="EV94" s="2282"/>
      <c r="EW94" s="2282"/>
      <c r="EX94" s="2282"/>
      <c r="EY94" s="2282"/>
      <c r="EZ94" s="2282"/>
      <c r="FA94" s="2282"/>
      <c r="FB94" s="2282"/>
      <c r="FC94" s="2282"/>
      <c r="FD94" s="2282"/>
      <c r="FE94" s="2282"/>
      <c r="FF94" s="2282"/>
      <c r="FG94" s="2282"/>
      <c r="FH94" s="2283"/>
    </row>
    <row r="95" spans="1:164" ht="8.65" customHeight="1">
      <c r="A95" s="796"/>
      <c r="B95" s="2688" t="s">
        <v>1140</v>
      </c>
      <c r="C95" s="2689"/>
      <c r="D95" s="2689"/>
      <c r="E95" s="2689"/>
      <c r="F95" s="2689"/>
      <c r="G95" s="2689"/>
      <c r="H95" s="2689"/>
      <c r="I95" s="2689"/>
      <c r="J95" s="2689"/>
      <c r="K95" s="2689"/>
      <c r="L95" s="2689"/>
      <c r="M95" s="2689"/>
      <c r="N95" s="2689"/>
      <c r="O95" s="2689"/>
      <c r="P95" s="2689" t="s">
        <v>1141</v>
      </c>
      <c r="Q95" s="2689"/>
      <c r="R95" s="2689"/>
      <c r="S95" s="2689"/>
      <c r="T95" s="2689"/>
      <c r="U95" s="2689"/>
      <c r="V95" s="2689"/>
      <c r="W95" s="2689"/>
      <c r="X95" s="2689"/>
      <c r="Y95" s="2689"/>
      <c r="Z95" s="2689"/>
      <c r="AA95" s="2689"/>
      <c r="AB95" s="2689"/>
      <c r="AC95" s="2689"/>
      <c r="AD95" s="2689"/>
      <c r="AE95" s="2689"/>
      <c r="AF95" s="2689"/>
      <c r="AG95" s="2689"/>
      <c r="AH95" s="2689"/>
      <c r="AI95" s="2689"/>
      <c r="AJ95" s="2689"/>
      <c r="AK95" s="2689"/>
      <c r="AL95" s="2689"/>
      <c r="AM95" s="2689"/>
      <c r="AN95" s="2689"/>
      <c r="AO95" s="2689"/>
      <c r="AP95" s="2689"/>
      <c r="AQ95" s="2689"/>
      <c r="AR95" s="2689"/>
      <c r="AS95" s="2689"/>
      <c r="AT95" s="2690"/>
      <c r="AU95" s="2652"/>
      <c r="AV95" s="2645"/>
      <c r="AW95" s="2645"/>
      <c r="AX95" s="2645"/>
      <c r="AY95" s="2645"/>
      <c r="AZ95" s="2644"/>
      <c r="BA95" s="2645"/>
      <c r="BB95" s="2645"/>
      <c r="BC95" s="2645"/>
      <c r="BD95" s="2645"/>
      <c r="BE95" s="2645"/>
      <c r="BF95" s="2645"/>
      <c r="BG95" s="2645"/>
      <c r="BH95" s="2645"/>
      <c r="BI95" s="2645"/>
      <c r="BJ95" s="2645"/>
      <c r="BK95" s="2645"/>
      <c r="BL95" s="2645"/>
      <c r="BM95" s="2645"/>
      <c r="BN95" s="2645"/>
      <c r="BO95" s="2645"/>
      <c r="BP95" s="2645"/>
      <c r="BQ95" s="2645"/>
      <c r="BR95" s="2645"/>
      <c r="BS95" s="2645"/>
      <c r="BT95" s="2646"/>
      <c r="BU95" s="2253"/>
      <c r="BV95" s="2253"/>
      <c r="BW95" s="2253"/>
      <c r="BX95" s="2253"/>
      <c r="BY95" s="2255"/>
      <c r="BZ95" s="2681"/>
      <c r="CA95" s="2682"/>
      <c r="CB95" s="2682"/>
      <c r="CC95" s="2682"/>
      <c r="CD95" s="2682"/>
      <c r="CE95" s="2682"/>
      <c r="CF95" s="2682"/>
      <c r="CG95" s="2682"/>
      <c r="CH95" s="2682"/>
      <c r="CI95" s="2682"/>
      <c r="CJ95" s="2682"/>
      <c r="CK95" s="2682"/>
      <c r="CL95" s="2682"/>
      <c r="CM95" s="2682"/>
      <c r="CN95" s="2682"/>
      <c r="CO95" s="2682"/>
      <c r="CP95" s="2682"/>
      <c r="CQ95" s="2682"/>
      <c r="CR95" s="2682"/>
      <c r="CS95" s="2682"/>
      <c r="CT95" s="2682"/>
      <c r="CU95" s="2682"/>
      <c r="CV95" s="2682"/>
      <c r="CW95" s="2682"/>
      <c r="CX95" s="2682"/>
      <c r="CY95" s="2682"/>
      <c r="CZ95" s="2682"/>
      <c r="DA95" s="2682"/>
      <c r="DB95" s="2682"/>
      <c r="DC95" s="2682"/>
      <c r="DD95" s="2682"/>
      <c r="DE95" s="2682"/>
      <c r="DF95" s="2682"/>
      <c r="DG95" s="2682"/>
      <c r="DH95" s="2682"/>
      <c r="DI95" s="2682"/>
      <c r="DJ95" s="2683"/>
      <c r="DK95" s="2281" t="s">
        <v>1142</v>
      </c>
      <c r="DL95" s="2282"/>
      <c r="DM95" s="2282"/>
      <c r="DN95" s="2282"/>
      <c r="DO95" s="2282"/>
      <c r="DP95" s="2282"/>
      <c r="DQ95" s="2282"/>
      <c r="DR95" s="2282"/>
      <c r="DS95" s="2282"/>
      <c r="DT95" s="2282"/>
      <c r="DU95" s="2282"/>
      <c r="DV95" s="2282"/>
      <c r="DW95" s="2282"/>
      <c r="DX95" s="2282"/>
      <c r="DY95" s="2282"/>
      <c r="DZ95" s="2282"/>
      <c r="EA95" s="2282"/>
      <c r="EB95" s="2282"/>
      <c r="EC95" s="2282"/>
      <c r="ED95" s="2282"/>
      <c r="EE95" s="2282"/>
      <c r="EF95" s="2282"/>
      <c r="EG95" s="2282"/>
      <c r="EH95" s="2282"/>
      <c r="EI95" s="2282"/>
      <c r="EJ95" s="2282"/>
      <c r="EK95" s="2282"/>
      <c r="EL95" s="2282"/>
      <c r="EM95" s="2282"/>
      <c r="EN95" s="2282"/>
      <c r="EO95" s="2282"/>
      <c r="EP95" s="2282"/>
      <c r="EQ95" s="2282"/>
      <c r="ER95" s="2282"/>
      <c r="ES95" s="2282"/>
      <c r="ET95" s="2282"/>
      <c r="EU95" s="2282"/>
      <c r="EV95" s="2282"/>
      <c r="EW95" s="2282"/>
      <c r="EX95" s="2282"/>
      <c r="EY95" s="2282"/>
      <c r="EZ95" s="2282"/>
      <c r="FA95" s="2282"/>
      <c r="FB95" s="2282"/>
      <c r="FC95" s="2282"/>
      <c r="FD95" s="2282"/>
      <c r="FE95" s="2282"/>
      <c r="FF95" s="2282"/>
      <c r="FG95" s="2282"/>
      <c r="FH95" s="2283"/>
    </row>
    <row r="96" spans="1:164" ht="8.65" customHeight="1">
      <c r="A96" s="819"/>
      <c r="B96" s="2688"/>
      <c r="C96" s="2689"/>
      <c r="D96" s="2689"/>
      <c r="E96" s="2689"/>
      <c r="F96" s="2689"/>
      <c r="G96" s="2689"/>
      <c r="H96" s="2689"/>
      <c r="I96" s="2689"/>
      <c r="J96" s="2689"/>
      <c r="K96" s="2689"/>
      <c r="L96" s="2689"/>
      <c r="M96" s="2689"/>
      <c r="N96" s="2689"/>
      <c r="O96" s="2689"/>
      <c r="P96" s="2689"/>
      <c r="Q96" s="2689"/>
      <c r="R96" s="2689"/>
      <c r="S96" s="2689"/>
      <c r="T96" s="2689"/>
      <c r="U96" s="2689"/>
      <c r="V96" s="2689"/>
      <c r="W96" s="2689"/>
      <c r="X96" s="2689"/>
      <c r="Y96" s="2689"/>
      <c r="Z96" s="2689"/>
      <c r="AA96" s="2689"/>
      <c r="AB96" s="2689"/>
      <c r="AC96" s="2689"/>
      <c r="AD96" s="2689"/>
      <c r="AE96" s="2689"/>
      <c r="AF96" s="2689"/>
      <c r="AG96" s="2689"/>
      <c r="AH96" s="2689"/>
      <c r="AI96" s="2689"/>
      <c r="AJ96" s="2689"/>
      <c r="AK96" s="2689"/>
      <c r="AL96" s="2689"/>
      <c r="AM96" s="2689"/>
      <c r="AN96" s="2689"/>
      <c r="AO96" s="2689"/>
      <c r="AP96" s="2689"/>
      <c r="AQ96" s="2689"/>
      <c r="AR96" s="2689"/>
      <c r="AS96" s="2689"/>
      <c r="AT96" s="2690"/>
      <c r="AU96" s="2392" t="s">
        <v>1143</v>
      </c>
      <c r="AV96" s="2393"/>
      <c r="AW96" s="2393"/>
      <c r="AX96" s="2393"/>
      <c r="AY96" s="2393"/>
      <c r="AZ96" s="2393"/>
      <c r="BA96" s="2393"/>
      <c r="BB96" s="2393"/>
      <c r="BC96" s="2393"/>
      <c r="BD96" s="2393"/>
      <c r="BE96" s="2393"/>
      <c r="BF96" s="2393"/>
      <c r="BG96" s="2393"/>
      <c r="BH96" s="2393"/>
      <c r="BI96" s="2393"/>
      <c r="BJ96" s="2393"/>
      <c r="BK96" s="2393"/>
      <c r="BL96" s="2393"/>
      <c r="BM96" s="2393"/>
      <c r="BN96" s="2393"/>
      <c r="BO96" s="2393"/>
      <c r="BP96" s="2393"/>
      <c r="BQ96" s="2393"/>
      <c r="BR96" s="2393"/>
      <c r="BS96" s="2393"/>
      <c r="BT96" s="2393"/>
      <c r="BU96" s="2393"/>
      <c r="BV96" s="2393"/>
      <c r="BW96" s="2393"/>
      <c r="BX96" s="2393"/>
      <c r="BY96" s="2394"/>
      <c r="BZ96" s="2691" t="s">
        <v>1144</v>
      </c>
      <c r="CA96" s="2692"/>
      <c r="CB96" s="2692"/>
      <c r="CC96" s="2692"/>
      <c r="CD96" s="2692"/>
      <c r="CE96" s="2692"/>
      <c r="CF96" s="2692"/>
      <c r="CG96" s="2692"/>
      <c r="CH96" s="2692"/>
      <c r="CI96" s="2692"/>
      <c r="CJ96" s="2692"/>
      <c r="CK96" s="2692"/>
      <c r="CL96" s="2692"/>
      <c r="CM96" s="2692"/>
      <c r="CN96" s="2692"/>
      <c r="CO96" s="2692"/>
      <c r="CP96" s="2692"/>
      <c r="CQ96" s="2692"/>
      <c r="CR96" s="2692"/>
      <c r="CS96" s="2692" t="s">
        <v>1145</v>
      </c>
      <c r="CT96" s="2692"/>
      <c r="CU96" s="2692"/>
      <c r="CV96" s="2692"/>
      <c r="CW96" s="2692"/>
      <c r="CX96" s="2692"/>
      <c r="CY96" s="2692"/>
      <c r="CZ96" s="2692"/>
      <c r="DA96" s="2692"/>
      <c r="DB96" s="2692"/>
      <c r="DC96" s="2692"/>
      <c r="DD96" s="2692"/>
      <c r="DE96" s="2692"/>
      <c r="DF96" s="2692"/>
      <c r="DG96" s="2692"/>
      <c r="DH96" s="2692"/>
      <c r="DI96" s="2692"/>
      <c r="DJ96" s="2695"/>
      <c r="DK96" s="2284"/>
      <c r="DL96" s="2282"/>
      <c r="DM96" s="2282"/>
      <c r="DN96" s="2282"/>
      <c r="DO96" s="2282"/>
      <c r="DP96" s="2282"/>
      <c r="DQ96" s="2282"/>
      <c r="DR96" s="2282"/>
      <c r="DS96" s="2282"/>
      <c r="DT96" s="2282"/>
      <c r="DU96" s="2282"/>
      <c r="DV96" s="2282"/>
      <c r="DW96" s="2282"/>
      <c r="DX96" s="2282"/>
      <c r="DY96" s="2282"/>
      <c r="DZ96" s="2282"/>
      <c r="EA96" s="2282"/>
      <c r="EB96" s="2282"/>
      <c r="EC96" s="2282"/>
      <c r="ED96" s="2282"/>
      <c r="EE96" s="2282"/>
      <c r="EF96" s="2282"/>
      <c r="EG96" s="2282"/>
      <c r="EH96" s="2282"/>
      <c r="EI96" s="2282"/>
      <c r="EJ96" s="2282"/>
      <c r="EK96" s="2282"/>
      <c r="EL96" s="2282"/>
      <c r="EM96" s="2282"/>
      <c r="EN96" s="2282"/>
      <c r="EO96" s="2282"/>
      <c r="EP96" s="2282"/>
      <c r="EQ96" s="2282"/>
      <c r="ER96" s="2282"/>
      <c r="ES96" s="2282"/>
      <c r="ET96" s="2282"/>
      <c r="EU96" s="2282"/>
      <c r="EV96" s="2282"/>
      <c r="EW96" s="2282"/>
      <c r="EX96" s="2282"/>
      <c r="EY96" s="2282"/>
      <c r="EZ96" s="2282"/>
      <c r="FA96" s="2282"/>
      <c r="FB96" s="2282"/>
      <c r="FC96" s="2282"/>
      <c r="FD96" s="2282"/>
      <c r="FE96" s="2282"/>
      <c r="FF96" s="2282"/>
      <c r="FG96" s="2282"/>
      <c r="FH96" s="2283"/>
    </row>
    <row r="97" spans="1:164" ht="8.65" customHeight="1">
      <c r="A97" s="819"/>
      <c r="B97" s="2688"/>
      <c r="C97" s="2689"/>
      <c r="D97" s="2689"/>
      <c r="E97" s="2689"/>
      <c r="F97" s="2689"/>
      <c r="G97" s="2689"/>
      <c r="H97" s="2689"/>
      <c r="I97" s="2689"/>
      <c r="J97" s="2689"/>
      <c r="K97" s="2689"/>
      <c r="L97" s="2689"/>
      <c r="M97" s="2689"/>
      <c r="N97" s="2689"/>
      <c r="O97" s="2689"/>
      <c r="P97" s="2689"/>
      <c r="Q97" s="2689"/>
      <c r="R97" s="2689"/>
      <c r="S97" s="2689"/>
      <c r="T97" s="2689"/>
      <c r="U97" s="2689"/>
      <c r="V97" s="2689"/>
      <c r="W97" s="2689"/>
      <c r="X97" s="2689"/>
      <c r="Y97" s="2689"/>
      <c r="Z97" s="2689"/>
      <c r="AA97" s="2689"/>
      <c r="AB97" s="2689"/>
      <c r="AC97" s="2689"/>
      <c r="AD97" s="2689"/>
      <c r="AE97" s="2689"/>
      <c r="AF97" s="2689"/>
      <c r="AG97" s="2689"/>
      <c r="AH97" s="2689"/>
      <c r="AI97" s="2689"/>
      <c r="AJ97" s="2689"/>
      <c r="AK97" s="2689"/>
      <c r="AL97" s="2689"/>
      <c r="AM97" s="2689"/>
      <c r="AN97" s="2689"/>
      <c r="AO97" s="2689"/>
      <c r="AP97" s="2689"/>
      <c r="AQ97" s="2689"/>
      <c r="AR97" s="2689"/>
      <c r="AS97" s="2689"/>
      <c r="AT97" s="2690"/>
      <c r="AU97" s="2203"/>
      <c r="AV97" s="2204"/>
      <c r="AW97" s="2204"/>
      <c r="AX97" s="2204"/>
      <c r="AY97" s="2204"/>
      <c r="AZ97" s="2204"/>
      <c r="BA97" s="2204"/>
      <c r="BB97" s="2204"/>
      <c r="BC97" s="2204"/>
      <c r="BD97" s="2204"/>
      <c r="BE97" s="2204"/>
      <c r="BF97" s="2204"/>
      <c r="BG97" s="2204"/>
      <c r="BH97" s="2204"/>
      <c r="BI97" s="2204"/>
      <c r="BJ97" s="2204"/>
      <c r="BK97" s="2204"/>
      <c r="BL97" s="2204"/>
      <c r="BM97" s="2204"/>
      <c r="BN97" s="2204"/>
      <c r="BO97" s="2204"/>
      <c r="BP97" s="2204"/>
      <c r="BQ97" s="2204"/>
      <c r="BR97" s="2204"/>
      <c r="BS97" s="2204"/>
      <c r="BT97" s="2204"/>
      <c r="BU97" s="2204"/>
      <c r="BV97" s="2204"/>
      <c r="BW97" s="2204"/>
      <c r="BX97" s="2204"/>
      <c r="BY97" s="2205"/>
      <c r="BZ97" s="2693"/>
      <c r="CA97" s="2694"/>
      <c r="CB97" s="2694"/>
      <c r="CC97" s="2694"/>
      <c r="CD97" s="2694"/>
      <c r="CE97" s="2694"/>
      <c r="CF97" s="2694"/>
      <c r="CG97" s="2694"/>
      <c r="CH97" s="2694"/>
      <c r="CI97" s="2694"/>
      <c r="CJ97" s="2694"/>
      <c r="CK97" s="2694"/>
      <c r="CL97" s="2694"/>
      <c r="CM97" s="2694"/>
      <c r="CN97" s="2694"/>
      <c r="CO97" s="2694"/>
      <c r="CP97" s="2694"/>
      <c r="CQ97" s="2694"/>
      <c r="CR97" s="2694"/>
      <c r="CS97" s="2694"/>
      <c r="CT97" s="2694"/>
      <c r="CU97" s="2694"/>
      <c r="CV97" s="2694"/>
      <c r="CW97" s="2694"/>
      <c r="CX97" s="2694"/>
      <c r="CY97" s="2694"/>
      <c r="CZ97" s="2694"/>
      <c r="DA97" s="2694"/>
      <c r="DB97" s="2694"/>
      <c r="DC97" s="2694"/>
      <c r="DD97" s="2694"/>
      <c r="DE97" s="2694"/>
      <c r="DF97" s="2694"/>
      <c r="DG97" s="2694"/>
      <c r="DH97" s="2694"/>
      <c r="DI97" s="2694"/>
      <c r="DJ97" s="2696"/>
      <c r="DK97" s="2284"/>
      <c r="DL97" s="2282"/>
      <c r="DM97" s="2282"/>
      <c r="DN97" s="2282"/>
      <c r="DO97" s="2282"/>
      <c r="DP97" s="2282"/>
      <c r="DQ97" s="2282"/>
      <c r="DR97" s="2282"/>
      <c r="DS97" s="2282"/>
      <c r="DT97" s="2282"/>
      <c r="DU97" s="2282"/>
      <c r="DV97" s="2282"/>
      <c r="DW97" s="2282"/>
      <c r="DX97" s="2282"/>
      <c r="DY97" s="2282"/>
      <c r="DZ97" s="2282"/>
      <c r="EA97" s="2282"/>
      <c r="EB97" s="2282"/>
      <c r="EC97" s="2282"/>
      <c r="ED97" s="2282"/>
      <c r="EE97" s="2282"/>
      <c r="EF97" s="2282"/>
      <c r="EG97" s="2282"/>
      <c r="EH97" s="2282"/>
      <c r="EI97" s="2282"/>
      <c r="EJ97" s="2282"/>
      <c r="EK97" s="2282"/>
      <c r="EL97" s="2282"/>
      <c r="EM97" s="2282"/>
      <c r="EN97" s="2282"/>
      <c r="EO97" s="2282"/>
      <c r="EP97" s="2282"/>
      <c r="EQ97" s="2282"/>
      <c r="ER97" s="2282"/>
      <c r="ES97" s="2282"/>
      <c r="ET97" s="2282"/>
      <c r="EU97" s="2282"/>
      <c r="EV97" s="2282"/>
      <c r="EW97" s="2282"/>
      <c r="EX97" s="2282"/>
      <c r="EY97" s="2282"/>
      <c r="EZ97" s="2282"/>
      <c r="FA97" s="2282"/>
      <c r="FB97" s="2282"/>
      <c r="FC97" s="2282"/>
      <c r="FD97" s="2282"/>
      <c r="FE97" s="2282"/>
      <c r="FF97" s="2282"/>
      <c r="FG97" s="2282"/>
      <c r="FH97" s="2283"/>
    </row>
    <row r="98" spans="1:164" ht="8.65" customHeight="1">
      <c r="A98" s="796"/>
      <c r="B98" s="2697" t="s">
        <v>1146</v>
      </c>
      <c r="C98" s="2698"/>
      <c r="D98" s="2698"/>
      <c r="E98" s="2698"/>
      <c r="F98" s="2698"/>
      <c r="G98" s="2698"/>
      <c r="H98" s="2698"/>
      <c r="I98" s="2698"/>
      <c r="J98" s="2698"/>
      <c r="K98" s="2698"/>
      <c r="L98" s="2698"/>
      <c r="M98" s="2698"/>
      <c r="N98" s="2698"/>
      <c r="O98" s="2698"/>
      <c r="P98" s="2699" t="s">
        <v>1147</v>
      </c>
      <c r="Q98" s="2699"/>
      <c r="R98" s="2699"/>
      <c r="S98" s="2699"/>
      <c r="T98" s="2699"/>
      <c r="U98" s="2699"/>
      <c r="V98" s="2699"/>
      <c r="W98" s="2699"/>
      <c r="X98" s="2699"/>
      <c r="Y98" s="2699"/>
      <c r="Z98" s="2699"/>
      <c r="AA98" s="2699"/>
      <c r="AB98" s="2699"/>
      <c r="AC98" s="2699"/>
      <c r="AD98" s="2699"/>
      <c r="AE98" s="2699"/>
      <c r="AF98" s="2699"/>
      <c r="AG98" s="2699"/>
      <c r="AH98" s="2699"/>
      <c r="AI98" s="2699"/>
      <c r="AJ98" s="2699"/>
      <c r="AK98" s="2699"/>
      <c r="AL98" s="2699"/>
      <c r="AM98" s="2699"/>
      <c r="AN98" s="2699"/>
      <c r="AO98" s="2699"/>
      <c r="AP98" s="2699"/>
      <c r="AQ98" s="2699"/>
      <c r="AR98" s="2699"/>
      <c r="AS98" s="2699"/>
      <c r="AT98" s="2700"/>
      <c r="AU98" s="2203"/>
      <c r="AV98" s="2204"/>
      <c r="AW98" s="2204"/>
      <c r="AX98" s="2204"/>
      <c r="AY98" s="2204"/>
      <c r="AZ98" s="2204"/>
      <c r="BA98" s="2204"/>
      <c r="BB98" s="2204"/>
      <c r="BC98" s="2204"/>
      <c r="BD98" s="2204"/>
      <c r="BE98" s="2204"/>
      <c r="BF98" s="2204"/>
      <c r="BG98" s="2204"/>
      <c r="BH98" s="2204"/>
      <c r="BI98" s="2204"/>
      <c r="BJ98" s="2204"/>
      <c r="BK98" s="2204"/>
      <c r="BL98" s="2204"/>
      <c r="BM98" s="2204"/>
      <c r="BN98" s="2204"/>
      <c r="BO98" s="2204"/>
      <c r="BP98" s="2204"/>
      <c r="BQ98" s="2204"/>
      <c r="BR98" s="2204"/>
      <c r="BS98" s="2204"/>
      <c r="BT98" s="2204"/>
      <c r="BU98" s="2204"/>
      <c r="BV98" s="2204"/>
      <c r="BW98" s="2204"/>
      <c r="BX98" s="2204"/>
      <c r="BY98" s="2205"/>
      <c r="BZ98" s="2693"/>
      <c r="CA98" s="2694"/>
      <c r="CB98" s="2694"/>
      <c r="CC98" s="2694"/>
      <c r="CD98" s="2694"/>
      <c r="CE98" s="2694"/>
      <c r="CF98" s="2694"/>
      <c r="CG98" s="2694"/>
      <c r="CH98" s="2694"/>
      <c r="CI98" s="2694"/>
      <c r="CJ98" s="2694"/>
      <c r="CK98" s="2694"/>
      <c r="CL98" s="2694"/>
      <c r="CM98" s="2694"/>
      <c r="CN98" s="2694"/>
      <c r="CO98" s="2694"/>
      <c r="CP98" s="2694"/>
      <c r="CQ98" s="2694"/>
      <c r="CR98" s="2694"/>
      <c r="CS98" s="2694"/>
      <c r="CT98" s="2694"/>
      <c r="CU98" s="2694"/>
      <c r="CV98" s="2694"/>
      <c r="CW98" s="2694"/>
      <c r="CX98" s="2694"/>
      <c r="CY98" s="2694"/>
      <c r="CZ98" s="2694"/>
      <c r="DA98" s="2694"/>
      <c r="DB98" s="2694"/>
      <c r="DC98" s="2694"/>
      <c r="DD98" s="2694"/>
      <c r="DE98" s="2694"/>
      <c r="DF98" s="2694"/>
      <c r="DG98" s="2694"/>
      <c r="DH98" s="2694"/>
      <c r="DI98" s="2694"/>
      <c r="DJ98" s="2696"/>
      <c r="DK98" s="2270" t="s">
        <v>1148</v>
      </c>
      <c r="DL98" s="1234"/>
      <c r="DM98" s="1234"/>
      <c r="DN98" s="1234"/>
      <c r="DO98" s="1234"/>
      <c r="DP98" s="1234"/>
      <c r="DQ98" s="1234"/>
      <c r="DR98" s="1234"/>
      <c r="DS98" s="1234"/>
      <c r="DT98" s="1234"/>
      <c r="DU98" s="1234"/>
      <c r="DV98" s="1234"/>
      <c r="DW98" s="1234"/>
      <c r="DX98" s="1234"/>
      <c r="DY98" s="1234"/>
      <c r="DZ98" s="1234"/>
      <c r="EA98" s="1234"/>
      <c r="EB98" s="1234"/>
      <c r="EC98" s="1234"/>
      <c r="ED98" s="1234"/>
      <c r="EE98" s="1234"/>
      <c r="EF98" s="1234"/>
      <c r="EG98" s="1234"/>
      <c r="EH98" s="1234"/>
      <c r="EI98" s="1234"/>
      <c r="EJ98" s="1234"/>
      <c r="EK98" s="1234"/>
      <c r="EL98" s="1234"/>
      <c r="EM98" s="1234"/>
      <c r="EN98" s="1234"/>
      <c r="EO98" s="1234"/>
      <c r="EP98" s="1234"/>
      <c r="EQ98" s="1234"/>
      <c r="ER98" s="1234"/>
      <c r="ES98" s="1234"/>
      <c r="ET98" s="1234"/>
      <c r="EU98" s="1234"/>
      <c r="EV98" s="1234"/>
      <c r="EW98" s="1234"/>
      <c r="EX98" s="1234"/>
      <c r="EY98" s="1234"/>
      <c r="EZ98" s="1234"/>
      <c r="FA98" s="1234"/>
      <c r="FB98" s="1234"/>
      <c r="FC98" s="1234"/>
      <c r="FD98" s="1234"/>
      <c r="FE98" s="1234"/>
      <c r="FF98" s="1234"/>
      <c r="FG98" s="1234"/>
      <c r="FH98" s="2271"/>
    </row>
    <row r="99" spans="1:164" ht="8.65" customHeight="1">
      <c r="A99" s="796"/>
      <c r="B99" s="2697"/>
      <c r="C99" s="2698"/>
      <c r="D99" s="2698"/>
      <c r="E99" s="2698"/>
      <c r="F99" s="2698"/>
      <c r="G99" s="2698"/>
      <c r="H99" s="2698"/>
      <c r="I99" s="2698"/>
      <c r="J99" s="2698"/>
      <c r="K99" s="2698"/>
      <c r="L99" s="2698"/>
      <c r="M99" s="2698"/>
      <c r="N99" s="2698"/>
      <c r="O99" s="2698"/>
      <c r="P99" s="2699"/>
      <c r="Q99" s="2699"/>
      <c r="R99" s="2699"/>
      <c r="S99" s="2699"/>
      <c r="T99" s="2699"/>
      <c r="U99" s="2699"/>
      <c r="V99" s="2699"/>
      <c r="W99" s="2699"/>
      <c r="X99" s="2699"/>
      <c r="Y99" s="2699"/>
      <c r="Z99" s="2699"/>
      <c r="AA99" s="2699"/>
      <c r="AB99" s="2699"/>
      <c r="AC99" s="2699"/>
      <c r="AD99" s="2699"/>
      <c r="AE99" s="2699"/>
      <c r="AF99" s="2699"/>
      <c r="AG99" s="2699"/>
      <c r="AH99" s="2699"/>
      <c r="AI99" s="2699"/>
      <c r="AJ99" s="2699"/>
      <c r="AK99" s="2699"/>
      <c r="AL99" s="2699"/>
      <c r="AM99" s="2699"/>
      <c r="AN99" s="2699"/>
      <c r="AO99" s="2699"/>
      <c r="AP99" s="2699"/>
      <c r="AQ99" s="2699"/>
      <c r="AR99" s="2699"/>
      <c r="AS99" s="2699"/>
      <c r="AT99" s="2700"/>
      <c r="AU99" s="2203" t="s">
        <v>1149</v>
      </c>
      <c r="AV99" s="2204"/>
      <c r="AW99" s="2204"/>
      <c r="AX99" s="2204"/>
      <c r="AY99" s="2204"/>
      <c r="AZ99" s="2204"/>
      <c r="BA99" s="2204"/>
      <c r="BB99" s="2204"/>
      <c r="BC99" s="2204"/>
      <c r="BD99" s="2204"/>
      <c r="BE99" s="2204"/>
      <c r="BF99" s="2204"/>
      <c r="BG99" s="2204"/>
      <c r="BH99" s="2204"/>
      <c r="BI99" s="2204"/>
      <c r="BJ99" s="2204"/>
      <c r="BK99" s="2204"/>
      <c r="BL99" s="2204"/>
      <c r="BM99" s="2204"/>
      <c r="BN99" s="2204"/>
      <c r="BO99" s="2204"/>
      <c r="BP99" s="2204"/>
      <c r="BQ99" s="2204"/>
      <c r="BR99" s="2204"/>
      <c r="BS99" s="2204"/>
      <c r="BT99" s="2204"/>
      <c r="BU99" s="2204"/>
      <c r="BV99" s="2204"/>
      <c r="BW99" s="2204"/>
      <c r="BX99" s="2204"/>
      <c r="BY99" s="2205"/>
      <c r="BZ99" s="2336" t="s">
        <v>1150</v>
      </c>
      <c r="CA99" s="2337"/>
      <c r="CB99" s="2337"/>
      <c r="CC99" s="2337"/>
      <c r="CD99" s="2337"/>
      <c r="CE99" s="2337"/>
      <c r="CF99" s="2337"/>
      <c r="CG99" s="2337"/>
      <c r="CH99" s="2337"/>
      <c r="CI99" s="2337"/>
      <c r="CJ99" s="2337"/>
      <c r="CK99" s="2337"/>
      <c r="CL99" s="2337"/>
      <c r="CM99" s="2337"/>
      <c r="CN99" s="2337"/>
      <c r="CO99" s="2337"/>
      <c r="CP99" s="2337"/>
      <c r="CQ99" s="2337"/>
      <c r="CR99" s="2337"/>
      <c r="CS99" s="2342" t="s">
        <v>1151</v>
      </c>
      <c r="CT99" s="2337"/>
      <c r="CU99" s="2337"/>
      <c r="CV99" s="2337"/>
      <c r="CW99" s="2337"/>
      <c r="CX99" s="2337"/>
      <c r="CY99" s="2337"/>
      <c r="CZ99" s="2337"/>
      <c r="DA99" s="2337"/>
      <c r="DB99" s="2337"/>
      <c r="DC99" s="2337"/>
      <c r="DD99" s="2337"/>
      <c r="DE99" s="2337"/>
      <c r="DF99" s="2337"/>
      <c r="DG99" s="2337"/>
      <c r="DH99" s="2337"/>
      <c r="DI99" s="2337"/>
      <c r="DJ99" s="2343"/>
      <c r="DK99" s="2270"/>
      <c r="DL99" s="1234"/>
      <c r="DM99" s="1234"/>
      <c r="DN99" s="1234"/>
      <c r="DO99" s="1234"/>
      <c r="DP99" s="1234"/>
      <c r="DQ99" s="1234"/>
      <c r="DR99" s="1234"/>
      <c r="DS99" s="1234"/>
      <c r="DT99" s="1234"/>
      <c r="DU99" s="1234"/>
      <c r="DV99" s="1234"/>
      <c r="DW99" s="1234"/>
      <c r="DX99" s="1234"/>
      <c r="DY99" s="1234"/>
      <c r="DZ99" s="1234"/>
      <c r="EA99" s="1234"/>
      <c r="EB99" s="1234"/>
      <c r="EC99" s="1234"/>
      <c r="ED99" s="1234"/>
      <c r="EE99" s="1234"/>
      <c r="EF99" s="1234"/>
      <c r="EG99" s="1234"/>
      <c r="EH99" s="1234"/>
      <c r="EI99" s="1234"/>
      <c r="EJ99" s="1234"/>
      <c r="EK99" s="1234"/>
      <c r="EL99" s="1234"/>
      <c r="EM99" s="1234"/>
      <c r="EN99" s="1234"/>
      <c r="EO99" s="1234"/>
      <c r="EP99" s="1234"/>
      <c r="EQ99" s="1234"/>
      <c r="ER99" s="1234"/>
      <c r="ES99" s="1234"/>
      <c r="ET99" s="1234"/>
      <c r="EU99" s="1234"/>
      <c r="EV99" s="1234"/>
      <c r="EW99" s="1234"/>
      <c r="EX99" s="1234"/>
      <c r="EY99" s="1234"/>
      <c r="EZ99" s="1234"/>
      <c r="FA99" s="1234"/>
      <c r="FB99" s="1234"/>
      <c r="FC99" s="1234"/>
      <c r="FD99" s="1234"/>
      <c r="FE99" s="1234"/>
      <c r="FF99" s="1234"/>
      <c r="FG99" s="1234"/>
      <c r="FH99" s="2271"/>
    </row>
    <row r="100" spans="1:164" ht="8.65" customHeight="1">
      <c r="A100" s="796"/>
      <c r="B100" s="2697"/>
      <c r="C100" s="2698"/>
      <c r="D100" s="2698"/>
      <c r="E100" s="2698"/>
      <c r="F100" s="2698"/>
      <c r="G100" s="2698"/>
      <c r="H100" s="2698"/>
      <c r="I100" s="2698"/>
      <c r="J100" s="2698"/>
      <c r="K100" s="2698"/>
      <c r="L100" s="2698"/>
      <c r="M100" s="2698"/>
      <c r="N100" s="2698"/>
      <c r="O100" s="2698"/>
      <c r="P100" s="2699"/>
      <c r="Q100" s="2699"/>
      <c r="R100" s="2699"/>
      <c r="S100" s="2699"/>
      <c r="T100" s="2699"/>
      <c r="U100" s="2699"/>
      <c r="V100" s="2699"/>
      <c r="W100" s="2699"/>
      <c r="X100" s="2699"/>
      <c r="Y100" s="2699"/>
      <c r="Z100" s="2699"/>
      <c r="AA100" s="2699"/>
      <c r="AB100" s="2699"/>
      <c r="AC100" s="2699"/>
      <c r="AD100" s="2699"/>
      <c r="AE100" s="2699"/>
      <c r="AF100" s="2699"/>
      <c r="AG100" s="2699"/>
      <c r="AH100" s="2699"/>
      <c r="AI100" s="2699"/>
      <c r="AJ100" s="2699"/>
      <c r="AK100" s="2699"/>
      <c r="AL100" s="2699"/>
      <c r="AM100" s="2699"/>
      <c r="AN100" s="2699"/>
      <c r="AO100" s="2699"/>
      <c r="AP100" s="2699"/>
      <c r="AQ100" s="2699"/>
      <c r="AR100" s="2699"/>
      <c r="AS100" s="2699"/>
      <c r="AT100" s="2700"/>
      <c r="AU100" s="2203"/>
      <c r="AV100" s="2204"/>
      <c r="AW100" s="2204"/>
      <c r="AX100" s="2204"/>
      <c r="AY100" s="2204"/>
      <c r="AZ100" s="2204"/>
      <c r="BA100" s="2204"/>
      <c r="BB100" s="2204"/>
      <c r="BC100" s="2204"/>
      <c r="BD100" s="2204"/>
      <c r="BE100" s="2204"/>
      <c r="BF100" s="2204"/>
      <c r="BG100" s="2204"/>
      <c r="BH100" s="2204"/>
      <c r="BI100" s="2204"/>
      <c r="BJ100" s="2204"/>
      <c r="BK100" s="2204"/>
      <c r="BL100" s="2204"/>
      <c r="BM100" s="2204"/>
      <c r="BN100" s="2204"/>
      <c r="BO100" s="2204"/>
      <c r="BP100" s="2204"/>
      <c r="BQ100" s="2204"/>
      <c r="BR100" s="2204"/>
      <c r="BS100" s="2204"/>
      <c r="BT100" s="2204"/>
      <c r="BU100" s="2204"/>
      <c r="BV100" s="2204"/>
      <c r="BW100" s="2204"/>
      <c r="BX100" s="2204"/>
      <c r="BY100" s="2205"/>
      <c r="BZ100" s="2338"/>
      <c r="CA100" s="2339"/>
      <c r="CB100" s="2339"/>
      <c r="CC100" s="2339"/>
      <c r="CD100" s="2339"/>
      <c r="CE100" s="2339"/>
      <c r="CF100" s="2339"/>
      <c r="CG100" s="2339"/>
      <c r="CH100" s="2339"/>
      <c r="CI100" s="2339"/>
      <c r="CJ100" s="2339"/>
      <c r="CK100" s="2339"/>
      <c r="CL100" s="2339"/>
      <c r="CM100" s="2339"/>
      <c r="CN100" s="2339"/>
      <c r="CO100" s="2339"/>
      <c r="CP100" s="2339"/>
      <c r="CQ100" s="2339"/>
      <c r="CR100" s="2339"/>
      <c r="CS100" s="2339"/>
      <c r="CT100" s="2339"/>
      <c r="CU100" s="2339"/>
      <c r="CV100" s="2339"/>
      <c r="CW100" s="2339"/>
      <c r="CX100" s="2339"/>
      <c r="CY100" s="2339"/>
      <c r="CZ100" s="2339"/>
      <c r="DA100" s="2339"/>
      <c r="DB100" s="2339"/>
      <c r="DC100" s="2339"/>
      <c r="DD100" s="2339"/>
      <c r="DE100" s="2339"/>
      <c r="DF100" s="2339"/>
      <c r="DG100" s="2339"/>
      <c r="DH100" s="2339"/>
      <c r="DI100" s="2339"/>
      <c r="DJ100" s="2344"/>
      <c r="DK100" s="2270"/>
      <c r="DL100" s="1234"/>
      <c r="DM100" s="1234"/>
      <c r="DN100" s="1234"/>
      <c r="DO100" s="1234"/>
      <c r="DP100" s="1234"/>
      <c r="DQ100" s="1234"/>
      <c r="DR100" s="1234"/>
      <c r="DS100" s="1234"/>
      <c r="DT100" s="1234"/>
      <c r="DU100" s="1234"/>
      <c r="DV100" s="1234"/>
      <c r="DW100" s="1234"/>
      <c r="DX100" s="1234"/>
      <c r="DY100" s="1234"/>
      <c r="DZ100" s="1234"/>
      <c r="EA100" s="1234"/>
      <c r="EB100" s="1234"/>
      <c r="EC100" s="1234"/>
      <c r="ED100" s="1234"/>
      <c r="EE100" s="1234"/>
      <c r="EF100" s="1234"/>
      <c r="EG100" s="1234"/>
      <c r="EH100" s="1234"/>
      <c r="EI100" s="1234"/>
      <c r="EJ100" s="1234"/>
      <c r="EK100" s="1234"/>
      <c r="EL100" s="1234"/>
      <c r="EM100" s="1234"/>
      <c r="EN100" s="1234"/>
      <c r="EO100" s="1234"/>
      <c r="EP100" s="1234"/>
      <c r="EQ100" s="1234"/>
      <c r="ER100" s="1234"/>
      <c r="ES100" s="1234"/>
      <c r="ET100" s="1234"/>
      <c r="EU100" s="1234"/>
      <c r="EV100" s="1234"/>
      <c r="EW100" s="1234"/>
      <c r="EX100" s="1234"/>
      <c r="EY100" s="1234"/>
      <c r="EZ100" s="1234"/>
      <c r="FA100" s="1234"/>
      <c r="FB100" s="1234"/>
      <c r="FC100" s="1234"/>
      <c r="FD100" s="1234"/>
      <c r="FE100" s="1234"/>
      <c r="FF100" s="1234"/>
      <c r="FG100" s="1234"/>
      <c r="FH100" s="2271"/>
    </row>
    <row r="101" spans="1:164" ht="8.65" customHeight="1">
      <c r="A101" s="796"/>
      <c r="B101" s="2697" t="s">
        <v>1231</v>
      </c>
      <c r="C101" s="2698"/>
      <c r="D101" s="2698"/>
      <c r="E101" s="2698"/>
      <c r="F101" s="2698"/>
      <c r="G101" s="2698"/>
      <c r="H101" s="2698"/>
      <c r="I101" s="2698"/>
      <c r="J101" s="2698"/>
      <c r="K101" s="2698"/>
      <c r="L101" s="2698"/>
      <c r="M101" s="2698"/>
      <c r="N101" s="2698"/>
      <c r="O101" s="2698"/>
      <c r="P101" s="2699" t="s">
        <v>1153</v>
      </c>
      <c r="Q101" s="2699"/>
      <c r="R101" s="2699"/>
      <c r="S101" s="2699"/>
      <c r="T101" s="2699"/>
      <c r="U101" s="2699"/>
      <c r="V101" s="2699"/>
      <c r="W101" s="2699"/>
      <c r="X101" s="2699"/>
      <c r="Y101" s="2699"/>
      <c r="Z101" s="2699"/>
      <c r="AA101" s="2699"/>
      <c r="AB101" s="2699"/>
      <c r="AC101" s="2699"/>
      <c r="AD101" s="2699"/>
      <c r="AE101" s="2699"/>
      <c r="AF101" s="2699"/>
      <c r="AG101" s="2699"/>
      <c r="AH101" s="2699"/>
      <c r="AI101" s="2699"/>
      <c r="AJ101" s="2699"/>
      <c r="AK101" s="2699"/>
      <c r="AL101" s="2699"/>
      <c r="AM101" s="2699"/>
      <c r="AN101" s="2699"/>
      <c r="AO101" s="2699"/>
      <c r="AP101" s="2699"/>
      <c r="AQ101" s="2699"/>
      <c r="AR101" s="2699"/>
      <c r="AS101" s="2699"/>
      <c r="AT101" s="2700"/>
      <c r="AU101" s="2200" t="s">
        <v>1154</v>
      </c>
      <c r="AV101" s="2201"/>
      <c r="AW101" s="2201"/>
      <c r="AX101" s="2201"/>
      <c r="AY101" s="2201"/>
      <c r="AZ101" s="2201"/>
      <c r="BA101" s="2201"/>
      <c r="BB101" s="2201"/>
      <c r="BC101" s="2201"/>
      <c r="BD101" s="2201"/>
      <c r="BE101" s="2201"/>
      <c r="BF101" s="2201"/>
      <c r="BG101" s="2201"/>
      <c r="BH101" s="2201"/>
      <c r="BI101" s="2201"/>
      <c r="BJ101" s="2201"/>
      <c r="BK101" s="2201"/>
      <c r="BL101" s="2201"/>
      <c r="BM101" s="2201"/>
      <c r="BN101" s="2201"/>
      <c r="BO101" s="2201"/>
      <c r="BP101" s="2201"/>
      <c r="BQ101" s="2201"/>
      <c r="BR101" s="2201"/>
      <c r="BS101" s="2201"/>
      <c r="BT101" s="2201"/>
      <c r="BU101" s="2201"/>
      <c r="BV101" s="2201"/>
      <c r="BW101" s="2201"/>
      <c r="BX101" s="2201"/>
      <c r="BY101" s="2202"/>
      <c r="BZ101" s="2340"/>
      <c r="CA101" s="2341"/>
      <c r="CB101" s="2341"/>
      <c r="CC101" s="2341"/>
      <c r="CD101" s="2341"/>
      <c r="CE101" s="2341"/>
      <c r="CF101" s="2341"/>
      <c r="CG101" s="2341"/>
      <c r="CH101" s="2341"/>
      <c r="CI101" s="2341"/>
      <c r="CJ101" s="2341"/>
      <c r="CK101" s="2341"/>
      <c r="CL101" s="2341"/>
      <c r="CM101" s="2341"/>
      <c r="CN101" s="2341"/>
      <c r="CO101" s="2341"/>
      <c r="CP101" s="2341"/>
      <c r="CQ101" s="2341"/>
      <c r="CR101" s="2341"/>
      <c r="CS101" s="2341"/>
      <c r="CT101" s="2341"/>
      <c r="CU101" s="2341"/>
      <c r="CV101" s="2341"/>
      <c r="CW101" s="2341"/>
      <c r="CX101" s="2341"/>
      <c r="CY101" s="2341"/>
      <c r="CZ101" s="2341"/>
      <c r="DA101" s="2341"/>
      <c r="DB101" s="2341"/>
      <c r="DC101" s="2341"/>
      <c r="DD101" s="2341"/>
      <c r="DE101" s="2341"/>
      <c r="DF101" s="2341"/>
      <c r="DG101" s="2341"/>
      <c r="DH101" s="2341"/>
      <c r="DI101" s="2341"/>
      <c r="DJ101" s="2345"/>
      <c r="DK101" s="2346" t="s">
        <v>1155</v>
      </c>
      <c r="DL101" s="2347"/>
      <c r="DM101" s="2347"/>
      <c r="DN101" s="2347"/>
      <c r="DO101" s="2347"/>
      <c r="DP101" s="2347"/>
      <c r="DQ101" s="2347"/>
      <c r="DR101" s="2347"/>
      <c r="DS101" s="2347"/>
      <c r="DT101" s="2347"/>
      <c r="DU101" s="2347"/>
      <c r="DV101" s="2347"/>
      <c r="DW101" s="2347"/>
      <c r="DX101" s="2347"/>
      <c r="DY101" s="2347"/>
      <c r="DZ101" s="2347"/>
      <c r="EA101" s="2347"/>
      <c r="EB101" s="2347"/>
      <c r="EC101" s="2347"/>
      <c r="ED101" s="2347"/>
      <c r="EE101" s="2347"/>
      <c r="EF101" s="2347"/>
      <c r="EG101" s="2347"/>
      <c r="EH101" s="2347"/>
      <c r="EI101" s="2347"/>
      <c r="EJ101" s="2347"/>
      <c r="EK101" s="2347"/>
      <c r="EL101" s="2347"/>
      <c r="EM101" s="2347"/>
      <c r="EN101" s="2347"/>
      <c r="EO101" s="2347"/>
      <c r="EP101" s="2347"/>
      <c r="EQ101" s="2347"/>
      <c r="ER101" s="2347"/>
      <c r="ES101" s="2347"/>
      <c r="ET101" s="2347"/>
      <c r="EU101" s="2347"/>
      <c r="EV101" s="2347"/>
      <c r="EW101" s="2347"/>
      <c r="EX101" s="2347"/>
      <c r="EY101" s="2347"/>
      <c r="EZ101" s="2347"/>
      <c r="FA101" s="2347"/>
      <c r="FB101" s="2347"/>
      <c r="FC101" s="2347"/>
      <c r="FD101" s="2347"/>
      <c r="FE101" s="2347"/>
      <c r="FF101" s="2347"/>
      <c r="FG101" s="2347"/>
      <c r="FH101" s="2348"/>
    </row>
    <row r="102" spans="1:164" ht="8.65" customHeight="1">
      <c r="A102" s="796"/>
      <c r="B102" s="2697"/>
      <c r="C102" s="2698"/>
      <c r="D102" s="2698"/>
      <c r="E102" s="2698"/>
      <c r="F102" s="2698"/>
      <c r="G102" s="2698"/>
      <c r="H102" s="2698"/>
      <c r="I102" s="2698"/>
      <c r="J102" s="2698"/>
      <c r="K102" s="2698"/>
      <c r="L102" s="2698"/>
      <c r="M102" s="2698"/>
      <c r="N102" s="2698"/>
      <c r="O102" s="2698"/>
      <c r="P102" s="2699"/>
      <c r="Q102" s="2699"/>
      <c r="R102" s="2699"/>
      <c r="S102" s="2699"/>
      <c r="T102" s="2699"/>
      <c r="U102" s="2699"/>
      <c r="V102" s="2699"/>
      <c r="W102" s="2699"/>
      <c r="X102" s="2699"/>
      <c r="Y102" s="2699"/>
      <c r="Z102" s="2699"/>
      <c r="AA102" s="2699"/>
      <c r="AB102" s="2699"/>
      <c r="AC102" s="2699"/>
      <c r="AD102" s="2699"/>
      <c r="AE102" s="2699"/>
      <c r="AF102" s="2699"/>
      <c r="AG102" s="2699"/>
      <c r="AH102" s="2699"/>
      <c r="AI102" s="2699"/>
      <c r="AJ102" s="2699"/>
      <c r="AK102" s="2699"/>
      <c r="AL102" s="2699"/>
      <c r="AM102" s="2699"/>
      <c r="AN102" s="2699"/>
      <c r="AO102" s="2699"/>
      <c r="AP102" s="2699"/>
      <c r="AQ102" s="2699"/>
      <c r="AR102" s="2699"/>
      <c r="AS102" s="2699"/>
      <c r="AT102" s="2700"/>
      <c r="AU102" s="2203"/>
      <c r="AV102" s="2204"/>
      <c r="AW102" s="2204"/>
      <c r="AX102" s="2204"/>
      <c r="AY102" s="2204"/>
      <c r="AZ102" s="2204"/>
      <c r="BA102" s="2204"/>
      <c r="BB102" s="2204"/>
      <c r="BC102" s="2204"/>
      <c r="BD102" s="2204"/>
      <c r="BE102" s="2204"/>
      <c r="BF102" s="2204"/>
      <c r="BG102" s="2204"/>
      <c r="BH102" s="2204"/>
      <c r="BI102" s="2204"/>
      <c r="BJ102" s="2204"/>
      <c r="BK102" s="2204"/>
      <c r="BL102" s="2204"/>
      <c r="BM102" s="2204"/>
      <c r="BN102" s="2204"/>
      <c r="BO102" s="2204"/>
      <c r="BP102" s="2204"/>
      <c r="BQ102" s="2204"/>
      <c r="BR102" s="2204"/>
      <c r="BS102" s="2204"/>
      <c r="BT102" s="2204"/>
      <c r="BU102" s="2204"/>
      <c r="BV102" s="2204"/>
      <c r="BW102" s="2204"/>
      <c r="BX102" s="2204"/>
      <c r="BY102" s="2205"/>
      <c r="BZ102" s="2350" t="s">
        <v>1156</v>
      </c>
      <c r="CA102" s="2351"/>
      <c r="CB102" s="2351"/>
      <c r="CC102" s="2351"/>
      <c r="CD102" s="2351"/>
      <c r="CE102" s="2351"/>
      <c r="CF102" s="2351"/>
      <c r="CG102" s="2351"/>
      <c r="CH102" s="2351"/>
      <c r="CI102" s="2351"/>
      <c r="CJ102" s="2351"/>
      <c r="CK102" s="2351"/>
      <c r="CL102" s="2351"/>
      <c r="CM102" s="2351"/>
      <c r="CN102" s="2351"/>
      <c r="CO102" s="2351"/>
      <c r="CP102" s="2351"/>
      <c r="CQ102" s="2351"/>
      <c r="CR102" s="2351"/>
      <c r="CS102" s="2351"/>
      <c r="CT102" s="2351"/>
      <c r="CU102" s="2351"/>
      <c r="CV102" s="2351"/>
      <c r="CW102" s="2351"/>
      <c r="CX102" s="2351"/>
      <c r="CY102" s="2351"/>
      <c r="CZ102" s="2351"/>
      <c r="DA102" s="2351"/>
      <c r="DB102" s="2351"/>
      <c r="DC102" s="2351"/>
      <c r="DD102" s="2351"/>
      <c r="DE102" s="2351"/>
      <c r="DF102" s="2351"/>
      <c r="DG102" s="2351"/>
      <c r="DH102" s="2351"/>
      <c r="DI102" s="2351"/>
      <c r="DJ102" s="2352"/>
      <c r="DK102" s="2349"/>
      <c r="DL102" s="2347"/>
      <c r="DM102" s="2347"/>
      <c r="DN102" s="2347"/>
      <c r="DO102" s="2347"/>
      <c r="DP102" s="2347"/>
      <c r="DQ102" s="2347"/>
      <c r="DR102" s="2347"/>
      <c r="DS102" s="2347"/>
      <c r="DT102" s="2347"/>
      <c r="DU102" s="2347"/>
      <c r="DV102" s="2347"/>
      <c r="DW102" s="2347"/>
      <c r="DX102" s="2347"/>
      <c r="DY102" s="2347"/>
      <c r="DZ102" s="2347"/>
      <c r="EA102" s="2347"/>
      <c r="EB102" s="2347"/>
      <c r="EC102" s="2347"/>
      <c r="ED102" s="2347"/>
      <c r="EE102" s="2347"/>
      <c r="EF102" s="2347"/>
      <c r="EG102" s="2347"/>
      <c r="EH102" s="2347"/>
      <c r="EI102" s="2347"/>
      <c r="EJ102" s="2347"/>
      <c r="EK102" s="2347"/>
      <c r="EL102" s="2347"/>
      <c r="EM102" s="2347"/>
      <c r="EN102" s="2347"/>
      <c r="EO102" s="2347"/>
      <c r="EP102" s="2347"/>
      <c r="EQ102" s="2347"/>
      <c r="ER102" s="2347"/>
      <c r="ES102" s="2347"/>
      <c r="ET102" s="2347"/>
      <c r="EU102" s="2347"/>
      <c r="EV102" s="2347"/>
      <c r="EW102" s="2347"/>
      <c r="EX102" s="2347"/>
      <c r="EY102" s="2347"/>
      <c r="EZ102" s="2347"/>
      <c r="FA102" s="2347"/>
      <c r="FB102" s="2347"/>
      <c r="FC102" s="2347"/>
      <c r="FD102" s="2347"/>
      <c r="FE102" s="2347"/>
      <c r="FF102" s="2347"/>
      <c r="FG102" s="2347"/>
      <c r="FH102" s="2348"/>
    </row>
    <row r="103" spans="1:164" ht="8.65" customHeight="1">
      <c r="A103" s="796"/>
      <c r="B103" s="2697"/>
      <c r="C103" s="2698"/>
      <c r="D103" s="2698"/>
      <c r="E103" s="2698"/>
      <c r="F103" s="2698"/>
      <c r="G103" s="2698"/>
      <c r="H103" s="2698"/>
      <c r="I103" s="2698"/>
      <c r="J103" s="2698"/>
      <c r="K103" s="2698"/>
      <c r="L103" s="2698"/>
      <c r="M103" s="2698"/>
      <c r="N103" s="2698"/>
      <c r="O103" s="2698"/>
      <c r="P103" s="2699"/>
      <c r="Q103" s="2699"/>
      <c r="R103" s="2699"/>
      <c r="S103" s="2699"/>
      <c r="T103" s="2699"/>
      <c r="U103" s="2699"/>
      <c r="V103" s="2699"/>
      <c r="W103" s="2699"/>
      <c r="X103" s="2699"/>
      <c r="Y103" s="2699"/>
      <c r="Z103" s="2699"/>
      <c r="AA103" s="2699"/>
      <c r="AB103" s="2699"/>
      <c r="AC103" s="2699"/>
      <c r="AD103" s="2699"/>
      <c r="AE103" s="2699"/>
      <c r="AF103" s="2699"/>
      <c r="AG103" s="2699"/>
      <c r="AH103" s="2699"/>
      <c r="AI103" s="2699"/>
      <c r="AJ103" s="2699"/>
      <c r="AK103" s="2699"/>
      <c r="AL103" s="2699"/>
      <c r="AM103" s="2699"/>
      <c r="AN103" s="2699"/>
      <c r="AO103" s="2699"/>
      <c r="AP103" s="2699"/>
      <c r="AQ103" s="2699"/>
      <c r="AR103" s="2699"/>
      <c r="AS103" s="2699"/>
      <c r="AT103" s="2700"/>
      <c r="AU103" s="2203"/>
      <c r="AV103" s="2204"/>
      <c r="AW103" s="2204"/>
      <c r="AX103" s="2204"/>
      <c r="AY103" s="2204"/>
      <c r="AZ103" s="2204"/>
      <c r="BA103" s="2204"/>
      <c r="BB103" s="2204"/>
      <c r="BC103" s="2204"/>
      <c r="BD103" s="2204"/>
      <c r="BE103" s="2204"/>
      <c r="BF103" s="2204"/>
      <c r="BG103" s="2204"/>
      <c r="BH103" s="2204"/>
      <c r="BI103" s="2204"/>
      <c r="BJ103" s="2204"/>
      <c r="BK103" s="2204"/>
      <c r="BL103" s="2204"/>
      <c r="BM103" s="2204"/>
      <c r="BN103" s="2204"/>
      <c r="BO103" s="2204"/>
      <c r="BP103" s="2204"/>
      <c r="BQ103" s="2204"/>
      <c r="BR103" s="2204"/>
      <c r="BS103" s="2204"/>
      <c r="BT103" s="2204"/>
      <c r="BU103" s="2204"/>
      <c r="BV103" s="2204"/>
      <c r="BW103" s="2204"/>
      <c r="BX103" s="2204"/>
      <c r="BY103" s="2205"/>
      <c r="BZ103" s="2353"/>
      <c r="CA103" s="2354"/>
      <c r="CB103" s="2354"/>
      <c r="CC103" s="2354"/>
      <c r="CD103" s="2354"/>
      <c r="CE103" s="2354"/>
      <c r="CF103" s="2354"/>
      <c r="CG103" s="2354"/>
      <c r="CH103" s="2354"/>
      <c r="CI103" s="2354"/>
      <c r="CJ103" s="2354"/>
      <c r="CK103" s="2354"/>
      <c r="CL103" s="2354"/>
      <c r="CM103" s="2354"/>
      <c r="CN103" s="2354"/>
      <c r="CO103" s="2354"/>
      <c r="CP103" s="2354"/>
      <c r="CQ103" s="2354"/>
      <c r="CR103" s="2354"/>
      <c r="CS103" s="2354"/>
      <c r="CT103" s="2354"/>
      <c r="CU103" s="2354"/>
      <c r="CV103" s="2354"/>
      <c r="CW103" s="2354"/>
      <c r="CX103" s="2354"/>
      <c r="CY103" s="2354"/>
      <c r="CZ103" s="2354"/>
      <c r="DA103" s="2354"/>
      <c r="DB103" s="2354"/>
      <c r="DC103" s="2354"/>
      <c r="DD103" s="2354"/>
      <c r="DE103" s="2354"/>
      <c r="DF103" s="2354"/>
      <c r="DG103" s="2354"/>
      <c r="DH103" s="2354"/>
      <c r="DI103" s="2354"/>
      <c r="DJ103" s="2355"/>
      <c r="DK103" s="2349"/>
      <c r="DL103" s="2347"/>
      <c r="DM103" s="2347"/>
      <c r="DN103" s="2347"/>
      <c r="DO103" s="2347"/>
      <c r="DP103" s="2347"/>
      <c r="DQ103" s="2347"/>
      <c r="DR103" s="2347"/>
      <c r="DS103" s="2347"/>
      <c r="DT103" s="2347"/>
      <c r="DU103" s="2347"/>
      <c r="DV103" s="2347"/>
      <c r="DW103" s="2347"/>
      <c r="DX103" s="2347"/>
      <c r="DY103" s="2347"/>
      <c r="DZ103" s="2347"/>
      <c r="EA103" s="2347"/>
      <c r="EB103" s="2347"/>
      <c r="EC103" s="2347"/>
      <c r="ED103" s="2347"/>
      <c r="EE103" s="2347"/>
      <c r="EF103" s="2347"/>
      <c r="EG103" s="2347"/>
      <c r="EH103" s="2347"/>
      <c r="EI103" s="2347"/>
      <c r="EJ103" s="2347"/>
      <c r="EK103" s="2347"/>
      <c r="EL103" s="2347"/>
      <c r="EM103" s="2347"/>
      <c r="EN103" s="2347"/>
      <c r="EO103" s="2347"/>
      <c r="EP103" s="2347"/>
      <c r="EQ103" s="2347"/>
      <c r="ER103" s="2347"/>
      <c r="ES103" s="2347"/>
      <c r="ET103" s="2347"/>
      <c r="EU103" s="2347"/>
      <c r="EV103" s="2347"/>
      <c r="EW103" s="2347"/>
      <c r="EX103" s="2347"/>
      <c r="EY103" s="2347"/>
      <c r="EZ103" s="2347"/>
      <c r="FA103" s="2347"/>
      <c r="FB103" s="2347"/>
      <c r="FC103" s="2347"/>
      <c r="FD103" s="2347"/>
      <c r="FE103" s="2347"/>
      <c r="FF103" s="2347"/>
      <c r="FG103" s="2347"/>
      <c r="FH103" s="2348"/>
    </row>
    <row r="104" spans="1:164" ht="8.65" customHeight="1">
      <c r="A104" s="796"/>
      <c r="B104" s="2697" t="s">
        <v>1232</v>
      </c>
      <c r="C104" s="2698"/>
      <c r="D104" s="2698"/>
      <c r="E104" s="2698"/>
      <c r="F104" s="2698"/>
      <c r="G104" s="2698"/>
      <c r="H104" s="2698"/>
      <c r="I104" s="2698"/>
      <c r="J104" s="2698"/>
      <c r="K104" s="2698"/>
      <c r="L104" s="2698"/>
      <c r="M104" s="2698"/>
      <c r="N104" s="2698"/>
      <c r="O104" s="2698"/>
      <c r="P104" s="2699" t="s">
        <v>1158</v>
      </c>
      <c r="Q104" s="2699"/>
      <c r="R104" s="2699"/>
      <c r="S104" s="2699"/>
      <c r="T104" s="2699"/>
      <c r="U104" s="2699"/>
      <c r="V104" s="2699"/>
      <c r="W104" s="2699"/>
      <c r="X104" s="2699"/>
      <c r="Y104" s="2699"/>
      <c r="Z104" s="2699"/>
      <c r="AA104" s="2699"/>
      <c r="AB104" s="2699"/>
      <c r="AC104" s="2699"/>
      <c r="AD104" s="2699"/>
      <c r="AE104" s="2699"/>
      <c r="AF104" s="2699"/>
      <c r="AG104" s="2699"/>
      <c r="AH104" s="2699"/>
      <c r="AI104" s="2699"/>
      <c r="AJ104" s="2699"/>
      <c r="AK104" s="2699"/>
      <c r="AL104" s="2699"/>
      <c r="AM104" s="2699"/>
      <c r="AN104" s="2699"/>
      <c r="AO104" s="2699"/>
      <c r="AP104" s="2699"/>
      <c r="AQ104" s="2699"/>
      <c r="AR104" s="2699"/>
      <c r="AS104" s="2699"/>
      <c r="AT104" s="2700"/>
      <c r="AU104" s="2203" t="s">
        <v>1159</v>
      </c>
      <c r="AV104" s="2204"/>
      <c r="AW104" s="2204"/>
      <c r="AX104" s="2204"/>
      <c r="AY104" s="2204"/>
      <c r="AZ104" s="2204"/>
      <c r="BA104" s="2204"/>
      <c r="BB104" s="2204"/>
      <c r="BC104" s="2204"/>
      <c r="BD104" s="2204"/>
      <c r="BE104" s="2204"/>
      <c r="BF104" s="2204"/>
      <c r="BG104" s="2204"/>
      <c r="BH104" s="2204"/>
      <c r="BI104" s="2204"/>
      <c r="BJ104" s="2204"/>
      <c r="BK104" s="2204"/>
      <c r="BL104" s="2204"/>
      <c r="BM104" s="2204"/>
      <c r="BN104" s="2204"/>
      <c r="BO104" s="2204"/>
      <c r="BP104" s="2204"/>
      <c r="BQ104" s="2204"/>
      <c r="BR104" s="2204"/>
      <c r="BS104" s="2204"/>
      <c r="BT104" s="2204"/>
      <c r="BU104" s="2204"/>
      <c r="BV104" s="2204"/>
      <c r="BW104" s="2204"/>
      <c r="BX104" s="2204"/>
      <c r="BY104" s="2205"/>
      <c r="BZ104" s="2353" t="s">
        <v>1160</v>
      </c>
      <c r="CA104" s="2354"/>
      <c r="CB104" s="2354"/>
      <c r="CC104" s="2354"/>
      <c r="CD104" s="2354"/>
      <c r="CE104" s="2354"/>
      <c r="CF104" s="2354"/>
      <c r="CG104" s="2354"/>
      <c r="CH104" s="2354"/>
      <c r="CI104" s="2354"/>
      <c r="CJ104" s="2354"/>
      <c r="CK104" s="2354"/>
      <c r="CL104" s="2354"/>
      <c r="CM104" s="2354"/>
      <c r="CN104" s="2354"/>
      <c r="CO104" s="2354"/>
      <c r="CP104" s="2354"/>
      <c r="CQ104" s="2354"/>
      <c r="CR104" s="2354"/>
      <c r="CS104" s="2354"/>
      <c r="CT104" s="2354"/>
      <c r="CU104" s="2354"/>
      <c r="CV104" s="2354"/>
      <c r="CW104" s="2354"/>
      <c r="CX104" s="2354"/>
      <c r="CY104" s="2354"/>
      <c r="CZ104" s="2354"/>
      <c r="DA104" s="2354"/>
      <c r="DB104" s="2354"/>
      <c r="DC104" s="2354"/>
      <c r="DD104" s="2354"/>
      <c r="DE104" s="2354"/>
      <c r="DF104" s="2354"/>
      <c r="DG104" s="2354"/>
      <c r="DH104" s="2354"/>
      <c r="DI104" s="2354"/>
      <c r="DJ104" s="2355"/>
      <c r="DK104" s="2281" t="s">
        <v>1161</v>
      </c>
      <c r="DL104" s="2282"/>
      <c r="DM104" s="2282"/>
      <c r="DN104" s="2282"/>
      <c r="DO104" s="2282"/>
      <c r="DP104" s="2282"/>
      <c r="DQ104" s="2282"/>
      <c r="DR104" s="2282"/>
      <c r="DS104" s="2282"/>
      <c r="DT104" s="2282"/>
      <c r="DU104" s="2282"/>
      <c r="DV104" s="2282"/>
      <c r="DW104" s="2282"/>
      <c r="DX104" s="2282"/>
      <c r="DY104" s="2282"/>
      <c r="DZ104" s="2282"/>
      <c r="EA104" s="2282"/>
      <c r="EB104" s="2282"/>
      <c r="EC104" s="2282"/>
      <c r="ED104" s="2282"/>
      <c r="EE104" s="2282"/>
      <c r="EF104" s="2282"/>
      <c r="EG104" s="2282"/>
      <c r="EH104" s="2282"/>
      <c r="EI104" s="2282"/>
      <c r="EJ104" s="2282"/>
      <c r="EK104" s="2282"/>
      <c r="EL104" s="2282"/>
      <c r="EM104" s="2282"/>
      <c r="EN104" s="2282"/>
      <c r="EO104" s="2282"/>
      <c r="EP104" s="2282"/>
      <c r="EQ104" s="2282"/>
      <c r="ER104" s="2282"/>
      <c r="ES104" s="2282"/>
      <c r="ET104" s="2282"/>
      <c r="EU104" s="2282"/>
      <c r="EV104" s="2282"/>
      <c r="EW104" s="2282"/>
      <c r="EX104" s="2282"/>
      <c r="EY104" s="2282"/>
      <c r="EZ104" s="2282"/>
      <c r="FA104" s="2282"/>
      <c r="FB104" s="2282"/>
      <c r="FC104" s="2282"/>
      <c r="FD104" s="2282"/>
      <c r="FE104" s="2282"/>
      <c r="FF104" s="2282"/>
      <c r="FG104" s="2282"/>
      <c r="FH104" s="2283"/>
    </row>
    <row r="105" spans="1:164" ht="8.65" customHeight="1" thickBot="1">
      <c r="A105" s="796"/>
      <c r="B105" s="2697"/>
      <c r="C105" s="2698"/>
      <c r="D105" s="2698"/>
      <c r="E105" s="2698"/>
      <c r="F105" s="2698"/>
      <c r="G105" s="2698"/>
      <c r="H105" s="2698"/>
      <c r="I105" s="2698"/>
      <c r="J105" s="2698"/>
      <c r="K105" s="2698"/>
      <c r="L105" s="2698"/>
      <c r="M105" s="2698"/>
      <c r="N105" s="2698"/>
      <c r="O105" s="2698"/>
      <c r="P105" s="2699"/>
      <c r="Q105" s="2699"/>
      <c r="R105" s="2699"/>
      <c r="S105" s="2699"/>
      <c r="T105" s="2699"/>
      <c r="U105" s="2699"/>
      <c r="V105" s="2699"/>
      <c r="W105" s="2699"/>
      <c r="X105" s="2699"/>
      <c r="Y105" s="2699"/>
      <c r="Z105" s="2699"/>
      <c r="AA105" s="2699"/>
      <c r="AB105" s="2699"/>
      <c r="AC105" s="2699"/>
      <c r="AD105" s="2699"/>
      <c r="AE105" s="2699"/>
      <c r="AF105" s="2699"/>
      <c r="AG105" s="2699"/>
      <c r="AH105" s="2699"/>
      <c r="AI105" s="2699"/>
      <c r="AJ105" s="2699"/>
      <c r="AK105" s="2699"/>
      <c r="AL105" s="2699"/>
      <c r="AM105" s="2699"/>
      <c r="AN105" s="2699"/>
      <c r="AO105" s="2699"/>
      <c r="AP105" s="2699"/>
      <c r="AQ105" s="2699"/>
      <c r="AR105" s="2699"/>
      <c r="AS105" s="2699"/>
      <c r="AT105" s="2700"/>
      <c r="AU105" s="2356"/>
      <c r="AV105" s="2357"/>
      <c r="AW105" s="2357"/>
      <c r="AX105" s="2357"/>
      <c r="AY105" s="2357"/>
      <c r="AZ105" s="2357"/>
      <c r="BA105" s="2357"/>
      <c r="BB105" s="2357"/>
      <c r="BC105" s="2357"/>
      <c r="BD105" s="2357"/>
      <c r="BE105" s="2357"/>
      <c r="BF105" s="2357"/>
      <c r="BG105" s="2357"/>
      <c r="BH105" s="2357"/>
      <c r="BI105" s="2357"/>
      <c r="BJ105" s="2357"/>
      <c r="BK105" s="2357"/>
      <c r="BL105" s="2357"/>
      <c r="BM105" s="2357"/>
      <c r="BN105" s="2357"/>
      <c r="BO105" s="2357"/>
      <c r="BP105" s="2357"/>
      <c r="BQ105" s="2357"/>
      <c r="BR105" s="2357"/>
      <c r="BS105" s="2357"/>
      <c r="BT105" s="2357"/>
      <c r="BU105" s="2357"/>
      <c r="BV105" s="2357"/>
      <c r="BW105" s="2357"/>
      <c r="BX105" s="2357"/>
      <c r="BY105" s="2358"/>
      <c r="BZ105" s="2353"/>
      <c r="CA105" s="2354"/>
      <c r="CB105" s="2354"/>
      <c r="CC105" s="2354"/>
      <c r="CD105" s="2354"/>
      <c r="CE105" s="2354"/>
      <c r="CF105" s="2354"/>
      <c r="CG105" s="2354"/>
      <c r="CH105" s="2354"/>
      <c r="CI105" s="2354"/>
      <c r="CJ105" s="2354"/>
      <c r="CK105" s="2354"/>
      <c r="CL105" s="2354"/>
      <c r="CM105" s="2354"/>
      <c r="CN105" s="2354"/>
      <c r="CO105" s="2354"/>
      <c r="CP105" s="2354"/>
      <c r="CQ105" s="2354"/>
      <c r="CR105" s="2354"/>
      <c r="CS105" s="2354"/>
      <c r="CT105" s="2354"/>
      <c r="CU105" s="2354"/>
      <c r="CV105" s="2354"/>
      <c r="CW105" s="2354"/>
      <c r="CX105" s="2354"/>
      <c r="CY105" s="2354"/>
      <c r="CZ105" s="2354"/>
      <c r="DA105" s="2354"/>
      <c r="DB105" s="2354"/>
      <c r="DC105" s="2354"/>
      <c r="DD105" s="2354"/>
      <c r="DE105" s="2354"/>
      <c r="DF105" s="2354"/>
      <c r="DG105" s="2354"/>
      <c r="DH105" s="2354"/>
      <c r="DI105" s="2354"/>
      <c r="DJ105" s="2355"/>
      <c r="DK105" s="2284"/>
      <c r="DL105" s="2282"/>
      <c r="DM105" s="2282"/>
      <c r="DN105" s="2282"/>
      <c r="DO105" s="2282"/>
      <c r="DP105" s="2282"/>
      <c r="DQ105" s="2282"/>
      <c r="DR105" s="2282"/>
      <c r="DS105" s="2282"/>
      <c r="DT105" s="2282"/>
      <c r="DU105" s="2282"/>
      <c r="DV105" s="2282"/>
      <c r="DW105" s="2282"/>
      <c r="DX105" s="2282"/>
      <c r="DY105" s="2282"/>
      <c r="DZ105" s="2282"/>
      <c r="EA105" s="2282"/>
      <c r="EB105" s="2282"/>
      <c r="EC105" s="2282"/>
      <c r="ED105" s="2282"/>
      <c r="EE105" s="2282"/>
      <c r="EF105" s="2282"/>
      <c r="EG105" s="2282"/>
      <c r="EH105" s="2282"/>
      <c r="EI105" s="2282"/>
      <c r="EJ105" s="2282"/>
      <c r="EK105" s="2282"/>
      <c r="EL105" s="2282"/>
      <c r="EM105" s="2282"/>
      <c r="EN105" s="2282"/>
      <c r="EO105" s="2282"/>
      <c r="EP105" s="2282"/>
      <c r="EQ105" s="2282"/>
      <c r="ER105" s="2282"/>
      <c r="ES105" s="2282"/>
      <c r="ET105" s="2282"/>
      <c r="EU105" s="2282"/>
      <c r="EV105" s="2282"/>
      <c r="EW105" s="2282"/>
      <c r="EX105" s="2282"/>
      <c r="EY105" s="2282"/>
      <c r="EZ105" s="2282"/>
      <c r="FA105" s="2282"/>
      <c r="FB105" s="2282"/>
      <c r="FC105" s="2282"/>
      <c r="FD105" s="2282"/>
      <c r="FE105" s="2282"/>
      <c r="FF105" s="2282"/>
      <c r="FG105" s="2282"/>
      <c r="FH105" s="2283"/>
    </row>
    <row r="106" spans="1:164" ht="8.65" customHeight="1" thickTop="1">
      <c r="A106" s="796"/>
      <c r="B106" s="2697"/>
      <c r="C106" s="2698"/>
      <c r="D106" s="2698"/>
      <c r="E106" s="2698"/>
      <c r="F106" s="2698"/>
      <c r="G106" s="2698"/>
      <c r="H106" s="2698"/>
      <c r="I106" s="2698"/>
      <c r="J106" s="2698"/>
      <c r="K106" s="2698"/>
      <c r="L106" s="2698"/>
      <c r="M106" s="2698"/>
      <c r="N106" s="2698"/>
      <c r="O106" s="2698"/>
      <c r="P106" s="2699"/>
      <c r="Q106" s="2699"/>
      <c r="R106" s="2699"/>
      <c r="S106" s="2699"/>
      <c r="T106" s="2699"/>
      <c r="U106" s="2699"/>
      <c r="V106" s="2699"/>
      <c r="W106" s="2699"/>
      <c r="X106" s="2699"/>
      <c r="Y106" s="2699"/>
      <c r="Z106" s="2699"/>
      <c r="AA106" s="2699"/>
      <c r="AB106" s="2699"/>
      <c r="AC106" s="2699"/>
      <c r="AD106" s="2699"/>
      <c r="AE106" s="2699"/>
      <c r="AF106" s="2699"/>
      <c r="AG106" s="2699"/>
      <c r="AH106" s="2699"/>
      <c r="AI106" s="2699"/>
      <c r="AJ106" s="2699"/>
      <c r="AK106" s="2699"/>
      <c r="AL106" s="2699"/>
      <c r="AM106" s="2699"/>
      <c r="AN106" s="2699"/>
      <c r="AO106" s="2699"/>
      <c r="AP106" s="2699"/>
      <c r="AQ106" s="2699"/>
      <c r="AR106" s="2699"/>
      <c r="AS106" s="2699"/>
      <c r="AT106" s="2700"/>
      <c r="AU106" s="2617" t="s">
        <v>1162</v>
      </c>
      <c r="AV106" s="2618"/>
      <c r="AW106" s="2618"/>
      <c r="AX106" s="2618"/>
      <c r="AY106" s="2618"/>
      <c r="AZ106" s="2618"/>
      <c r="BA106" s="2618"/>
      <c r="BB106" s="2618"/>
      <c r="BC106" s="2618"/>
      <c r="BD106" s="2618"/>
      <c r="BE106" s="2618"/>
      <c r="BF106" s="2618"/>
      <c r="BG106" s="2618"/>
      <c r="BH106" s="2618"/>
      <c r="BI106" s="2618"/>
      <c r="BJ106" s="2618"/>
      <c r="BK106" s="2618"/>
      <c r="BL106" s="2618"/>
      <c r="BM106" s="2618"/>
      <c r="BN106" s="2618"/>
      <c r="BO106" s="2618"/>
      <c r="BP106" s="2618"/>
      <c r="BQ106" s="2618"/>
      <c r="BR106" s="2618"/>
      <c r="BS106" s="2618"/>
      <c r="BT106" s="2618"/>
      <c r="BU106" s="2618"/>
      <c r="BV106" s="2618"/>
      <c r="BW106" s="2618"/>
      <c r="BX106" s="2618"/>
      <c r="BY106" s="2619"/>
      <c r="BZ106" s="2353"/>
      <c r="CA106" s="2354"/>
      <c r="CB106" s="2354"/>
      <c r="CC106" s="2354"/>
      <c r="CD106" s="2354"/>
      <c r="CE106" s="2354"/>
      <c r="CF106" s="2354"/>
      <c r="CG106" s="2354"/>
      <c r="CH106" s="2354"/>
      <c r="CI106" s="2354"/>
      <c r="CJ106" s="2354"/>
      <c r="CK106" s="2354"/>
      <c r="CL106" s="2354"/>
      <c r="CM106" s="2354"/>
      <c r="CN106" s="2354"/>
      <c r="CO106" s="2354"/>
      <c r="CP106" s="2354"/>
      <c r="CQ106" s="2354"/>
      <c r="CR106" s="2354"/>
      <c r="CS106" s="2354"/>
      <c r="CT106" s="2354"/>
      <c r="CU106" s="2354"/>
      <c r="CV106" s="2354"/>
      <c r="CW106" s="2354"/>
      <c r="CX106" s="2354"/>
      <c r="CY106" s="2354"/>
      <c r="CZ106" s="2354"/>
      <c r="DA106" s="2354"/>
      <c r="DB106" s="2354"/>
      <c r="DC106" s="2354"/>
      <c r="DD106" s="2354"/>
      <c r="DE106" s="2354"/>
      <c r="DF106" s="2354"/>
      <c r="DG106" s="2354"/>
      <c r="DH106" s="2354"/>
      <c r="DI106" s="2354"/>
      <c r="DJ106" s="2355"/>
      <c r="DK106" s="2284"/>
      <c r="DL106" s="2282"/>
      <c r="DM106" s="2282"/>
      <c r="DN106" s="2282"/>
      <c r="DO106" s="2282"/>
      <c r="DP106" s="2282"/>
      <c r="DQ106" s="2282"/>
      <c r="DR106" s="2282"/>
      <c r="DS106" s="2282"/>
      <c r="DT106" s="2282"/>
      <c r="DU106" s="2282"/>
      <c r="DV106" s="2282"/>
      <c r="DW106" s="2282"/>
      <c r="DX106" s="2282"/>
      <c r="DY106" s="2282"/>
      <c r="DZ106" s="2282"/>
      <c r="EA106" s="2282"/>
      <c r="EB106" s="2282"/>
      <c r="EC106" s="2282"/>
      <c r="ED106" s="2282"/>
      <c r="EE106" s="2282"/>
      <c r="EF106" s="2282"/>
      <c r="EG106" s="2282"/>
      <c r="EH106" s="2282"/>
      <c r="EI106" s="2282"/>
      <c r="EJ106" s="2282"/>
      <c r="EK106" s="2282"/>
      <c r="EL106" s="2282"/>
      <c r="EM106" s="2282"/>
      <c r="EN106" s="2282"/>
      <c r="EO106" s="2282"/>
      <c r="EP106" s="2282"/>
      <c r="EQ106" s="2282"/>
      <c r="ER106" s="2282"/>
      <c r="ES106" s="2282"/>
      <c r="ET106" s="2282"/>
      <c r="EU106" s="2282"/>
      <c r="EV106" s="2282"/>
      <c r="EW106" s="2282"/>
      <c r="EX106" s="2282"/>
      <c r="EY106" s="2282"/>
      <c r="EZ106" s="2282"/>
      <c r="FA106" s="2282"/>
      <c r="FB106" s="2282"/>
      <c r="FC106" s="2282"/>
      <c r="FD106" s="2282"/>
      <c r="FE106" s="2282"/>
      <c r="FF106" s="2282"/>
      <c r="FG106" s="2282"/>
      <c r="FH106" s="2283"/>
    </row>
    <row r="107" spans="1:164" ht="8.65" customHeight="1">
      <c r="A107" s="796"/>
      <c r="B107" s="2701" t="s">
        <v>1233</v>
      </c>
      <c r="C107" s="2702"/>
      <c r="D107" s="2702"/>
      <c r="E107" s="2702"/>
      <c r="F107" s="2702"/>
      <c r="G107" s="2702"/>
      <c r="H107" s="2702"/>
      <c r="I107" s="2702"/>
      <c r="J107" s="2702"/>
      <c r="K107" s="2702"/>
      <c r="L107" s="2702"/>
      <c r="M107" s="2702"/>
      <c r="N107" s="2702"/>
      <c r="O107" s="2702"/>
      <c r="P107" s="2253" t="s">
        <v>1165</v>
      </c>
      <c r="Q107" s="2253"/>
      <c r="R107" s="2253"/>
      <c r="S107" s="2253"/>
      <c r="T107" s="2253"/>
      <c r="U107" s="2253"/>
      <c r="V107" s="2253"/>
      <c r="W107" s="2253"/>
      <c r="X107" s="2253"/>
      <c r="Y107" s="2253"/>
      <c r="Z107" s="2253"/>
      <c r="AA107" s="2253"/>
      <c r="AB107" s="2253"/>
      <c r="AC107" s="2253"/>
      <c r="AD107" s="2253"/>
      <c r="AE107" s="2253"/>
      <c r="AF107" s="2253"/>
      <c r="AG107" s="2253"/>
      <c r="AH107" s="2253"/>
      <c r="AI107" s="2253"/>
      <c r="AJ107" s="2253"/>
      <c r="AK107" s="2253"/>
      <c r="AL107" s="2253"/>
      <c r="AM107" s="2253"/>
      <c r="AN107" s="2253"/>
      <c r="AO107" s="2253"/>
      <c r="AP107" s="2253"/>
      <c r="AQ107" s="2253"/>
      <c r="AR107" s="2253"/>
      <c r="AS107" s="2253"/>
      <c r="AT107" s="2255"/>
      <c r="AU107" s="2620"/>
      <c r="AV107" s="2621"/>
      <c r="AW107" s="2621"/>
      <c r="AX107" s="2621"/>
      <c r="AY107" s="2621"/>
      <c r="AZ107" s="2621"/>
      <c r="BA107" s="2621"/>
      <c r="BB107" s="2621"/>
      <c r="BC107" s="2621"/>
      <c r="BD107" s="2621"/>
      <c r="BE107" s="2621"/>
      <c r="BF107" s="2621"/>
      <c r="BG107" s="2621"/>
      <c r="BH107" s="2621"/>
      <c r="BI107" s="2621"/>
      <c r="BJ107" s="2621"/>
      <c r="BK107" s="2621"/>
      <c r="BL107" s="2621"/>
      <c r="BM107" s="2621"/>
      <c r="BN107" s="2621"/>
      <c r="BO107" s="2621"/>
      <c r="BP107" s="2621"/>
      <c r="BQ107" s="2621"/>
      <c r="BR107" s="2621"/>
      <c r="BS107" s="2621"/>
      <c r="BT107" s="2621"/>
      <c r="BU107" s="2621"/>
      <c r="BV107" s="2621"/>
      <c r="BW107" s="2621"/>
      <c r="BX107" s="2621"/>
      <c r="BY107" s="2622"/>
      <c r="BZ107" s="2703" t="s">
        <v>1234</v>
      </c>
      <c r="CA107" s="2704"/>
      <c r="CB107" s="2704"/>
      <c r="CC107" s="2704"/>
      <c r="CD107" s="2704"/>
      <c r="CE107" s="2704"/>
      <c r="CF107" s="2704"/>
      <c r="CG107" s="2704"/>
      <c r="CH107" s="2704"/>
      <c r="CI107" s="2704"/>
      <c r="CJ107" s="2704"/>
      <c r="CK107" s="2704"/>
      <c r="CL107" s="2704"/>
      <c r="CM107" s="2704"/>
      <c r="CN107" s="2704"/>
      <c r="CO107" s="2704"/>
      <c r="CP107" s="2704"/>
      <c r="CQ107" s="2704"/>
      <c r="CR107" s="2704"/>
      <c r="CS107" s="2704"/>
      <c r="CT107" s="2704"/>
      <c r="CU107" s="2704"/>
      <c r="CV107" s="2704"/>
      <c r="CW107" s="2704"/>
      <c r="CX107" s="2704"/>
      <c r="CY107" s="2704"/>
      <c r="CZ107" s="2704"/>
      <c r="DA107" s="2704"/>
      <c r="DB107" s="2704"/>
      <c r="DC107" s="2704"/>
      <c r="DD107" s="2704"/>
      <c r="DE107" s="2704"/>
      <c r="DF107" s="2704"/>
      <c r="DG107" s="2704"/>
      <c r="DH107" s="2704"/>
      <c r="DI107" s="2704"/>
      <c r="DJ107" s="2705"/>
      <c r="DK107" s="2363" t="s">
        <v>1166</v>
      </c>
      <c r="DL107" s="2364"/>
      <c r="DM107" s="2364"/>
      <c r="DN107" s="2364"/>
      <c r="DO107" s="2364"/>
      <c r="DP107" s="2364"/>
      <c r="DQ107" s="2364"/>
      <c r="DR107" s="2364"/>
      <c r="DS107" s="2364"/>
      <c r="DT107" s="2364"/>
      <c r="DU107" s="2364"/>
      <c r="DV107" s="2364"/>
      <c r="DW107" s="2364"/>
      <c r="DX107" s="2364"/>
      <c r="DY107" s="2364"/>
      <c r="DZ107" s="2364"/>
      <c r="EA107" s="2364"/>
      <c r="EB107" s="2364"/>
      <c r="EC107" s="2364"/>
      <c r="ED107" s="2364"/>
      <c r="EE107" s="2364"/>
      <c r="EF107" s="2364"/>
      <c r="EG107" s="2364"/>
      <c r="EH107" s="2364"/>
      <c r="EI107" s="2364"/>
      <c r="EJ107" s="2364"/>
      <c r="EK107" s="2364"/>
      <c r="EL107" s="2364"/>
      <c r="EM107" s="2364"/>
      <c r="EN107" s="2364"/>
      <c r="EO107" s="2364"/>
      <c r="EP107" s="2364"/>
      <c r="EQ107" s="2364"/>
      <c r="ER107" s="2364"/>
      <c r="ES107" s="2364"/>
      <c r="ET107" s="2364"/>
      <c r="EU107" s="2364"/>
      <c r="EV107" s="2364"/>
      <c r="EW107" s="2364"/>
      <c r="EX107" s="2364"/>
      <c r="EY107" s="2364"/>
      <c r="EZ107" s="2364"/>
      <c r="FA107" s="2364"/>
      <c r="FB107" s="2364"/>
      <c r="FC107" s="2364"/>
      <c r="FD107" s="2364"/>
      <c r="FE107" s="2364"/>
      <c r="FF107" s="2364"/>
      <c r="FG107" s="2364"/>
      <c r="FH107" s="2365"/>
    </row>
    <row r="108" spans="1:164" ht="8.65" customHeight="1">
      <c r="A108" s="796"/>
      <c r="B108" s="2701"/>
      <c r="C108" s="2702"/>
      <c r="D108" s="2702"/>
      <c r="E108" s="2702"/>
      <c r="F108" s="2702"/>
      <c r="G108" s="2702"/>
      <c r="H108" s="2702"/>
      <c r="I108" s="2702"/>
      <c r="J108" s="2702"/>
      <c r="K108" s="2702"/>
      <c r="L108" s="2702"/>
      <c r="M108" s="2702"/>
      <c r="N108" s="2702"/>
      <c r="O108" s="2702"/>
      <c r="P108" s="2253"/>
      <c r="Q108" s="2253"/>
      <c r="R108" s="2253"/>
      <c r="S108" s="2253"/>
      <c r="T108" s="2253"/>
      <c r="U108" s="2253"/>
      <c r="V108" s="2253"/>
      <c r="W108" s="2253"/>
      <c r="X108" s="2253"/>
      <c r="Y108" s="2253"/>
      <c r="Z108" s="2253"/>
      <c r="AA108" s="2253"/>
      <c r="AB108" s="2253"/>
      <c r="AC108" s="2253"/>
      <c r="AD108" s="2253"/>
      <c r="AE108" s="2253"/>
      <c r="AF108" s="2253"/>
      <c r="AG108" s="2253"/>
      <c r="AH108" s="2253"/>
      <c r="AI108" s="2253"/>
      <c r="AJ108" s="2253"/>
      <c r="AK108" s="2253"/>
      <c r="AL108" s="2253"/>
      <c r="AM108" s="2253"/>
      <c r="AN108" s="2253"/>
      <c r="AO108" s="2253"/>
      <c r="AP108" s="2253"/>
      <c r="AQ108" s="2253"/>
      <c r="AR108" s="2253"/>
      <c r="AS108" s="2253"/>
      <c r="AT108" s="2255"/>
      <c r="AU108" s="2620"/>
      <c r="AV108" s="2621"/>
      <c r="AW108" s="2621"/>
      <c r="AX108" s="2621"/>
      <c r="AY108" s="2621"/>
      <c r="AZ108" s="2621"/>
      <c r="BA108" s="2621"/>
      <c r="BB108" s="2621"/>
      <c r="BC108" s="2621"/>
      <c r="BD108" s="2621"/>
      <c r="BE108" s="2621"/>
      <c r="BF108" s="2621"/>
      <c r="BG108" s="2621"/>
      <c r="BH108" s="2621"/>
      <c r="BI108" s="2621"/>
      <c r="BJ108" s="2621"/>
      <c r="BK108" s="2621"/>
      <c r="BL108" s="2621"/>
      <c r="BM108" s="2621"/>
      <c r="BN108" s="2621"/>
      <c r="BO108" s="2621"/>
      <c r="BP108" s="2621"/>
      <c r="BQ108" s="2621"/>
      <c r="BR108" s="2621"/>
      <c r="BS108" s="2621"/>
      <c r="BT108" s="2621"/>
      <c r="BU108" s="2621"/>
      <c r="BV108" s="2621"/>
      <c r="BW108" s="2621"/>
      <c r="BX108" s="2621"/>
      <c r="BY108" s="2622"/>
      <c r="BZ108" s="2703"/>
      <c r="CA108" s="2704"/>
      <c r="CB108" s="2704"/>
      <c r="CC108" s="2704"/>
      <c r="CD108" s="2704"/>
      <c r="CE108" s="2704"/>
      <c r="CF108" s="2704"/>
      <c r="CG108" s="2704"/>
      <c r="CH108" s="2704"/>
      <c r="CI108" s="2704"/>
      <c r="CJ108" s="2704"/>
      <c r="CK108" s="2704"/>
      <c r="CL108" s="2704"/>
      <c r="CM108" s="2704"/>
      <c r="CN108" s="2704"/>
      <c r="CO108" s="2704"/>
      <c r="CP108" s="2704"/>
      <c r="CQ108" s="2704"/>
      <c r="CR108" s="2704"/>
      <c r="CS108" s="2704"/>
      <c r="CT108" s="2704"/>
      <c r="CU108" s="2704"/>
      <c r="CV108" s="2704"/>
      <c r="CW108" s="2704"/>
      <c r="CX108" s="2704"/>
      <c r="CY108" s="2704"/>
      <c r="CZ108" s="2704"/>
      <c r="DA108" s="2704"/>
      <c r="DB108" s="2704"/>
      <c r="DC108" s="2704"/>
      <c r="DD108" s="2704"/>
      <c r="DE108" s="2704"/>
      <c r="DF108" s="2704"/>
      <c r="DG108" s="2704"/>
      <c r="DH108" s="2704"/>
      <c r="DI108" s="2704"/>
      <c r="DJ108" s="2705"/>
      <c r="DK108" s="2366"/>
      <c r="DL108" s="2364"/>
      <c r="DM108" s="2364"/>
      <c r="DN108" s="2364"/>
      <c r="DO108" s="2364"/>
      <c r="DP108" s="2364"/>
      <c r="DQ108" s="2364"/>
      <c r="DR108" s="2364"/>
      <c r="DS108" s="2364"/>
      <c r="DT108" s="2364"/>
      <c r="DU108" s="2364"/>
      <c r="DV108" s="2364"/>
      <c r="DW108" s="2364"/>
      <c r="DX108" s="2364"/>
      <c r="DY108" s="2364"/>
      <c r="DZ108" s="2364"/>
      <c r="EA108" s="2364"/>
      <c r="EB108" s="2364"/>
      <c r="EC108" s="2364"/>
      <c r="ED108" s="2364"/>
      <c r="EE108" s="2364"/>
      <c r="EF108" s="2364"/>
      <c r="EG108" s="2364"/>
      <c r="EH108" s="2364"/>
      <c r="EI108" s="2364"/>
      <c r="EJ108" s="2364"/>
      <c r="EK108" s="2364"/>
      <c r="EL108" s="2364"/>
      <c r="EM108" s="2364"/>
      <c r="EN108" s="2364"/>
      <c r="EO108" s="2364"/>
      <c r="EP108" s="2364"/>
      <c r="EQ108" s="2364"/>
      <c r="ER108" s="2364"/>
      <c r="ES108" s="2364"/>
      <c r="ET108" s="2364"/>
      <c r="EU108" s="2364"/>
      <c r="EV108" s="2364"/>
      <c r="EW108" s="2364"/>
      <c r="EX108" s="2364"/>
      <c r="EY108" s="2364"/>
      <c r="EZ108" s="2364"/>
      <c r="FA108" s="2364"/>
      <c r="FB108" s="2364"/>
      <c r="FC108" s="2364"/>
      <c r="FD108" s="2364"/>
      <c r="FE108" s="2364"/>
      <c r="FF108" s="2364"/>
      <c r="FG108" s="2364"/>
      <c r="FH108" s="2365"/>
    </row>
    <row r="109" spans="1:164" ht="8.65" customHeight="1">
      <c r="A109" s="796"/>
      <c r="B109" s="2701"/>
      <c r="C109" s="2702"/>
      <c r="D109" s="2702"/>
      <c r="E109" s="2702"/>
      <c r="F109" s="2702"/>
      <c r="G109" s="2702"/>
      <c r="H109" s="2702"/>
      <c r="I109" s="2702"/>
      <c r="J109" s="2702"/>
      <c r="K109" s="2702"/>
      <c r="L109" s="2702"/>
      <c r="M109" s="2702"/>
      <c r="N109" s="2702"/>
      <c r="O109" s="2702"/>
      <c r="P109" s="2253"/>
      <c r="Q109" s="2253"/>
      <c r="R109" s="2253"/>
      <c r="S109" s="2253"/>
      <c r="T109" s="2253"/>
      <c r="U109" s="2253"/>
      <c r="V109" s="2253"/>
      <c r="W109" s="2253"/>
      <c r="X109" s="2253"/>
      <c r="Y109" s="2253"/>
      <c r="Z109" s="2253"/>
      <c r="AA109" s="2253"/>
      <c r="AB109" s="2253"/>
      <c r="AC109" s="2253"/>
      <c r="AD109" s="2253"/>
      <c r="AE109" s="2253"/>
      <c r="AF109" s="2253"/>
      <c r="AG109" s="2253"/>
      <c r="AH109" s="2253"/>
      <c r="AI109" s="2253"/>
      <c r="AJ109" s="2253"/>
      <c r="AK109" s="2253"/>
      <c r="AL109" s="2253"/>
      <c r="AM109" s="2253"/>
      <c r="AN109" s="2253"/>
      <c r="AO109" s="2253"/>
      <c r="AP109" s="2253"/>
      <c r="AQ109" s="2253"/>
      <c r="AR109" s="2253"/>
      <c r="AS109" s="2253"/>
      <c r="AT109" s="2255"/>
      <c r="AU109" s="2691"/>
      <c r="AV109" s="2692"/>
      <c r="AW109" s="2692"/>
      <c r="AX109" s="2692"/>
      <c r="AY109" s="2692"/>
      <c r="AZ109" s="2692"/>
      <c r="BA109" s="2692"/>
      <c r="BB109" s="2692"/>
      <c r="BC109" s="2692"/>
      <c r="BD109" s="2621"/>
      <c r="BE109" s="2621"/>
      <c r="BF109" s="2621"/>
      <c r="BG109" s="2621"/>
      <c r="BH109" s="2621"/>
      <c r="BI109" s="2621"/>
      <c r="BJ109" s="2621"/>
      <c r="BK109" s="2621"/>
      <c r="BL109" s="2621"/>
      <c r="BM109" s="2621"/>
      <c r="BN109" s="2621"/>
      <c r="BO109" s="2692"/>
      <c r="BP109" s="2692"/>
      <c r="BQ109" s="2692"/>
      <c r="BR109" s="2692"/>
      <c r="BS109" s="2692"/>
      <c r="BT109" s="2692"/>
      <c r="BU109" s="2692"/>
      <c r="BV109" s="2692"/>
      <c r="BW109" s="2621"/>
      <c r="BX109" s="2621"/>
      <c r="BY109" s="2622"/>
      <c r="BZ109" s="2703"/>
      <c r="CA109" s="2704"/>
      <c r="CB109" s="2704"/>
      <c r="CC109" s="2704"/>
      <c r="CD109" s="2704"/>
      <c r="CE109" s="2704"/>
      <c r="CF109" s="2704"/>
      <c r="CG109" s="2704"/>
      <c r="CH109" s="2704"/>
      <c r="CI109" s="2704"/>
      <c r="CJ109" s="2704"/>
      <c r="CK109" s="2704"/>
      <c r="CL109" s="2704"/>
      <c r="CM109" s="2704"/>
      <c r="CN109" s="2704"/>
      <c r="CO109" s="2704"/>
      <c r="CP109" s="2704"/>
      <c r="CQ109" s="2704"/>
      <c r="CR109" s="2704"/>
      <c r="CS109" s="2704"/>
      <c r="CT109" s="2704"/>
      <c r="CU109" s="2704"/>
      <c r="CV109" s="2704"/>
      <c r="CW109" s="2704"/>
      <c r="CX109" s="2704"/>
      <c r="CY109" s="2704"/>
      <c r="CZ109" s="2704"/>
      <c r="DA109" s="2704"/>
      <c r="DB109" s="2704"/>
      <c r="DC109" s="2704"/>
      <c r="DD109" s="2704"/>
      <c r="DE109" s="2704"/>
      <c r="DF109" s="2704"/>
      <c r="DG109" s="2704"/>
      <c r="DH109" s="2704"/>
      <c r="DI109" s="2704"/>
      <c r="DJ109" s="2705"/>
      <c r="DK109" s="2366"/>
      <c r="DL109" s="2364"/>
      <c r="DM109" s="2364"/>
      <c r="DN109" s="2364"/>
      <c r="DO109" s="2364"/>
      <c r="DP109" s="2364"/>
      <c r="DQ109" s="2364"/>
      <c r="DR109" s="2364"/>
      <c r="DS109" s="2364"/>
      <c r="DT109" s="2364"/>
      <c r="DU109" s="2364"/>
      <c r="DV109" s="2364"/>
      <c r="DW109" s="2364"/>
      <c r="DX109" s="2364"/>
      <c r="DY109" s="2364"/>
      <c r="DZ109" s="2364"/>
      <c r="EA109" s="2364"/>
      <c r="EB109" s="2364"/>
      <c r="EC109" s="2364"/>
      <c r="ED109" s="2364"/>
      <c r="EE109" s="2364"/>
      <c r="EF109" s="2364"/>
      <c r="EG109" s="2364"/>
      <c r="EH109" s="2364"/>
      <c r="EI109" s="2364"/>
      <c r="EJ109" s="2364"/>
      <c r="EK109" s="2364"/>
      <c r="EL109" s="2364"/>
      <c r="EM109" s="2364"/>
      <c r="EN109" s="2364"/>
      <c r="EO109" s="2364"/>
      <c r="EP109" s="2364"/>
      <c r="EQ109" s="2364"/>
      <c r="ER109" s="2364"/>
      <c r="ES109" s="2364"/>
      <c r="ET109" s="2364"/>
      <c r="EU109" s="2364"/>
      <c r="EV109" s="2364"/>
      <c r="EW109" s="2364"/>
      <c r="EX109" s="2364"/>
      <c r="EY109" s="2364"/>
      <c r="EZ109" s="2364"/>
      <c r="FA109" s="2364"/>
      <c r="FB109" s="2364"/>
      <c r="FC109" s="2364"/>
      <c r="FD109" s="2364"/>
      <c r="FE109" s="2364"/>
      <c r="FF109" s="2364"/>
      <c r="FG109" s="2364"/>
      <c r="FH109" s="2365"/>
    </row>
    <row r="110" spans="1:164" ht="8.65" customHeight="1">
      <c r="A110" s="796"/>
      <c r="B110" s="2701" t="s">
        <v>1235</v>
      </c>
      <c r="C110" s="2702"/>
      <c r="D110" s="2702"/>
      <c r="E110" s="2702"/>
      <c r="F110" s="2702"/>
      <c r="G110" s="2702"/>
      <c r="H110" s="2702"/>
      <c r="I110" s="2702"/>
      <c r="J110" s="2702"/>
      <c r="K110" s="2702"/>
      <c r="L110" s="2702"/>
      <c r="M110" s="2702"/>
      <c r="N110" s="2702"/>
      <c r="O110" s="2702"/>
      <c r="P110" s="2699" t="s">
        <v>1168</v>
      </c>
      <c r="Q110" s="2699"/>
      <c r="R110" s="2699"/>
      <c r="S110" s="2699"/>
      <c r="T110" s="2699"/>
      <c r="U110" s="2699"/>
      <c r="V110" s="2699"/>
      <c r="W110" s="2699"/>
      <c r="X110" s="2699"/>
      <c r="Y110" s="2699"/>
      <c r="Z110" s="2699"/>
      <c r="AA110" s="2699"/>
      <c r="AB110" s="2699"/>
      <c r="AC110" s="2699"/>
      <c r="AD110" s="2699"/>
      <c r="AE110" s="2699"/>
      <c r="AF110" s="2699"/>
      <c r="AG110" s="2699"/>
      <c r="AH110" s="2699"/>
      <c r="AI110" s="2699"/>
      <c r="AJ110" s="2699"/>
      <c r="AK110" s="2699"/>
      <c r="AL110" s="2699"/>
      <c r="AM110" s="2699"/>
      <c r="AN110" s="2699"/>
      <c r="AO110" s="2699"/>
      <c r="AP110" s="2699"/>
      <c r="AQ110" s="2699"/>
      <c r="AR110" s="2699"/>
      <c r="AS110" s="2699"/>
      <c r="AT110" s="2700"/>
      <c r="AU110" s="2380" t="s">
        <v>1169</v>
      </c>
      <c r="AV110" s="2381"/>
      <c r="AW110" s="2381"/>
      <c r="AX110" s="2381"/>
      <c r="AY110" s="2381"/>
      <c r="AZ110" s="2381"/>
      <c r="BA110" s="2381"/>
      <c r="BB110" s="2381"/>
      <c r="BC110" s="2381"/>
      <c r="BD110" s="2381"/>
      <c r="BE110" s="2381"/>
      <c r="BF110" s="2381"/>
      <c r="BG110" s="2381"/>
      <c r="BH110" s="2381"/>
      <c r="BI110" s="2381"/>
      <c r="BJ110" s="2381"/>
      <c r="BK110" s="2381"/>
      <c r="BL110" s="2381"/>
      <c r="BM110" s="2381"/>
      <c r="BN110" s="2381"/>
      <c r="BO110" s="2381"/>
      <c r="BP110" s="2381"/>
      <c r="BQ110" s="2381"/>
      <c r="BR110" s="2381"/>
      <c r="BS110" s="2381"/>
      <c r="BT110" s="2381"/>
      <c r="BU110" s="2381"/>
      <c r="BV110" s="2381"/>
      <c r="BW110" s="2381"/>
      <c r="BX110" s="2381"/>
      <c r="BY110" s="2382"/>
      <c r="BZ110" s="827"/>
      <c r="CA110" s="828"/>
      <c r="CB110" s="828"/>
      <c r="CC110" s="828"/>
      <c r="CD110" s="828"/>
      <c r="CE110" s="828"/>
      <c r="CF110" s="828"/>
      <c r="CG110" s="828"/>
      <c r="CH110" s="828"/>
      <c r="CI110" s="828"/>
      <c r="CJ110" s="828"/>
      <c r="CK110" s="828"/>
      <c r="CL110" s="828"/>
      <c r="CM110" s="828"/>
      <c r="CN110" s="828"/>
      <c r="CO110" s="828"/>
      <c r="CP110" s="828"/>
      <c r="CQ110" s="828"/>
      <c r="CR110" s="783"/>
      <c r="CS110" s="783"/>
      <c r="CT110" s="783"/>
      <c r="CU110" s="783"/>
      <c r="CV110" s="783"/>
      <c r="CW110" s="783"/>
      <c r="CX110" s="783"/>
      <c r="CY110" s="783"/>
      <c r="CZ110" s="783"/>
      <c r="DA110" s="783"/>
      <c r="DB110" s="783"/>
      <c r="DC110" s="783"/>
      <c r="DD110" s="783"/>
      <c r="DE110" s="783"/>
      <c r="DF110" s="783"/>
      <c r="DG110" s="783"/>
      <c r="DH110" s="783"/>
      <c r="DI110" s="783"/>
      <c r="DJ110" s="784"/>
      <c r="DK110" s="2363" t="s">
        <v>1170</v>
      </c>
      <c r="DL110" s="2364"/>
      <c r="DM110" s="2364"/>
      <c r="DN110" s="2364"/>
      <c r="DO110" s="2364"/>
      <c r="DP110" s="2364"/>
      <c r="DQ110" s="2364"/>
      <c r="DR110" s="2364"/>
      <c r="DS110" s="2364"/>
      <c r="DT110" s="2364"/>
      <c r="DU110" s="2364"/>
      <c r="DV110" s="2364"/>
      <c r="DW110" s="2364"/>
      <c r="DX110" s="2364"/>
      <c r="DY110" s="2364"/>
      <c r="DZ110" s="2364"/>
      <c r="EA110" s="2364"/>
      <c r="EB110" s="2364"/>
      <c r="EC110" s="2364"/>
      <c r="ED110" s="2364"/>
      <c r="EE110" s="2364"/>
      <c r="EF110" s="2364"/>
      <c r="EG110" s="2364"/>
      <c r="EH110" s="2364"/>
      <c r="EI110" s="2364"/>
      <c r="EJ110" s="2364"/>
      <c r="EK110" s="2364"/>
      <c r="EL110" s="2364"/>
      <c r="EM110" s="2364"/>
      <c r="EN110" s="2364"/>
      <c r="EO110" s="2364"/>
      <c r="EP110" s="2364"/>
      <c r="EQ110" s="2364"/>
      <c r="ER110" s="2364"/>
      <c r="ES110" s="2364"/>
      <c r="ET110" s="2364"/>
      <c r="EU110" s="2364"/>
      <c r="EV110" s="2364"/>
      <c r="EW110" s="2364"/>
      <c r="EX110" s="2364"/>
      <c r="EY110" s="2364"/>
      <c r="EZ110" s="2364"/>
      <c r="FA110" s="2364"/>
      <c r="FB110" s="2364"/>
      <c r="FC110" s="2364"/>
      <c r="FD110" s="2364"/>
      <c r="FE110" s="2364"/>
      <c r="FF110" s="2364"/>
      <c r="FG110" s="2364"/>
      <c r="FH110" s="2365"/>
    </row>
    <row r="111" spans="1:164" ht="8.65" customHeight="1">
      <c r="A111" s="796"/>
      <c r="B111" s="2701"/>
      <c r="C111" s="2702"/>
      <c r="D111" s="2702"/>
      <c r="E111" s="2702"/>
      <c r="F111" s="2702"/>
      <c r="G111" s="2702"/>
      <c r="H111" s="2702"/>
      <c r="I111" s="2702"/>
      <c r="J111" s="2702"/>
      <c r="K111" s="2702"/>
      <c r="L111" s="2702"/>
      <c r="M111" s="2702"/>
      <c r="N111" s="2702"/>
      <c r="O111" s="2702"/>
      <c r="P111" s="2699"/>
      <c r="Q111" s="2699"/>
      <c r="R111" s="2699"/>
      <c r="S111" s="2699"/>
      <c r="T111" s="2699"/>
      <c r="U111" s="2699"/>
      <c r="V111" s="2699"/>
      <c r="W111" s="2699"/>
      <c r="X111" s="2699"/>
      <c r="Y111" s="2699"/>
      <c r="Z111" s="2699"/>
      <c r="AA111" s="2699"/>
      <c r="AB111" s="2699"/>
      <c r="AC111" s="2699"/>
      <c r="AD111" s="2699"/>
      <c r="AE111" s="2699"/>
      <c r="AF111" s="2699"/>
      <c r="AG111" s="2699"/>
      <c r="AH111" s="2699"/>
      <c r="AI111" s="2699"/>
      <c r="AJ111" s="2699"/>
      <c r="AK111" s="2699"/>
      <c r="AL111" s="2699"/>
      <c r="AM111" s="2699"/>
      <c r="AN111" s="2699"/>
      <c r="AO111" s="2699"/>
      <c r="AP111" s="2699"/>
      <c r="AQ111" s="2699"/>
      <c r="AR111" s="2699"/>
      <c r="AS111" s="2699"/>
      <c r="AT111" s="2700"/>
      <c r="AU111" s="2383"/>
      <c r="AV111" s="2384"/>
      <c r="AW111" s="2384"/>
      <c r="AX111" s="2384"/>
      <c r="AY111" s="2384"/>
      <c r="AZ111" s="2384"/>
      <c r="BA111" s="2384"/>
      <c r="BB111" s="2384"/>
      <c r="BC111" s="2384"/>
      <c r="BD111" s="2384"/>
      <c r="BE111" s="2384"/>
      <c r="BF111" s="2384"/>
      <c r="BG111" s="2384"/>
      <c r="BH111" s="2384"/>
      <c r="BI111" s="2384"/>
      <c r="BJ111" s="2384"/>
      <c r="BK111" s="2384"/>
      <c r="BL111" s="2384"/>
      <c r="BM111" s="2384"/>
      <c r="BN111" s="2384"/>
      <c r="BO111" s="2384"/>
      <c r="BP111" s="2384"/>
      <c r="BQ111" s="2384"/>
      <c r="BR111" s="2384"/>
      <c r="BS111" s="2384"/>
      <c r="BT111" s="2384"/>
      <c r="BU111" s="2384"/>
      <c r="BV111" s="2384"/>
      <c r="BW111" s="2384"/>
      <c r="BX111" s="2384"/>
      <c r="BY111" s="2385"/>
      <c r="BZ111" s="827"/>
      <c r="CA111" s="828"/>
      <c r="CB111" s="828"/>
      <c r="CC111" s="828"/>
      <c r="CD111" s="828"/>
      <c r="CE111" s="828"/>
      <c r="CF111" s="828"/>
      <c r="CG111" s="828"/>
      <c r="CH111" s="828"/>
      <c r="CI111" s="828"/>
      <c r="CJ111" s="828"/>
      <c r="CK111" s="828"/>
      <c r="CL111" s="828"/>
      <c r="CM111" s="828"/>
      <c r="CN111" s="828"/>
      <c r="CO111" s="828"/>
      <c r="CP111" s="828"/>
      <c r="CQ111" s="828"/>
      <c r="CR111" s="783"/>
      <c r="CS111" s="783"/>
      <c r="CT111" s="783"/>
      <c r="CU111" s="783"/>
      <c r="CV111" s="783"/>
      <c r="CW111" s="783"/>
      <c r="CX111" s="783"/>
      <c r="CY111" s="783"/>
      <c r="CZ111" s="783"/>
      <c r="DA111" s="783"/>
      <c r="DB111" s="783"/>
      <c r="DC111" s="783"/>
      <c r="DD111" s="783"/>
      <c r="DE111" s="783"/>
      <c r="DF111" s="783"/>
      <c r="DG111" s="783"/>
      <c r="DH111" s="783"/>
      <c r="DI111" s="783"/>
      <c r="DJ111" s="784"/>
      <c r="DK111" s="2366"/>
      <c r="DL111" s="2364"/>
      <c r="DM111" s="2364"/>
      <c r="DN111" s="2364"/>
      <c r="DO111" s="2364"/>
      <c r="DP111" s="2364"/>
      <c r="DQ111" s="2364"/>
      <c r="DR111" s="2364"/>
      <c r="DS111" s="2364"/>
      <c r="DT111" s="2364"/>
      <c r="DU111" s="2364"/>
      <c r="DV111" s="2364"/>
      <c r="DW111" s="2364"/>
      <c r="DX111" s="2364"/>
      <c r="DY111" s="2364"/>
      <c r="DZ111" s="2364"/>
      <c r="EA111" s="2364"/>
      <c r="EB111" s="2364"/>
      <c r="EC111" s="2364"/>
      <c r="ED111" s="2364"/>
      <c r="EE111" s="2364"/>
      <c r="EF111" s="2364"/>
      <c r="EG111" s="2364"/>
      <c r="EH111" s="2364"/>
      <c r="EI111" s="2364"/>
      <c r="EJ111" s="2364"/>
      <c r="EK111" s="2364"/>
      <c r="EL111" s="2364"/>
      <c r="EM111" s="2364"/>
      <c r="EN111" s="2364"/>
      <c r="EO111" s="2364"/>
      <c r="EP111" s="2364"/>
      <c r="EQ111" s="2364"/>
      <c r="ER111" s="2364"/>
      <c r="ES111" s="2364"/>
      <c r="ET111" s="2364"/>
      <c r="EU111" s="2364"/>
      <c r="EV111" s="2364"/>
      <c r="EW111" s="2364"/>
      <c r="EX111" s="2364"/>
      <c r="EY111" s="2364"/>
      <c r="EZ111" s="2364"/>
      <c r="FA111" s="2364"/>
      <c r="FB111" s="2364"/>
      <c r="FC111" s="2364"/>
      <c r="FD111" s="2364"/>
      <c r="FE111" s="2364"/>
      <c r="FF111" s="2364"/>
      <c r="FG111" s="2364"/>
      <c r="FH111" s="2365"/>
    </row>
    <row r="112" spans="1:164" ht="8.65" customHeight="1">
      <c r="A112" s="796"/>
      <c r="B112" s="2701"/>
      <c r="C112" s="2702"/>
      <c r="D112" s="2702"/>
      <c r="E112" s="2702"/>
      <c r="F112" s="2702"/>
      <c r="G112" s="2702"/>
      <c r="H112" s="2702"/>
      <c r="I112" s="2702"/>
      <c r="J112" s="2702"/>
      <c r="K112" s="2702"/>
      <c r="L112" s="2702"/>
      <c r="M112" s="2702"/>
      <c r="N112" s="2702"/>
      <c r="O112" s="2702"/>
      <c r="P112" s="2699"/>
      <c r="Q112" s="2699"/>
      <c r="R112" s="2699"/>
      <c r="S112" s="2699"/>
      <c r="T112" s="2699"/>
      <c r="U112" s="2699"/>
      <c r="V112" s="2699"/>
      <c r="W112" s="2699"/>
      <c r="X112" s="2699"/>
      <c r="Y112" s="2699"/>
      <c r="Z112" s="2699"/>
      <c r="AA112" s="2699"/>
      <c r="AB112" s="2699"/>
      <c r="AC112" s="2699"/>
      <c r="AD112" s="2699"/>
      <c r="AE112" s="2699"/>
      <c r="AF112" s="2699"/>
      <c r="AG112" s="2699"/>
      <c r="AH112" s="2699"/>
      <c r="AI112" s="2699"/>
      <c r="AJ112" s="2699"/>
      <c r="AK112" s="2699"/>
      <c r="AL112" s="2699"/>
      <c r="AM112" s="2699"/>
      <c r="AN112" s="2699"/>
      <c r="AO112" s="2699"/>
      <c r="AP112" s="2699"/>
      <c r="AQ112" s="2699"/>
      <c r="AR112" s="2699"/>
      <c r="AS112" s="2699"/>
      <c r="AT112" s="2700"/>
      <c r="AU112" s="2386"/>
      <c r="AV112" s="2387"/>
      <c r="AW112" s="2387"/>
      <c r="AX112" s="2387"/>
      <c r="AY112" s="2387"/>
      <c r="AZ112" s="2387"/>
      <c r="BA112" s="2387"/>
      <c r="BB112" s="2387"/>
      <c r="BC112" s="2387"/>
      <c r="BD112" s="2387"/>
      <c r="BE112" s="2387"/>
      <c r="BF112" s="2387"/>
      <c r="BG112" s="2387"/>
      <c r="BH112" s="2387"/>
      <c r="BI112" s="2387"/>
      <c r="BJ112" s="2387"/>
      <c r="BK112" s="2387"/>
      <c r="BL112" s="2387"/>
      <c r="BM112" s="2387"/>
      <c r="BN112" s="2387"/>
      <c r="BO112" s="2387"/>
      <c r="BP112" s="2387"/>
      <c r="BQ112" s="2387"/>
      <c r="BR112" s="2387"/>
      <c r="BS112" s="2387"/>
      <c r="BT112" s="2387"/>
      <c r="BU112" s="2387"/>
      <c r="BV112" s="2387"/>
      <c r="BW112" s="2387"/>
      <c r="BX112" s="2387"/>
      <c r="BY112" s="2388"/>
      <c r="BZ112" s="782"/>
      <c r="CA112" s="783"/>
      <c r="CB112" s="783"/>
      <c r="CC112" s="783"/>
      <c r="CD112" s="783"/>
      <c r="CE112" s="783"/>
      <c r="CF112" s="783"/>
      <c r="CG112" s="783"/>
      <c r="CH112" s="783"/>
      <c r="CI112" s="783"/>
      <c r="CJ112" s="783"/>
      <c r="CK112" s="783"/>
      <c r="CL112" s="783"/>
      <c r="CM112" s="783"/>
      <c r="CN112" s="783"/>
      <c r="CO112" s="783"/>
      <c r="CP112" s="783"/>
      <c r="CQ112" s="783"/>
      <c r="CR112" s="783"/>
      <c r="CS112" s="783"/>
      <c r="CT112" s="783"/>
      <c r="CU112" s="783"/>
      <c r="CV112" s="783"/>
      <c r="CW112" s="783"/>
      <c r="CX112" s="783"/>
      <c r="CY112" s="783"/>
      <c r="CZ112" s="783"/>
      <c r="DA112" s="783"/>
      <c r="DB112" s="783"/>
      <c r="DC112" s="783"/>
      <c r="DD112" s="783"/>
      <c r="DE112" s="783"/>
      <c r="DF112" s="783"/>
      <c r="DG112" s="783"/>
      <c r="DH112" s="783"/>
      <c r="DI112" s="783"/>
      <c r="DJ112" s="784"/>
      <c r="DK112" s="2389"/>
      <c r="DL112" s="2390"/>
      <c r="DM112" s="2390"/>
      <c r="DN112" s="2390"/>
      <c r="DO112" s="2390"/>
      <c r="DP112" s="2390"/>
      <c r="DQ112" s="2390"/>
      <c r="DR112" s="2390"/>
      <c r="DS112" s="2390"/>
      <c r="DT112" s="2390"/>
      <c r="DU112" s="2390"/>
      <c r="DV112" s="2390"/>
      <c r="DW112" s="2390"/>
      <c r="DX112" s="2390"/>
      <c r="DY112" s="2390"/>
      <c r="DZ112" s="2390"/>
      <c r="EA112" s="2390"/>
      <c r="EB112" s="2390"/>
      <c r="EC112" s="2390"/>
      <c r="ED112" s="2390"/>
      <c r="EE112" s="2390"/>
      <c r="EF112" s="2390"/>
      <c r="EG112" s="2390"/>
      <c r="EH112" s="2390"/>
      <c r="EI112" s="2390"/>
      <c r="EJ112" s="2390"/>
      <c r="EK112" s="2390"/>
      <c r="EL112" s="2390"/>
      <c r="EM112" s="2390"/>
      <c r="EN112" s="2390"/>
      <c r="EO112" s="2390"/>
      <c r="EP112" s="2390"/>
      <c r="EQ112" s="2390"/>
      <c r="ER112" s="2390"/>
      <c r="ES112" s="2390"/>
      <c r="ET112" s="2390"/>
      <c r="EU112" s="2390"/>
      <c r="EV112" s="2390"/>
      <c r="EW112" s="2390"/>
      <c r="EX112" s="2390"/>
      <c r="EY112" s="2390"/>
      <c r="EZ112" s="2390"/>
      <c r="FA112" s="2390"/>
      <c r="FB112" s="2390"/>
      <c r="FC112" s="2390"/>
      <c r="FD112" s="2390"/>
      <c r="FE112" s="2390"/>
      <c r="FF112" s="2390"/>
      <c r="FG112" s="2390"/>
      <c r="FH112" s="2391"/>
    </row>
    <row r="113" spans="1:189" ht="8.65" customHeight="1">
      <c r="A113" s="796"/>
      <c r="B113" s="2392" t="s">
        <v>1171</v>
      </c>
      <c r="C113" s="2393"/>
      <c r="D113" s="2393"/>
      <c r="E113" s="2393"/>
      <c r="F113" s="2393"/>
      <c r="G113" s="2393"/>
      <c r="H113" s="2393"/>
      <c r="I113" s="2393"/>
      <c r="J113" s="2393"/>
      <c r="K113" s="2393"/>
      <c r="L113" s="2393"/>
      <c r="M113" s="2393"/>
      <c r="N113" s="2393"/>
      <c r="O113" s="2393"/>
      <c r="P113" s="2393"/>
      <c r="Q113" s="2393"/>
      <c r="R113" s="2393"/>
      <c r="S113" s="2393"/>
      <c r="T113" s="2393"/>
      <c r="U113" s="2393"/>
      <c r="V113" s="2393"/>
      <c r="W113" s="2393"/>
      <c r="X113" s="2393"/>
      <c r="Y113" s="2393"/>
      <c r="Z113" s="2393"/>
      <c r="AA113" s="2393"/>
      <c r="AB113" s="2393"/>
      <c r="AC113" s="2393"/>
      <c r="AD113" s="2393"/>
      <c r="AE113" s="2393"/>
      <c r="AF113" s="2393"/>
      <c r="AG113" s="2393"/>
      <c r="AH113" s="2393"/>
      <c r="AI113" s="2393"/>
      <c r="AJ113" s="2393"/>
      <c r="AK113" s="2393"/>
      <c r="AL113" s="2393"/>
      <c r="AM113" s="2393"/>
      <c r="AN113" s="2393"/>
      <c r="AO113" s="2393"/>
      <c r="AP113" s="2393"/>
      <c r="AQ113" s="2393"/>
      <c r="AR113" s="2393"/>
      <c r="AS113" s="2393"/>
      <c r="AT113" s="2394"/>
      <c r="AU113" s="2707" t="s">
        <v>1236</v>
      </c>
      <c r="AV113" s="2708"/>
      <c r="AW113" s="2708"/>
      <c r="AX113" s="2708"/>
      <c r="AY113" s="2708"/>
      <c r="AZ113" s="2708"/>
      <c r="BA113" s="2708"/>
      <c r="BB113" s="2708"/>
      <c r="BC113" s="2708"/>
      <c r="BD113" s="2708"/>
      <c r="BE113" s="2708"/>
      <c r="BF113" s="2708"/>
      <c r="BG113" s="2708"/>
      <c r="BH113" s="2708"/>
      <c r="BI113" s="2708"/>
      <c r="BJ113" s="2708"/>
      <c r="BK113" s="2708"/>
      <c r="BL113" s="2708"/>
      <c r="BM113" s="2708"/>
      <c r="BN113" s="2708"/>
      <c r="BO113" s="2708"/>
      <c r="BP113" s="2708"/>
      <c r="BQ113" s="2708"/>
      <c r="BR113" s="2708"/>
      <c r="BS113" s="2708"/>
      <c r="BT113" s="2708"/>
      <c r="BU113" s="2708"/>
      <c r="BV113" s="2708"/>
      <c r="BW113" s="2708"/>
      <c r="BX113" s="2708"/>
      <c r="BY113" s="2709"/>
      <c r="BZ113" s="782"/>
      <c r="CA113" s="783"/>
      <c r="CB113" s="783"/>
      <c r="CC113" s="783"/>
      <c r="CD113" s="783"/>
      <c r="CE113" s="783"/>
      <c r="CF113" s="783"/>
      <c r="CG113" s="783"/>
      <c r="CH113" s="783"/>
      <c r="CI113" s="783"/>
      <c r="CJ113" s="783"/>
      <c r="CK113" s="783"/>
      <c r="CL113" s="783"/>
      <c r="CM113" s="783"/>
      <c r="CN113" s="783"/>
      <c r="CO113" s="783"/>
      <c r="CP113" s="783"/>
      <c r="CQ113" s="783"/>
      <c r="CR113" s="783"/>
      <c r="CS113" s="783"/>
      <c r="CT113" s="783"/>
      <c r="CU113" s="783"/>
      <c r="CV113" s="783"/>
      <c r="CW113" s="783"/>
      <c r="CX113" s="783"/>
      <c r="CY113" s="783"/>
      <c r="CZ113" s="783"/>
      <c r="DA113" s="783"/>
      <c r="DB113" s="783"/>
      <c r="DC113" s="783"/>
      <c r="DD113" s="783"/>
      <c r="DE113" s="783"/>
      <c r="DF113" s="783"/>
      <c r="DG113" s="783"/>
      <c r="DH113" s="783"/>
      <c r="DI113" s="783"/>
      <c r="DJ113" s="784"/>
      <c r="DK113" s="2396" t="s">
        <v>1173</v>
      </c>
      <c r="DL113" s="2396"/>
      <c r="DM113" s="2396"/>
      <c r="DN113" s="2396"/>
      <c r="DO113" s="2396"/>
      <c r="DP113" s="2396"/>
      <c r="DQ113" s="2396"/>
      <c r="DR113" s="2396"/>
      <c r="DS113" s="2396"/>
      <c r="DT113" s="2396"/>
      <c r="DU113" s="2396"/>
      <c r="DV113" s="2396"/>
      <c r="DW113" s="2396"/>
      <c r="DX113" s="2396"/>
      <c r="DY113" s="2396"/>
      <c r="DZ113" s="2396"/>
      <c r="EA113" s="2396"/>
      <c r="EB113" s="2396"/>
      <c r="EC113" s="2396"/>
      <c r="ED113" s="2396"/>
      <c r="EE113" s="2396"/>
      <c r="EF113" s="2396"/>
      <c r="EG113" s="2396"/>
      <c r="EH113" s="2396"/>
      <c r="EI113" s="2396"/>
      <c r="EJ113" s="2396"/>
      <c r="EK113" s="2396"/>
      <c r="EL113" s="2396"/>
      <c r="EM113" s="2396"/>
      <c r="EN113" s="2396"/>
      <c r="EO113" s="2396"/>
      <c r="EP113" s="2396"/>
      <c r="EQ113" s="2396"/>
      <c r="ER113" s="2396"/>
      <c r="ES113" s="2396"/>
      <c r="ET113" s="2396"/>
      <c r="EU113" s="2396"/>
      <c r="EV113" s="2396"/>
      <c r="EW113" s="2396"/>
      <c r="EX113" s="2396"/>
      <c r="EY113" s="2396"/>
      <c r="EZ113" s="2396"/>
      <c r="FA113" s="2396"/>
      <c r="FB113" s="2396"/>
      <c r="FC113" s="2396"/>
      <c r="FD113" s="2396"/>
      <c r="FE113" s="2396"/>
      <c r="FF113" s="2396"/>
      <c r="FG113" s="2396"/>
      <c r="FH113" s="2397"/>
    </row>
    <row r="114" spans="1:189" ht="8.65" customHeight="1">
      <c r="A114" s="796"/>
      <c r="B114" s="2203"/>
      <c r="C114" s="2204"/>
      <c r="D114" s="2204"/>
      <c r="E114" s="2204"/>
      <c r="F114" s="2204"/>
      <c r="G114" s="2204"/>
      <c r="H114" s="2204"/>
      <c r="I114" s="2204"/>
      <c r="J114" s="2204"/>
      <c r="K114" s="2204"/>
      <c r="L114" s="2204"/>
      <c r="M114" s="2204"/>
      <c r="N114" s="2204"/>
      <c r="O114" s="2204"/>
      <c r="P114" s="2204"/>
      <c r="Q114" s="2204"/>
      <c r="R114" s="2204"/>
      <c r="S114" s="2204"/>
      <c r="T114" s="2204"/>
      <c r="U114" s="2204"/>
      <c r="V114" s="2204"/>
      <c r="W114" s="2204"/>
      <c r="X114" s="2204"/>
      <c r="Y114" s="2204"/>
      <c r="Z114" s="2204"/>
      <c r="AA114" s="2204"/>
      <c r="AB114" s="2204"/>
      <c r="AC114" s="2204"/>
      <c r="AD114" s="2204"/>
      <c r="AE114" s="2204"/>
      <c r="AF114" s="2204"/>
      <c r="AG114" s="2204"/>
      <c r="AH114" s="2204"/>
      <c r="AI114" s="2204"/>
      <c r="AJ114" s="2204"/>
      <c r="AK114" s="2204"/>
      <c r="AL114" s="2204"/>
      <c r="AM114" s="2204"/>
      <c r="AN114" s="2204"/>
      <c r="AO114" s="2204"/>
      <c r="AP114" s="2204"/>
      <c r="AQ114" s="2204"/>
      <c r="AR114" s="2204"/>
      <c r="AS114" s="2204"/>
      <c r="AT114" s="2205"/>
      <c r="AU114" s="2248"/>
      <c r="AV114" s="2249"/>
      <c r="AW114" s="2249"/>
      <c r="AX114" s="2249"/>
      <c r="AY114" s="2249"/>
      <c r="AZ114" s="2249"/>
      <c r="BA114" s="2249"/>
      <c r="BB114" s="2249"/>
      <c r="BC114" s="2249"/>
      <c r="BD114" s="2249"/>
      <c r="BE114" s="2249"/>
      <c r="BF114" s="2249"/>
      <c r="BG114" s="2249"/>
      <c r="BH114" s="2249"/>
      <c r="BI114" s="2249"/>
      <c r="BJ114" s="2249"/>
      <c r="BK114" s="2249"/>
      <c r="BL114" s="2249"/>
      <c r="BM114" s="2249"/>
      <c r="BN114" s="2249"/>
      <c r="BO114" s="2249"/>
      <c r="BP114" s="2249"/>
      <c r="BQ114" s="2249"/>
      <c r="BR114" s="2249"/>
      <c r="BS114" s="2249"/>
      <c r="BT114" s="2249"/>
      <c r="BU114" s="2249"/>
      <c r="BV114" s="2249"/>
      <c r="BW114" s="2249"/>
      <c r="BX114" s="2249"/>
      <c r="BY114" s="2250"/>
      <c r="BZ114" s="2626"/>
      <c r="CA114" s="2627"/>
      <c r="CB114" s="2627"/>
      <c r="CC114" s="2627"/>
      <c r="CD114" s="2627"/>
      <c r="CE114" s="2627"/>
      <c r="CF114" s="2627"/>
      <c r="CG114" s="2627"/>
      <c r="CH114" s="2627"/>
      <c r="CI114" s="2627"/>
      <c r="CJ114" s="2627"/>
      <c r="CK114" s="2627"/>
      <c r="CL114" s="2627"/>
      <c r="CM114" s="2627"/>
      <c r="CN114" s="2627"/>
      <c r="CO114" s="2627"/>
      <c r="CP114" s="2627"/>
      <c r="CQ114" s="2627"/>
      <c r="CR114" s="2627"/>
      <c r="CS114" s="2627"/>
      <c r="CT114" s="2627"/>
      <c r="CU114" s="2627"/>
      <c r="CV114" s="2627"/>
      <c r="CW114" s="2627"/>
      <c r="CX114" s="2627"/>
      <c r="CY114" s="2627"/>
      <c r="CZ114" s="2627"/>
      <c r="DA114" s="2627"/>
      <c r="DB114" s="2627"/>
      <c r="DC114" s="2627"/>
      <c r="DD114" s="2627"/>
      <c r="DE114" s="2627"/>
      <c r="DF114" s="2627"/>
      <c r="DG114" s="2627"/>
      <c r="DH114" s="2627"/>
      <c r="DI114" s="2627"/>
      <c r="DJ114" s="2628"/>
      <c r="DK114" s="2150"/>
      <c r="DL114" s="2150"/>
      <c r="DM114" s="2150"/>
      <c r="DN114" s="2150"/>
      <c r="DO114" s="2150"/>
      <c r="DP114" s="2150"/>
      <c r="DQ114" s="2150"/>
      <c r="DR114" s="2150"/>
      <c r="DS114" s="2150"/>
      <c r="DT114" s="2150"/>
      <c r="DU114" s="2150"/>
      <c r="DV114" s="2150"/>
      <c r="DW114" s="2150"/>
      <c r="DX114" s="2150"/>
      <c r="DY114" s="2150"/>
      <c r="DZ114" s="2150"/>
      <c r="EA114" s="2150"/>
      <c r="EB114" s="2150"/>
      <c r="EC114" s="2150"/>
      <c r="ED114" s="2150"/>
      <c r="EE114" s="2150"/>
      <c r="EF114" s="2150"/>
      <c r="EG114" s="2150"/>
      <c r="EH114" s="2150"/>
      <c r="EI114" s="2150"/>
      <c r="EJ114" s="2150"/>
      <c r="EK114" s="2150"/>
      <c r="EL114" s="2150"/>
      <c r="EM114" s="2150"/>
      <c r="EN114" s="2150"/>
      <c r="EO114" s="2150"/>
      <c r="EP114" s="2150"/>
      <c r="EQ114" s="2150"/>
      <c r="ER114" s="2150"/>
      <c r="ES114" s="2150"/>
      <c r="ET114" s="2150"/>
      <c r="EU114" s="2150"/>
      <c r="EV114" s="2150"/>
      <c r="EW114" s="2150"/>
      <c r="EX114" s="2150"/>
      <c r="EY114" s="2150"/>
      <c r="EZ114" s="2150"/>
      <c r="FA114" s="2150"/>
      <c r="FB114" s="2150"/>
      <c r="FC114" s="2150"/>
      <c r="FD114" s="2150"/>
      <c r="FE114" s="2150"/>
      <c r="FF114" s="2150"/>
      <c r="FG114" s="2150"/>
      <c r="FH114" s="2151"/>
    </row>
    <row r="115" spans="1:189" ht="8.65" customHeight="1">
      <c r="A115" s="796"/>
      <c r="B115" s="2270" t="s">
        <v>1174</v>
      </c>
      <c r="C115" s="1234"/>
      <c r="D115" s="1234"/>
      <c r="E115" s="1234"/>
      <c r="F115" s="1234"/>
      <c r="G115" s="1234"/>
      <c r="H115" s="1234"/>
      <c r="I115" s="1234"/>
      <c r="J115" s="1234"/>
      <c r="K115" s="1234"/>
      <c r="L115" s="1234"/>
      <c r="M115" s="1234"/>
      <c r="N115" s="1234"/>
      <c r="O115" s="1234"/>
      <c r="P115" s="1234"/>
      <c r="Q115" s="1234"/>
      <c r="R115" s="1234"/>
      <c r="S115" s="1234"/>
      <c r="T115" s="1234"/>
      <c r="U115" s="1234"/>
      <c r="V115" s="1234"/>
      <c r="W115" s="1234"/>
      <c r="X115" s="1234"/>
      <c r="Y115" s="1234"/>
      <c r="Z115" s="1234"/>
      <c r="AA115" s="1234"/>
      <c r="AB115" s="1234"/>
      <c r="AC115" s="1234"/>
      <c r="AD115" s="1234"/>
      <c r="AE115" s="1234"/>
      <c r="AF115" s="1234"/>
      <c r="AG115" s="1234"/>
      <c r="AH115" s="1234"/>
      <c r="AI115" s="1234"/>
      <c r="AJ115" s="1234"/>
      <c r="AK115" s="1234"/>
      <c r="AL115" s="1234"/>
      <c r="AM115" s="1234"/>
      <c r="AN115" s="1234"/>
      <c r="AO115" s="1234"/>
      <c r="AP115" s="1234"/>
      <c r="AQ115" s="1234"/>
      <c r="AR115" s="1234"/>
      <c r="AS115" s="1234"/>
      <c r="AT115" s="2271"/>
      <c r="AU115" s="2712" t="s">
        <v>1175</v>
      </c>
      <c r="AV115" s="2713"/>
      <c r="AW115" s="2713"/>
      <c r="AX115" s="2713"/>
      <c r="AY115" s="2713"/>
      <c r="AZ115" s="2713"/>
      <c r="BA115" s="2713"/>
      <c r="BB115" s="2713"/>
      <c r="BC115" s="2713"/>
      <c r="BD115" s="2713"/>
      <c r="BE115" s="2713"/>
      <c r="BF115" s="2713"/>
      <c r="BG115" s="2713"/>
      <c r="BH115" s="2713"/>
      <c r="BI115" s="2713"/>
      <c r="BJ115" s="2713"/>
      <c r="BK115" s="2713"/>
      <c r="BL115" s="2713"/>
      <c r="BM115" s="2713"/>
      <c r="BN115" s="2713"/>
      <c r="BO115" s="2713"/>
      <c r="BP115" s="2713"/>
      <c r="BQ115" s="2713"/>
      <c r="BR115" s="2713"/>
      <c r="BS115" s="2713"/>
      <c r="BT115" s="2713"/>
      <c r="BU115" s="2713"/>
      <c r="BV115" s="2713"/>
      <c r="BW115" s="2713"/>
      <c r="BX115" s="2713"/>
      <c r="BY115" s="2714"/>
      <c r="BZ115" s="2626"/>
      <c r="CA115" s="2627"/>
      <c r="CB115" s="2627"/>
      <c r="CC115" s="2627"/>
      <c r="CD115" s="2627"/>
      <c r="CE115" s="2627"/>
      <c r="CF115" s="2627"/>
      <c r="CG115" s="2627"/>
      <c r="CH115" s="2627"/>
      <c r="CI115" s="2627"/>
      <c r="CJ115" s="2627"/>
      <c r="CK115" s="2627"/>
      <c r="CL115" s="2627"/>
      <c r="CM115" s="2627"/>
      <c r="CN115" s="2627"/>
      <c r="CO115" s="2627"/>
      <c r="CP115" s="2627"/>
      <c r="CQ115" s="2627"/>
      <c r="CR115" s="2627"/>
      <c r="CS115" s="2627"/>
      <c r="CT115" s="2627"/>
      <c r="CU115" s="2627"/>
      <c r="CV115" s="2627"/>
      <c r="CW115" s="2627"/>
      <c r="CX115" s="2627"/>
      <c r="CY115" s="2627"/>
      <c r="CZ115" s="2627"/>
      <c r="DA115" s="2627"/>
      <c r="DB115" s="2627"/>
      <c r="DC115" s="2627"/>
      <c r="DD115" s="2627"/>
      <c r="DE115" s="2627"/>
      <c r="DF115" s="2627"/>
      <c r="DG115" s="2627"/>
      <c r="DH115" s="2627"/>
      <c r="DI115" s="2627"/>
      <c r="DJ115" s="2628"/>
      <c r="DK115" s="2150"/>
      <c r="DL115" s="2150"/>
      <c r="DM115" s="2150"/>
      <c r="DN115" s="2150"/>
      <c r="DO115" s="2150"/>
      <c r="DP115" s="2150"/>
      <c r="DQ115" s="2150"/>
      <c r="DR115" s="2150"/>
      <c r="DS115" s="2150"/>
      <c r="DT115" s="2150"/>
      <c r="DU115" s="2150"/>
      <c r="DV115" s="2150"/>
      <c r="DW115" s="2150"/>
      <c r="DX115" s="2150"/>
      <c r="DY115" s="2150"/>
      <c r="DZ115" s="2150"/>
      <c r="EA115" s="2150"/>
      <c r="EB115" s="2150"/>
      <c r="EC115" s="2150"/>
      <c r="ED115" s="2150"/>
      <c r="EE115" s="2150"/>
      <c r="EF115" s="2150"/>
      <c r="EG115" s="2150"/>
      <c r="EH115" s="2150"/>
      <c r="EI115" s="2150"/>
      <c r="EJ115" s="2150"/>
      <c r="EK115" s="2150"/>
      <c r="EL115" s="2150"/>
      <c r="EM115" s="2150"/>
      <c r="EN115" s="2150"/>
      <c r="EO115" s="2150"/>
      <c r="EP115" s="2150"/>
      <c r="EQ115" s="2150"/>
      <c r="ER115" s="2150"/>
      <c r="ES115" s="2150"/>
      <c r="ET115" s="2150"/>
      <c r="EU115" s="2150"/>
      <c r="EV115" s="2150"/>
      <c r="EW115" s="2150"/>
      <c r="EX115" s="2150"/>
      <c r="EY115" s="2150"/>
      <c r="EZ115" s="2150"/>
      <c r="FA115" s="2150"/>
      <c r="FB115" s="2150"/>
      <c r="FC115" s="2150"/>
      <c r="FD115" s="2150"/>
      <c r="FE115" s="2150"/>
      <c r="FF115" s="2150"/>
      <c r="FG115" s="2150"/>
      <c r="FH115" s="2151"/>
    </row>
    <row r="116" spans="1:189" ht="8.65" customHeight="1" thickBot="1">
      <c r="A116" s="796"/>
      <c r="B116" s="2270"/>
      <c r="C116" s="1234"/>
      <c r="D116" s="1234"/>
      <c r="E116" s="1234"/>
      <c r="F116" s="1234"/>
      <c r="G116" s="1234"/>
      <c r="H116" s="1234"/>
      <c r="I116" s="1234"/>
      <c r="J116" s="1234"/>
      <c r="K116" s="1234"/>
      <c r="L116" s="1234"/>
      <c r="M116" s="1234"/>
      <c r="N116" s="1234"/>
      <c r="O116" s="1234"/>
      <c r="P116" s="1234"/>
      <c r="Q116" s="1234"/>
      <c r="R116" s="1234"/>
      <c r="S116" s="1234"/>
      <c r="T116" s="1234"/>
      <c r="U116" s="1234"/>
      <c r="V116" s="1234"/>
      <c r="W116" s="1234"/>
      <c r="X116" s="1234"/>
      <c r="Y116" s="1234"/>
      <c r="Z116" s="1234"/>
      <c r="AA116" s="1234"/>
      <c r="AB116" s="1234"/>
      <c r="AC116" s="1234"/>
      <c r="AD116" s="1234"/>
      <c r="AE116" s="1234"/>
      <c r="AF116" s="1234"/>
      <c r="AG116" s="1234"/>
      <c r="AH116" s="1234"/>
      <c r="AI116" s="1234"/>
      <c r="AJ116" s="1234"/>
      <c r="AK116" s="1234"/>
      <c r="AL116" s="1234"/>
      <c r="AM116" s="1234"/>
      <c r="AN116" s="1234"/>
      <c r="AO116" s="1234"/>
      <c r="AP116" s="1234"/>
      <c r="AQ116" s="1234"/>
      <c r="AR116" s="1234"/>
      <c r="AS116" s="1234"/>
      <c r="AT116" s="2271"/>
      <c r="AU116" s="2712"/>
      <c r="AV116" s="2713"/>
      <c r="AW116" s="2713"/>
      <c r="AX116" s="2713"/>
      <c r="AY116" s="2713"/>
      <c r="AZ116" s="2713"/>
      <c r="BA116" s="2713"/>
      <c r="BB116" s="2713"/>
      <c r="BC116" s="2713"/>
      <c r="BD116" s="2713"/>
      <c r="BE116" s="2713"/>
      <c r="BF116" s="2713"/>
      <c r="BG116" s="2713"/>
      <c r="BH116" s="2713"/>
      <c r="BI116" s="2713"/>
      <c r="BJ116" s="2713"/>
      <c r="BK116" s="2713"/>
      <c r="BL116" s="2713"/>
      <c r="BM116" s="2713"/>
      <c r="BN116" s="2713"/>
      <c r="BO116" s="2713"/>
      <c r="BP116" s="2713"/>
      <c r="BQ116" s="2713"/>
      <c r="BR116" s="2713"/>
      <c r="BS116" s="2713"/>
      <c r="BT116" s="2713"/>
      <c r="BU116" s="2713"/>
      <c r="BV116" s="2713"/>
      <c r="BW116" s="2713"/>
      <c r="BX116" s="2713"/>
      <c r="BY116" s="2714"/>
      <c r="BZ116" s="2227"/>
      <c r="CA116" s="2228"/>
      <c r="CB116" s="2228"/>
      <c r="CC116" s="2228"/>
      <c r="CD116" s="2228"/>
      <c r="CE116" s="2228"/>
      <c r="CF116" s="2228"/>
      <c r="CG116" s="2228"/>
      <c r="CH116" s="2228"/>
      <c r="CI116" s="2228"/>
      <c r="CJ116" s="2228"/>
      <c r="CK116" s="2228"/>
      <c r="CL116" s="2228"/>
      <c r="CM116" s="2228"/>
      <c r="CN116" s="2228"/>
      <c r="CO116" s="2228"/>
      <c r="CP116" s="2228"/>
      <c r="CQ116" s="2228"/>
      <c r="CR116" s="2228"/>
      <c r="CS116" s="2228"/>
      <c r="CT116" s="2228"/>
      <c r="CU116" s="2228"/>
      <c r="CV116" s="2228"/>
      <c r="CW116" s="2228"/>
      <c r="CX116" s="2228"/>
      <c r="CY116" s="2228"/>
      <c r="CZ116" s="2228"/>
      <c r="DA116" s="2228"/>
      <c r="DB116" s="2228"/>
      <c r="DC116" s="2228"/>
      <c r="DD116" s="2228"/>
      <c r="DE116" s="2228"/>
      <c r="DF116" s="2228"/>
      <c r="DG116" s="2228"/>
      <c r="DH116" s="2228"/>
      <c r="DI116" s="2228"/>
      <c r="DJ116" s="2229"/>
      <c r="DK116" s="2710"/>
      <c r="DL116" s="2710"/>
      <c r="DM116" s="2710"/>
      <c r="DN116" s="2710"/>
      <c r="DO116" s="2710"/>
      <c r="DP116" s="2710"/>
      <c r="DQ116" s="2710"/>
      <c r="DR116" s="2710"/>
      <c r="DS116" s="2710"/>
      <c r="DT116" s="2710"/>
      <c r="DU116" s="2710"/>
      <c r="DV116" s="2710"/>
      <c r="DW116" s="2710"/>
      <c r="DX116" s="2710"/>
      <c r="DY116" s="2710"/>
      <c r="DZ116" s="2710"/>
      <c r="EA116" s="2710"/>
      <c r="EB116" s="2710"/>
      <c r="EC116" s="2710"/>
      <c r="ED116" s="2710"/>
      <c r="EE116" s="2710"/>
      <c r="EF116" s="2710"/>
      <c r="EG116" s="2710"/>
      <c r="EH116" s="2710"/>
      <c r="EI116" s="2710"/>
      <c r="EJ116" s="2710"/>
      <c r="EK116" s="2710"/>
      <c r="EL116" s="2710"/>
      <c r="EM116" s="2710"/>
      <c r="EN116" s="2710"/>
      <c r="EO116" s="2710"/>
      <c r="EP116" s="2710"/>
      <c r="EQ116" s="2710"/>
      <c r="ER116" s="2710"/>
      <c r="ES116" s="2710"/>
      <c r="ET116" s="2710"/>
      <c r="EU116" s="2710"/>
      <c r="EV116" s="2710"/>
      <c r="EW116" s="2710"/>
      <c r="EX116" s="2710"/>
      <c r="EY116" s="2710"/>
      <c r="EZ116" s="2710"/>
      <c r="FA116" s="2710"/>
      <c r="FB116" s="2710"/>
      <c r="FC116" s="2710"/>
      <c r="FD116" s="2710"/>
      <c r="FE116" s="2710"/>
      <c r="FF116" s="2710"/>
      <c r="FG116" s="2710"/>
      <c r="FH116" s="2711"/>
    </row>
    <row r="117" spans="1:189" ht="8.65" customHeight="1" thickTop="1">
      <c r="A117" s="796"/>
      <c r="B117" s="2270" t="s">
        <v>1176</v>
      </c>
      <c r="C117" s="1234"/>
      <c r="D117" s="1234"/>
      <c r="E117" s="1234"/>
      <c r="F117" s="1234"/>
      <c r="G117" s="1234"/>
      <c r="H117" s="1234"/>
      <c r="I117" s="1234"/>
      <c r="J117" s="1234"/>
      <c r="K117" s="1234"/>
      <c r="L117" s="1234"/>
      <c r="M117" s="1234"/>
      <c r="N117" s="1234"/>
      <c r="O117" s="1234"/>
      <c r="P117" s="1234"/>
      <c r="Q117" s="1234"/>
      <c r="R117" s="1234"/>
      <c r="S117" s="1234"/>
      <c r="T117" s="1234"/>
      <c r="U117" s="1234"/>
      <c r="V117" s="1234"/>
      <c r="W117" s="1234"/>
      <c r="X117" s="1234"/>
      <c r="Y117" s="1234"/>
      <c r="Z117" s="1234"/>
      <c r="AA117" s="1234"/>
      <c r="AB117" s="1234"/>
      <c r="AC117" s="1234"/>
      <c r="AD117" s="1234"/>
      <c r="AE117" s="1234"/>
      <c r="AF117" s="1234"/>
      <c r="AG117" s="1234"/>
      <c r="AH117" s="1234"/>
      <c r="AI117" s="1234"/>
      <c r="AJ117" s="1234"/>
      <c r="AK117" s="1234"/>
      <c r="AL117" s="1234"/>
      <c r="AM117" s="1234"/>
      <c r="AN117" s="1234"/>
      <c r="AO117" s="1234"/>
      <c r="AP117" s="1234"/>
      <c r="AQ117" s="1234"/>
      <c r="AR117" s="1234"/>
      <c r="AS117" s="1234"/>
      <c r="AT117" s="2271"/>
      <c r="AU117" s="829"/>
      <c r="AV117" s="830"/>
      <c r="AW117" s="830"/>
      <c r="AX117" s="830"/>
      <c r="AY117" s="830"/>
      <c r="AZ117" s="830"/>
      <c r="BA117" s="830"/>
      <c r="BB117" s="830"/>
      <c r="BC117" s="830"/>
      <c r="BD117" s="830"/>
      <c r="BE117" s="830"/>
      <c r="BF117" s="830"/>
      <c r="BG117" s="830"/>
      <c r="BH117" s="830"/>
      <c r="BI117" s="830"/>
      <c r="BJ117" s="830"/>
      <c r="BK117" s="830"/>
      <c r="BL117" s="830"/>
      <c r="BM117" s="830"/>
      <c r="BN117" s="830"/>
      <c r="BO117" s="830"/>
      <c r="BP117" s="830"/>
      <c r="BQ117" s="830"/>
      <c r="BR117" s="830"/>
      <c r="BS117" s="830"/>
      <c r="BT117" s="830"/>
      <c r="BU117" s="830"/>
      <c r="BV117" s="830"/>
      <c r="BW117" s="830"/>
      <c r="BX117" s="830"/>
      <c r="BY117" s="831"/>
      <c r="BZ117" s="2367" t="s">
        <v>1177</v>
      </c>
      <c r="CA117" s="2368"/>
      <c r="CB117" s="2368"/>
      <c r="CC117" s="2368"/>
      <c r="CD117" s="2368"/>
      <c r="CE117" s="2368"/>
      <c r="CF117" s="2368"/>
      <c r="CG117" s="2368"/>
      <c r="CH117" s="2368"/>
      <c r="CI117" s="2368"/>
      <c r="CJ117" s="2368"/>
      <c r="CK117" s="2368"/>
      <c r="CL117" s="2368"/>
      <c r="CM117" s="2368"/>
      <c r="CN117" s="2368"/>
      <c r="CO117" s="2368"/>
      <c r="CP117" s="2368"/>
      <c r="CQ117" s="2368"/>
      <c r="CR117" s="2368"/>
      <c r="CS117" s="2368"/>
      <c r="CT117" s="2368"/>
      <c r="CU117" s="2368"/>
      <c r="CV117" s="2368"/>
      <c r="CW117" s="2368"/>
      <c r="CX117" s="2368"/>
      <c r="CY117" s="2368"/>
      <c r="CZ117" s="2368"/>
      <c r="DA117" s="2368"/>
      <c r="DB117" s="2368"/>
      <c r="DC117" s="2368"/>
      <c r="DD117" s="2368"/>
      <c r="DE117" s="2368"/>
      <c r="DF117" s="2368"/>
      <c r="DG117" s="2368"/>
      <c r="DH117" s="2368"/>
      <c r="DI117" s="2368"/>
      <c r="DJ117" s="2368"/>
      <c r="DK117" s="2368"/>
      <c r="DL117" s="2368"/>
      <c r="DM117" s="2368"/>
      <c r="DN117" s="2368"/>
      <c r="DO117" s="2368"/>
      <c r="DP117" s="2368"/>
      <c r="DQ117" s="2368"/>
      <c r="DR117" s="2368"/>
      <c r="DS117" s="2368"/>
      <c r="DT117" s="2368"/>
      <c r="DU117" s="2368"/>
      <c r="DV117" s="2368"/>
      <c r="DW117" s="2368"/>
      <c r="DX117" s="2368"/>
      <c r="DY117" s="2368"/>
      <c r="DZ117" s="2368"/>
      <c r="EA117" s="2368"/>
      <c r="EB117" s="2368"/>
      <c r="EC117" s="2368"/>
      <c r="ED117" s="2368"/>
      <c r="EE117" s="2368"/>
      <c r="EF117" s="2368"/>
      <c r="EG117" s="2368"/>
      <c r="EH117" s="2368"/>
      <c r="EI117" s="2368"/>
      <c r="EJ117" s="2368"/>
      <c r="EK117" s="2368"/>
      <c r="EL117" s="2368"/>
      <c r="EM117" s="2368"/>
      <c r="EN117" s="2368"/>
      <c r="EO117" s="2368"/>
      <c r="EP117" s="2368"/>
      <c r="EQ117" s="2368"/>
      <c r="ER117" s="2368"/>
      <c r="ES117" s="2368"/>
      <c r="ET117" s="2368"/>
      <c r="EU117" s="2368"/>
      <c r="EV117" s="2368"/>
      <c r="EW117" s="2368"/>
      <c r="EX117" s="2368"/>
      <c r="EY117" s="2368"/>
      <c r="EZ117" s="2368"/>
      <c r="FA117" s="2368"/>
      <c r="FB117" s="2368"/>
      <c r="FC117" s="2368"/>
      <c r="FD117" s="2368"/>
      <c r="FE117" s="2368"/>
      <c r="FF117" s="2368"/>
      <c r="FG117" s="2368"/>
      <c r="FH117" s="2369"/>
    </row>
    <row r="118" spans="1:189" ht="8.85" customHeight="1">
      <c r="A118" s="796"/>
      <c r="B118" s="2270"/>
      <c r="C118" s="1234"/>
      <c r="D118" s="1234"/>
      <c r="E118" s="1234"/>
      <c r="F118" s="1234"/>
      <c r="G118" s="1234"/>
      <c r="H118" s="1234"/>
      <c r="I118" s="1234"/>
      <c r="J118" s="1234"/>
      <c r="K118" s="1234"/>
      <c r="L118" s="1234"/>
      <c r="M118" s="1234"/>
      <c r="N118" s="1234"/>
      <c r="O118" s="1234"/>
      <c r="P118" s="1234"/>
      <c r="Q118" s="1234"/>
      <c r="R118" s="1234"/>
      <c r="S118" s="1234"/>
      <c r="T118" s="1234"/>
      <c r="U118" s="1234"/>
      <c r="V118" s="1234"/>
      <c r="W118" s="1234"/>
      <c r="X118" s="1234"/>
      <c r="Y118" s="1234"/>
      <c r="Z118" s="1234"/>
      <c r="AA118" s="1234"/>
      <c r="AB118" s="1234"/>
      <c r="AC118" s="1234"/>
      <c r="AD118" s="1234"/>
      <c r="AE118" s="1234"/>
      <c r="AF118" s="1234"/>
      <c r="AG118" s="1234"/>
      <c r="AH118" s="1234"/>
      <c r="AI118" s="1234"/>
      <c r="AJ118" s="1234"/>
      <c r="AK118" s="1234"/>
      <c r="AL118" s="1234"/>
      <c r="AM118" s="1234"/>
      <c r="AN118" s="1234"/>
      <c r="AO118" s="1234"/>
      <c r="AP118" s="1234"/>
      <c r="AQ118" s="1234"/>
      <c r="AR118" s="1234"/>
      <c r="AS118" s="1234"/>
      <c r="AT118" s="2271"/>
      <c r="AU118" s="829"/>
      <c r="AV118" s="830"/>
      <c r="AW118" s="830"/>
      <c r="AX118" s="830"/>
      <c r="AY118" s="830"/>
      <c r="AZ118" s="830"/>
      <c r="BA118" s="830"/>
      <c r="BB118" s="830"/>
      <c r="BC118" s="830"/>
      <c r="BD118" s="830"/>
      <c r="BE118" s="830"/>
      <c r="BF118" s="830"/>
      <c r="BG118" s="830"/>
      <c r="BH118" s="830"/>
      <c r="BI118" s="830"/>
      <c r="BJ118" s="830"/>
      <c r="BK118" s="830"/>
      <c r="BL118" s="830"/>
      <c r="BM118" s="830"/>
      <c r="BN118" s="830"/>
      <c r="BO118" s="830"/>
      <c r="BP118" s="830"/>
      <c r="BQ118" s="830"/>
      <c r="BR118" s="830"/>
      <c r="BS118" s="830"/>
      <c r="BT118" s="830"/>
      <c r="BU118" s="830"/>
      <c r="BV118" s="830"/>
      <c r="BW118" s="830"/>
      <c r="BX118" s="830"/>
      <c r="BY118" s="831"/>
      <c r="BZ118" s="2370"/>
      <c r="CA118" s="2371"/>
      <c r="CB118" s="2371"/>
      <c r="CC118" s="2371"/>
      <c r="CD118" s="2371"/>
      <c r="CE118" s="2371"/>
      <c r="CF118" s="2371"/>
      <c r="CG118" s="2371"/>
      <c r="CH118" s="2371"/>
      <c r="CI118" s="2371"/>
      <c r="CJ118" s="2371"/>
      <c r="CK118" s="2371"/>
      <c r="CL118" s="2371"/>
      <c r="CM118" s="2371"/>
      <c r="CN118" s="2371"/>
      <c r="CO118" s="2371"/>
      <c r="CP118" s="2371"/>
      <c r="CQ118" s="2371"/>
      <c r="CR118" s="2371"/>
      <c r="CS118" s="2371"/>
      <c r="CT118" s="2371"/>
      <c r="CU118" s="2371"/>
      <c r="CV118" s="2371"/>
      <c r="CW118" s="2371"/>
      <c r="CX118" s="2371"/>
      <c r="CY118" s="2371"/>
      <c r="CZ118" s="2371"/>
      <c r="DA118" s="2371"/>
      <c r="DB118" s="2371"/>
      <c r="DC118" s="2371"/>
      <c r="DD118" s="2371"/>
      <c r="DE118" s="2371"/>
      <c r="DF118" s="2371"/>
      <c r="DG118" s="2371"/>
      <c r="DH118" s="2371"/>
      <c r="DI118" s="2371"/>
      <c r="DJ118" s="2371"/>
      <c r="DK118" s="2371"/>
      <c r="DL118" s="2371"/>
      <c r="DM118" s="2371"/>
      <c r="DN118" s="2371"/>
      <c r="DO118" s="2371"/>
      <c r="DP118" s="2371"/>
      <c r="DQ118" s="2371"/>
      <c r="DR118" s="2371"/>
      <c r="DS118" s="2371"/>
      <c r="DT118" s="2371"/>
      <c r="DU118" s="2371"/>
      <c r="DV118" s="2371"/>
      <c r="DW118" s="2371"/>
      <c r="DX118" s="2371"/>
      <c r="DY118" s="2371"/>
      <c r="DZ118" s="2371"/>
      <c r="EA118" s="2371"/>
      <c r="EB118" s="2371"/>
      <c r="EC118" s="2371"/>
      <c r="ED118" s="2371"/>
      <c r="EE118" s="2371"/>
      <c r="EF118" s="2371"/>
      <c r="EG118" s="2371"/>
      <c r="EH118" s="2371"/>
      <c r="EI118" s="2371"/>
      <c r="EJ118" s="2371"/>
      <c r="EK118" s="2371"/>
      <c r="EL118" s="2371"/>
      <c r="EM118" s="2371"/>
      <c r="EN118" s="2371"/>
      <c r="EO118" s="2371"/>
      <c r="EP118" s="2371"/>
      <c r="EQ118" s="2371"/>
      <c r="ER118" s="2371"/>
      <c r="ES118" s="2371"/>
      <c r="ET118" s="2371"/>
      <c r="EU118" s="2371"/>
      <c r="EV118" s="2371"/>
      <c r="EW118" s="2371"/>
      <c r="EX118" s="2371"/>
      <c r="EY118" s="2371"/>
      <c r="EZ118" s="2371"/>
      <c r="FA118" s="2371"/>
      <c r="FB118" s="2371"/>
      <c r="FC118" s="2371"/>
      <c r="FD118" s="2371"/>
      <c r="FE118" s="2371"/>
      <c r="FF118" s="2371"/>
      <c r="FG118" s="2371"/>
      <c r="FH118" s="2372"/>
      <c r="FI118" s="832"/>
      <c r="FJ118" s="832"/>
      <c r="FK118" s="832"/>
      <c r="FL118" s="832"/>
      <c r="FM118" s="832"/>
      <c r="FN118" s="832"/>
      <c r="FO118" s="832"/>
      <c r="FP118" s="832"/>
      <c r="FQ118" s="832"/>
      <c r="FR118" s="832"/>
      <c r="FS118" s="832"/>
      <c r="FT118" s="832"/>
      <c r="FU118" s="832"/>
      <c r="FV118" s="832"/>
      <c r="FW118" s="832"/>
      <c r="FX118" s="832"/>
      <c r="FY118" s="832"/>
      <c r="FZ118" s="832"/>
      <c r="GA118" s="832"/>
      <c r="GB118" s="832"/>
      <c r="GC118" s="832"/>
      <c r="GD118" s="832"/>
      <c r="GE118" s="832"/>
      <c r="GF118" s="832"/>
      <c r="GG118" s="832"/>
    </row>
    <row r="119" spans="1:189" ht="8.85" customHeight="1">
      <c r="B119" s="2270" t="s">
        <v>1178</v>
      </c>
      <c r="C119" s="1234"/>
      <c r="D119" s="1234"/>
      <c r="E119" s="1234"/>
      <c r="F119" s="1234"/>
      <c r="G119" s="1234"/>
      <c r="H119" s="1234"/>
      <c r="I119" s="1234"/>
      <c r="J119" s="1234"/>
      <c r="K119" s="1234"/>
      <c r="L119" s="1234"/>
      <c r="M119" s="1234"/>
      <c r="N119" s="1234"/>
      <c r="O119" s="1234"/>
      <c r="P119" s="1234"/>
      <c r="Q119" s="1234"/>
      <c r="R119" s="1234"/>
      <c r="S119" s="1234"/>
      <c r="T119" s="1234"/>
      <c r="U119" s="1234"/>
      <c r="V119" s="1234"/>
      <c r="W119" s="1234"/>
      <c r="X119" s="1234"/>
      <c r="Y119" s="1234"/>
      <c r="Z119" s="1234"/>
      <c r="AA119" s="1234"/>
      <c r="AB119" s="1234"/>
      <c r="AC119" s="1234"/>
      <c r="AD119" s="1234"/>
      <c r="AE119" s="1234"/>
      <c r="AF119" s="1234"/>
      <c r="AG119" s="1234"/>
      <c r="AH119" s="1234"/>
      <c r="AI119" s="1234"/>
      <c r="AJ119" s="1234"/>
      <c r="AK119" s="1234"/>
      <c r="AL119" s="1234"/>
      <c r="AM119" s="1234"/>
      <c r="AN119" s="1234"/>
      <c r="AO119" s="1234"/>
      <c r="AP119" s="1234"/>
      <c r="AQ119" s="1234"/>
      <c r="AR119" s="1234"/>
      <c r="AS119" s="1234"/>
      <c r="AT119" s="2271"/>
      <c r="AU119" s="829"/>
      <c r="AV119" s="830"/>
      <c r="AW119" s="830"/>
      <c r="AX119" s="830"/>
      <c r="AY119" s="830"/>
      <c r="AZ119" s="830"/>
      <c r="BA119" s="830"/>
      <c r="BB119" s="830"/>
      <c r="BC119" s="830"/>
      <c r="BD119" s="830"/>
      <c r="BE119" s="830"/>
      <c r="BF119" s="830"/>
      <c r="BG119" s="830"/>
      <c r="BH119" s="830"/>
      <c r="BI119" s="830"/>
      <c r="BJ119" s="830"/>
      <c r="BK119" s="830"/>
      <c r="BL119" s="830"/>
      <c r="BM119" s="830"/>
      <c r="BN119" s="830"/>
      <c r="BO119" s="830"/>
      <c r="BP119" s="830"/>
      <c r="BQ119" s="830"/>
      <c r="BR119" s="830"/>
      <c r="BS119" s="830"/>
      <c r="BT119" s="830"/>
      <c r="BU119" s="830"/>
      <c r="BV119" s="830"/>
      <c r="BW119" s="830"/>
      <c r="BX119" s="830"/>
      <c r="BY119" s="831"/>
      <c r="BZ119" s="2370" t="s">
        <v>1179</v>
      </c>
      <c r="CA119" s="2371"/>
      <c r="CB119" s="2371"/>
      <c r="CC119" s="2371"/>
      <c r="CD119" s="2371"/>
      <c r="CE119" s="2371"/>
      <c r="CF119" s="2371"/>
      <c r="CG119" s="2371"/>
      <c r="CH119" s="2371"/>
      <c r="CI119" s="2371"/>
      <c r="CJ119" s="2371"/>
      <c r="CK119" s="2371"/>
      <c r="CL119" s="2371"/>
      <c r="CM119" s="2371"/>
      <c r="CN119" s="2371"/>
      <c r="CO119" s="2371"/>
      <c r="CP119" s="2371"/>
      <c r="CQ119" s="2371"/>
      <c r="CR119" s="2371"/>
      <c r="CS119" s="2371"/>
      <c r="CT119" s="2371"/>
      <c r="CU119" s="2371"/>
      <c r="CV119" s="2371"/>
      <c r="CW119" s="2371"/>
      <c r="CX119" s="2371"/>
      <c r="CY119" s="2371"/>
      <c r="CZ119" s="2371"/>
      <c r="DA119" s="2371"/>
      <c r="DB119" s="2371"/>
      <c r="DC119" s="2371"/>
      <c r="DD119" s="2371"/>
      <c r="DE119" s="2371"/>
      <c r="DF119" s="2371"/>
      <c r="DG119" s="2371"/>
      <c r="DH119" s="2371"/>
      <c r="DI119" s="2371"/>
      <c r="DJ119" s="2371"/>
      <c r="DK119" s="2371"/>
      <c r="DL119" s="2371"/>
      <c r="DM119" s="2371"/>
      <c r="DN119" s="2371"/>
      <c r="DO119" s="2371"/>
      <c r="DP119" s="2371"/>
      <c r="DQ119" s="2371"/>
      <c r="DR119" s="2371"/>
      <c r="DS119" s="2371"/>
      <c r="DT119" s="2371"/>
      <c r="DU119" s="2371"/>
      <c r="DV119" s="2371"/>
      <c r="DW119" s="2371"/>
      <c r="DX119" s="2371"/>
      <c r="DY119" s="2371"/>
      <c r="DZ119" s="2371"/>
      <c r="EA119" s="2371"/>
      <c r="EB119" s="2371"/>
      <c r="EC119" s="2371"/>
      <c r="ED119" s="2371"/>
      <c r="EE119" s="2371"/>
      <c r="EF119" s="2371"/>
      <c r="EG119" s="2371"/>
      <c r="EH119" s="2371"/>
      <c r="EI119" s="2371"/>
      <c r="EJ119" s="2371"/>
      <c r="EK119" s="2371"/>
      <c r="EL119" s="2371"/>
      <c r="EM119" s="2371"/>
      <c r="EN119" s="2371"/>
      <c r="EO119" s="2371"/>
      <c r="EP119" s="2371"/>
      <c r="EQ119" s="2371"/>
      <c r="ER119" s="2371"/>
      <c r="ES119" s="2371"/>
      <c r="ET119" s="2371"/>
      <c r="EU119" s="2371"/>
      <c r="EV119" s="2371"/>
      <c r="EW119" s="2371"/>
      <c r="EX119" s="2371"/>
      <c r="EY119" s="2371"/>
      <c r="EZ119" s="2371"/>
      <c r="FA119" s="2371"/>
      <c r="FB119" s="2371"/>
      <c r="FC119" s="2371"/>
      <c r="FD119" s="2371"/>
      <c r="FE119" s="2371"/>
      <c r="FF119" s="2371"/>
      <c r="FG119" s="2371"/>
      <c r="FH119" s="2372"/>
      <c r="FI119" s="832"/>
      <c r="FJ119" s="832"/>
      <c r="FK119" s="832"/>
      <c r="FL119" s="832"/>
      <c r="FM119" s="832"/>
      <c r="FN119" s="832"/>
      <c r="FO119" s="832"/>
      <c r="FP119" s="832"/>
      <c r="FQ119" s="832"/>
      <c r="FR119" s="832"/>
      <c r="FS119" s="832"/>
      <c r="FT119" s="832"/>
      <c r="FU119" s="832"/>
      <c r="FV119" s="832"/>
      <c r="FW119" s="832"/>
      <c r="FX119" s="832"/>
      <c r="FY119" s="832"/>
      <c r="FZ119" s="832"/>
      <c r="GA119" s="832"/>
      <c r="GB119" s="832"/>
      <c r="GC119" s="832"/>
      <c r="GD119" s="832"/>
      <c r="GE119" s="832"/>
      <c r="GF119" s="832"/>
      <c r="GG119" s="832"/>
    </row>
    <row r="120" spans="1:189" ht="8.85" customHeight="1" thickBot="1">
      <c r="A120" s="833"/>
      <c r="B120" s="2373"/>
      <c r="C120" s="2374"/>
      <c r="D120" s="2374"/>
      <c r="E120" s="2374"/>
      <c r="F120" s="2374"/>
      <c r="G120" s="2374"/>
      <c r="H120" s="2374"/>
      <c r="I120" s="2374"/>
      <c r="J120" s="2374"/>
      <c r="K120" s="2374"/>
      <c r="L120" s="2374"/>
      <c r="M120" s="2374"/>
      <c r="N120" s="2374"/>
      <c r="O120" s="2374"/>
      <c r="P120" s="2374"/>
      <c r="Q120" s="2374"/>
      <c r="R120" s="2374"/>
      <c r="S120" s="2374"/>
      <c r="T120" s="2374"/>
      <c r="U120" s="2374"/>
      <c r="V120" s="2374"/>
      <c r="W120" s="2374"/>
      <c r="X120" s="2374"/>
      <c r="Y120" s="2374"/>
      <c r="Z120" s="2374"/>
      <c r="AA120" s="2374"/>
      <c r="AB120" s="2374"/>
      <c r="AC120" s="2374"/>
      <c r="AD120" s="2374"/>
      <c r="AE120" s="2374"/>
      <c r="AF120" s="2374"/>
      <c r="AG120" s="2374"/>
      <c r="AH120" s="2374"/>
      <c r="AI120" s="2374"/>
      <c r="AJ120" s="2374"/>
      <c r="AK120" s="2374"/>
      <c r="AL120" s="2374"/>
      <c r="AM120" s="2374"/>
      <c r="AN120" s="2374"/>
      <c r="AO120" s="2374"/>
      <c r="AP120" s="2374"/>
      <c r="AQ120" s="2374"/>
      <c r="AR120" s="2374"/>
      <c r="AS120" s="2374"/>
      <c r="AT120" s="2375"/>
      <c r="AU120" s="834"/>
      <c r="AV120" s="835"/>
      <c r="AW120" s="835"/>
      <c r="AX120" s="835"/>
      <c r="AY120" s="835"/>
      <c r="AZ120" s="835"/>
      <c r="BA120" s="835"/>
      <c r="BB120" s="835"/>
      <c r="BC120" s="835"/>
      <c r="BD120" s="835"/>
      <c r="BE120" s="835"/>
      <c r="BF120" s="835"/>
      <c r="BG120" s="835"/>
      <c r="BH120" s="835"/>
      <c r="BI120" s="835"/>
      <c r="BJ120" s="835"/>
      <c r="BK120" s="835"/>
      <c r="BL120" s="835"/>
      <c r="BM120" s="835"/>
      <c r="BN120" s="835"/>
      <c r="BO120" s="835"/>
      <c r="BP120" s="835"/>
      <c r="BQ120" s="835"/>
      <c r="BR120" s="835"/>
      <c r="BS120" s="835"/>
      <c r="BT120" s="835"/>
      <c r="BU120" s="835"/>
      <c r="BV120" s="835"/>
      <c r="BW120" s="835"/>
      <c r="BX120" s="835"/>
      <c r="BY120" s="836"/>
      <c r="BZ120" s="2376"/>
      <c r="CA120" s="2377"/>
      <c r="CB120" s="2377"/>
      <c r="CC120" s="2377"/>
      <c r="CD120" s="2377"/>
      <c r="CE120" s="2377"/>
      <c r="CF120" s="2377"/>
      <c r="CG120" s="2377"/>
      <c r="CH120" s="2377"/>
      <c r="CI120" s="2377"/>
      <c r="CJ120" s="2377"/>
      <c r="CK120" s="2377"/>
      <c r="CL120" s="2377"/>
      <c r="CM120" s="2377"/>
      <c r="CN120" s="2377"/>
      <c r="CO120" s="2377"/>
      <c r="CP120" s="2377"/>
      <c r="CQ120" s="2377"/>
      <c r="CR120" s="2377"/>
      <c r="CS120" s="2377"/>
      <c r="CT120" s="2377"/>
      <c r="CU120" s="2377"/>
      <c r="CV120" s="2377"/>
      <c r="CW120" s="2377"/>
      <c r="CX120" s="2377"/>
      <c r="CY120" s="2377"/>
      <c r="CZ120" s="2377"/>
      <c r="DA120" s="2377"/>
      <c r="DB120" s="2377"/>
      <c r="DC120" s="2377"/>
      <c r="DD120" s="2377"/>
      <c r="DE120" s="2377"/>
      <c r="DF120" s="2377"/>
      <c r="DG120" s="2377"/>
      <c r="DH120" s="2377"/>
      <c r="DI120" s="2377"/>
      <c r="DJ120" s="2377"/>
      <c r="DK120" s="2377"/>
      <c r="DL120" s="2377"/>
      <c r="DM120" s="2377"/>
      <c r="DN120" s="2377"/>
      <c r="DO120" s="2377"/>
      <c r="DP120" s="2377"/>
      <c r="DQ120" s="2377"/>
      <c r="DR120" s="2377"/>
      <c r="DS120" s="2377"/>
      <c r="DT120" s="2377"/>
      <c r="DU120" s="2377"/>
      <c r="DV120" s="2377"/>
      <c r="DW120" s="2377"/>
      <c r="DX120" s="2377"/>
      <c r="DY120" s="2377"/>
      <c r="DZ120" s="2377"/>
      <c r="EA120" s="2377"/>
      <c r="EB120" s="2377"/>
      <c r="EC120" s="2377"/>
      <c r="ED120" s="2377"/>
      <c r="EE120" s="2377"/>
      <c r="EF120" s="2377"/>
      <c r="EG120" s="2377"/>
      <c r="EH120" s="2377"/>
      <c r="EI120" s="2377"/>
      <c r="EJ120" s="2377"/>
      <c r="EK120" s="2377"/>
      <c r="EL120" s="2377"/>
      <c r="EM120" s="2377"/>
      <c r="EN120" s="2377"/>
      <c r="EO120" s="2377"/>
      <c r="EP120" s="2377"/>
      <c r="EQ120" s="2377"/>
      <c r="ER120" s="2377"/>
      <c r="ES120" s="2377"/>
      <c r="ET120" s="2377"/>
      <c r="EU120" s="2377"/>
      <c r="EV120" s="2377"/>
      <c r="EW120" s="2377"/>
      <c r="EX120" s="2377"/>
      <c r="EY120" s="2377"/>
      <c r="EZ120" s="2377"/>
      <c r="FA120" s="2377"/>
      <c r="FB120" s="2377"/>
      <c r="FC120" s="2377"/>
      <c r="FD120" s="2377"/>
      <c r="FE120" s="2377"/>
      <c r="FF120" s="2377"/>
      <c r="FG120" s="2377"/>
      <c r="FH120" s="2378"/>
      <c r="FI120" s="832"/>
      <c r="FJ120" s="832"/>
      <c r="FK120" s="832"/>
      <c r="FL120" s="832"/>
      <c r="FM120" s="832"/>
      <c r="FN120" s="832"/>
      <c r="FO120" s="832"/>
      <c r="FP120" s="832"/>
      <c r="FQ120" s="832"/>
      <c r="FR120" s="832"/>
      <c r="FS120" s="832"/>
      <c r="FT120" s="832"/>
      <c r="FU120" s="832"/>
      <c r="FV120" s="832"/>
      <c r="FW120" s="832"/>
      <c r="FX120" s="832"/>
      <c r="FY120" s="832"/>
      <c r="FZ120" s="832"/>
      <c r="GA120" s="832"/>
      <c r="GB120" s="832"/>
      <c r="GC120" s="832"/>
      <c r="GD120" s="832"/>
      <c r="GE120" s="832"/>
      <c r="GF120" s="832"/>
      <c r="GG120" s="832"/>
    </row>
    <row r="121" spans="1:189" ht="8.85" customHeight="1" thickTop="1"/>
    <row r="122" spans="1:189" ht="21.75" customHeight="1">
      <c r="B122" s="2379" t="s">
        <v>1180</v>
      </c>
      <c r="C122" s="2379"/>
      <c r="D122" s="2379"/>
      <c r="E122" s="2379"/>
      <c r="F122" s="2379"/>
      <c r="G122" s="2379"/>
      <c r="H122" s="2379"/>
      <c r="I122" s="2379"/>
      <c r="J122" s="2379"/>
      <c r="K122" s="2379"/>
      <c r="L122" s="2379"/>
      <c r="M122" s="2379"/>
      <c r="N122" s="2379"/>
      <c r="O122" s="2379"/>
      <c r="P122" s="2379"/>
      <c r="Q122" s="2379"/>
      <c r="R122" s="2379"/>
      <c r="S122" s="2379"/>
      <c r="T122" s="2379"/>
      <c r="U122" s="2379"/>
      <c r="V122" s="2379"/>
      <c r="W122" s="2379"/>
      <c r="X122" s="2379"/>
      <c r="Y122" s="2379"/>
      <c r="Z122" s="2379"/>
      <c r="AA122" s="2379"/>
      <c r="AB122" s="2379"/>
      <c r="AC122" s="2379"/>
      <c r="AD122" s="2379"/>
      <c r="AE122" s="2379"/>
      <c r="AF122" s="2379"/>
      <c r="AG122" s="2379"/>
      <c r="AH122" s="2379"/>
      <c r="AI122" s="2379"/>
      <c r="AJ122" s="2379"/>
      <c r="AK122" s="2379"/>
      <c r="AL122" s="2379"/>
      <c r="AM122" s="2379"/>
      <c r="AN122" s="2379"/>
      <c r="AO122" s="2379"/>
      <c r="AP122" s="2379"/>
      <c r="AQ122" s="2379"/>
      <c r="AR122" s="2379"/>
      <c r="AS122" s="2379"/>
      <c r="AT122" s="2379"/>
      <c r="AU122" s="2379"/>
      <c r="AV122" s="2379"/>
      <c r="AW122" s="2379"/>
      <c r="AX122" s="2379"/>
      <c r="AY122" s="2379"/>
      <c r="AZ122" s="2379"/>
      <c r="BA122" s="2379"/>
      <c r="BB122" s="2379"/>
      <c r="BC122" s="2379"/>
      <c r="BD122" s="2379"/>
      <c r="BE122" s="2379"/>
      <c r="BF122" s="2379"/>
      <c r="BG122" s="2379"/>
      <c r="BH122" s="2379"/>
      <c r="BI122" s="2379"/>
      <c r="BJ122" s="2379"/>
      <c r="BK122" s="2379"/>
      <c r="BL122" s="2379"/>
      <c r="BM122" s="2379"/>
      <c r="BN122" s="2379"/>
      <c r="BO122" s="2379"/>
      <c r="BP122" s="2379"/>
      <c r="BQ122" s="2379"/>
      <c r="BR122" s="2379"/>
      <c r="BS122" s="2379"/>
      <c r="BT122" s="2379"/>
      <c r="BU122" s="2379"/>
      <c r="BV122" s="2379"/>
      <c r="BW122" s="2379"/>
      <c r="BX122" s="2379"/>
      <c r="BY122" s="2379"/>
      <c r="BZ122" s="2379"/>
      <c r="CA122" s="2379"/>
      <c r="CB122" s="2379"/>
      <c r="CC122" s="2379"/>
      <c r="CD122" s="2379"/>
      <c r="CE122" s="2379"/>
      <c r="CF122" s="2379"/>
      <c r="CG122" s="2379"/>
      <c r="CH122" s="2379"/>
      <c r="CI122" s="2379"/>
      <c r="CJ122" s="2379"/>
      <c r="CK122" s="2379"/>
      <c r="CL122" s="2379"/>
      <c r="CM122" s="2379"/>
      <c r="CN122" s="2379"/>
      <c r="CO122" s="2379"/>
      <c r="CP122" s="2379"/>
      <c r="CQ122" s="2379"/>
      <c r="CR122" s="2379"/>
      <c r="CS122" s="2379"/>
      <c r="CT122" s="2379"/>
      <c r="CU122" s="2379"/>
      <c r="CV122" s="2379"/>
      <c r="CW122" s="2379"/>
      <c r="CX122" s="2379"/>
      <c r="CY122" s="2379"/>
      <c r="CZ122" s="2379"/>
      <c r="DA122" s="2379"/>
      <c r="DB122" s="2379"/>
      <c r="DC122" s="2379"/>
      <c r="DD122" s="2379"/>
      <c r="DE122" s="2379"/>
      <c r="DF122" s="2379"/>
      <c r="DG122" s="2379"/>
      <c r="DH122" s="2379"/>
      <c r="DI122" s="2379"/>
      <c r="DJ122" s="2379"/>
      <c r="DK122" s="2379"/>
      <c r="DL122" s="2379"/>
      <c r="DM122" s="2379"/>
      <c r="DN122" s="2379"/>
      <c r="DO122" s="2379"/>
      <c r="DP122" s="2379"/>
      <c r="DQ122" s="2379"/>
      <c r="DR122" s="2379"/>
      <c r="DS122" s="2379"/>
      <c r="DT122" s="2379"/>
      <c r="DU122" s="2379"/>
      <c r="DV122" s="2379"/>
      <c r="DW122" s="2379"/>
      <c r="DX122" s="2379"/>
      <c r="DY122" s="2379"/>
      <c r="DZ122" s="2379"/>
      <c r="EA122" s="2379"/>
      <c r="EB122" s="2379"/>
      <c r="EC122" s="2379"/>
      <c r="ED122" s="2379"/>
      <c r="EE122" s="2379"/>
      <c r="EF122" s="2379"/>
      <c r="EG122" s="2379"/>
      <c r="EH122" s="2379"/>
      <c r="EI122" s="2379"/>
      <c r="EJ122" s="2379"/>
      <c r="EK122" s="2379"/>
      <c r="EL122" s="2379"/>
      <c r="EM122" s="2379"/>
      <c r="EN122" s="2379"/>
      <c r="EO122" s="2379"/>
      <c r="EP122" s="2379"/>
      <c r="EQ122" s="2379"/>
      <c r="ER122" s="2379"/>
      <c r="ES122" s="2379"/>
      <c r="ET122" s="2379"/>
      <c r="EU122" s="2379"/>
      <c r="EV122" s="2379"/>
      <c r="EW122" s="2379"/>
      <c r="EX122" s="2379"/>
      <c r="EY122" s="2379"/>
      <c r="EZ122" s="2379"/>
      <c r="FA122" s="2379"/>
      <c r="FB122" s="2379"/>
      <c r="FC122" s="2379"/>
      <c r="FD122" s="2379"/>
      <c r="FE122" s="2379"/>
      <c r="FF122" s="2379"/>
      <c r="FG122" s="2379"/>
      <c r="FH122" s="2379"/>
    </row>
    <row r="123" spans="1:189" ht="8.85" customHeight="1">
      <c r="DK123" s="2706"/>
      <c r="DL123" s="2150"/>
      <c r="DM123" s="2150"/>
      <c r="DN123" s="2150"/>
      <c r="DO123" s="2150"/>
      <c r="DP123" s="2150"/>
      <c r="DQ123" s="2150"/>
      <c r="DR123" s="2150"/>
      <c r="DS123" s="2150"/>
      <c r="DT123" s="2150"/>
      <c r="DU123" s="2150"/>
      <c r="DV123" s="2150"/>
      <c r="DW123" s="2150"/>
      <c r="DX123" s="2150"/>
      <c r="DY123" s="2150"/>
      <c r="DZ123" s="2150"/>
      <c r="EA123" s="2150"/>
      <c r="EB123" s="2150"/>
      <c r="EC123" s="2150"/>
      <c r="ED123" s="2150"/>
      <c r="EE123" s="2150"/>
      <c r="EF123" s="2150"/>
      <c r="EG123" s="2150"/>
      <c r="EH123" s="2150"/>
      <c r="EI123" s="2150"/>
      <c r="EJ123" s="2150"/>
      <c r="EK123" s="2150"/>
      <c r="EL123" s="2150"/>
      <c r="EM123" s="2150"/>
      <c r="EN123" s="2150"/>
      <c r="EO123" s="2150"/>
      <c r="EP123" s="2150"/>
      <c r="EQ123" s="2150"/>
      <c r="ER123" s="2150"/>
      <c r="ES123" s="2150"/>
      <c r="ET123" s="2150"/>
      <c r="EU123" s="2150"/>
      <c r="EV123" s="2150"/>
      <c r="EW123" s="2150"/>
      <c r="EX123" s="2150"/>
      <c r="EY123" s="2150"/>
      <c r="EZ123" s="2150"/>
      <c r="FA123" s="2150"/>
      <c r="FB123" s="2150"/>
      <c r="FC123" s="2150"/>
      <c r="FD123" s="2150"/>
      <c r="FE123" s="2150"/>
      <c r="FF123" s="2150"/>
      <c r="FG123" s="2150"/>
      <c r="FH123" s="2150"/>
    </row>
    <row r="124" spans="1:189" ht="8.85" customHeight="1">
      <c r="DK124" s="2150"/>
      <c r="DL124" s="2150"/>
      <c r="DM124" s="2150"/>
      <c r="DN124" s="2150"/>
      <c r="DO124" s="2150"/>
      <c r="DP124" s="2150"/>
      <c r="DQ124" s="2150"/>
      <c r="DR124" s="2150"/>
      <c r="DS124" s="2150"/>
      <c r="DT124" s="2150"/>
      <c r="DU124" s="2150"/>
      <c r="DV124" s="2150"/>
      <c r="DW124" s="2150"/>
      <c r="DX124" s="2150"/>
      <c r="DY124" s="2150"/>
      <c r="DZ124" s="2150"/>
      <c r="EA124" s="2150"/>
      <c r="EB124" s="2150"/>
      <c r="EC124" s="2150"/>
      <c r="ED124" s="2150"/>
      <c r="EE124" s="2150"/>
      <c r="EF124" s="2150"/>
      <c r="EG124" s="2150"/>
      <c r="EH124" s="2150"/>
      <c r="EI124" s="2150"/>
      <c r="EJ124" s="2150"/>
      <c r="EK124" s="2150"/>
      <c r="EL124" s="2150"/>
      <c r="EM124" s="2150"/>
      <c r="EN124" s="2150"/>
      <c r="EO124" s="2150"/>
      <c r="EP124" s="2150"/>
      <c r="EQ124" s="2150"/>
      <c r="ER124" s="2150"/>
      <c r="ES124" s="2150"/>
      <c r="ET124" s="2150"/>
      <c r="EU124" s="2150"/>
      <c r="EV124" s="2150"/>
      <c r="EW124" s="2150"/>
      <c r="EX124" s="2150"/>
      <c r="EY124" s="2150"/>
      <c r="EZ124" s="2150"/>
      <c r="FA124" s="2150"/>
      <c r="FB124" s="2150"/>
      <c r="FC124" s="2150"/>
      <c r="FD124" s="2150"/>
      <c r="FE124" s="2150"/>
      <c r="FF124" s="2150"/>
      <c r="FG124" s="2150"/>
      <c r="FH124" s="2150"/>
    </row>
    <row r="125" spans="1:189" ht="8.85" customHeight="1">
      <c r="DK125" s="2150"/>
      <c r="DL125" s="2150"/>
      <c r="DM125" s="2150"/>
      <c r="DN125" s="2150"/>
      <c r="DO125" s="2150"/>
      <c r="DP125" s="2150"/>
      <c r="DQ125" s="2150"/>
      <c r="DR125" s="2150"/>
      <c r="DS125" s="2150"/>
      <c r="DT125" s="2150"/>
      <c r="DU125" s="2150"/>
      <c r="DV125" s="2150"/>
      <c r="DW125" s="2150"/>
      <c r="DX125" s="2150"/>
      <c r="DY125" s="2150"/>
      <c r="DZ125" s="2150"/>
      <c r="EA125" s="2150"/>
      <c r="EB125" s="2150"/>
      <c r="EC125" s="2150"/>
      <c r="ED125" s="2150"/>
      <c r="EE125" s="2150"/>
      <c r="EF125" s="2150"/>
      <c r="EG125" s="2150"/>
      <c r="EH125" s="2150"/>
      <c r="EI125" s="2150"/>
      <c r="EJ125" s="2150"/>
      <c r="EK125" s="2150"/>
      <c r="EL125" s="2150"/>
      <c r="EM125" s="2150"/>
      <c r="EN125" s="2150"/>
      <c r="EO125" s="2150"/>
      <c r="EP125" s="2150"/>
      <c r="EQ125" s="2150"/>
      <c r="ER125" s="2150"/>
      <c r="ES125" s="2150"/>
      <c r="ET125" s="2150"/>
      <c r="EU125" s="2150"/>
      <c r="EV125" s="2150"/>
      <c r="EW125" s="2150"/>
      <c r="EX125" s="2150"/>
      <c r="EY125" s="2150"/>
      <c r="EZ125" s="2150"/>
      <c r="FA125" s="2150"/>
      <c r="FB125" s="2150"/>
      <c r="FC125" s="2150"/>
      <c r="FD125" s="2150"/>
      <c r="FE125" s="2150"/>
      <c r="FF125" s="2150"/>
      <c r="FG125" s="2150"/>
      <c r="FH125" s="2150"/>
    </row>
    <row r="126" spans="1:189" ht="8.85" customHeight="1">
      <c r="DK126" s="2150"/>
      <c r="DL126" s="2150"/>
      <c r="DM126" s="2150"/>
      <c r="DN126" s="2150"/>
      <c r="DO126" s="2150"/>
      <c r="DP126" s="2150"/>
      <c r="DQ126" s="2150"/>
      <c r="DR126" s="2150"/>
      <c r="DS126" s="2150"/>
      <c r="DT126" s="2150"/>
      <c r="DU126" s="2150"/>
      <c r="DV126" s="2150"/>
      <c r="DW126" s="2150"/>
      <c r="DX126" s="2150"/>
      <c r="DY126" s="2150"/>
      <c r="DZ126" s="2150"/>
      <c r="EA126" s="2150"/>
      <c r="EB126" s="2150"/>
      <c r="EC126" s="2150"/>
      <c r="ED126" s="2150"/>
      <c r="EE126" s="2150"/>
      <c r="EF126" s="2150"/>
      <c r="EG126" s="2150"/>
      <c r="EH126" s="2150"/>
      <c r="EI126" s="2150"/>
      <c r="EJ126" s="2150"/>
      <c r="EK126" s="2150"/>
      <c r="EL126" s="2150"/>
      <c r="EM126" s="2150"/>
      <c r="EN126" s="2150"/>
      <c r="EO126" s="2150"/>
      <c r="EP126" s="2150"/>
      <c r="EQ126" s="2150"/>
      <c r="ER126" s="2150"/>
      <c r="ES126" s="2150"/>
      <c r="ET126" s="2150"/>
      <c r="EU126" s="2150"/>
      <c r="EV126" s="2150"/>
      <c r="EW126" s="2150"/>
      <c r="EX126" s="2150"/>
      <c r="EY126" s="2150"/>
      <c r="EZ126" s="2150"/>
      <c r="FA126" s="2150"/>
      <c r="FB126" s="2150"/>
      <c r="FC126" s="2150"/>
      <c r="FD126" s="2150"/>
      <c r="FE126" s="2150"/>
      <c r="FF126" s="2150"/>
      <c r="FG126" s="2150"/>
      <c r="FH126" s="2150"/>
    </row>
    <row r="127" spans="1:189" ht="8.85" customHeight="1">
      <c r="DK127" s="2150"/>
      <c r="DL127" s="2150"/>
      <c r="DM127" s="2150"/>
      <c r="DN127" s="2150"/>
      <c r="DO127" s="2150"/>
      <c r="DP127" s="2150"/>
      <c r="DQ127" s="2150"/>
      <c r="DR127" s="2150"/>
      <c r="DS127" s="2150"/>
      <c r="DT127" s="2150"/>
      <c r="DU127" s="2150"/>
      <c r="DV127" s="2150"/>
      <c r="DW127" s="2150"/>
      <c r="DX127" s="2150"/>
      <c r="DY127" s="2150"/>
      <c r="DZ127" s="2150"/>
      <c r="EA127" s="2150"/>
      <c r="EB127" s="2150"/>
      <c r="EC127" s="2150"/>
      <c r="ED127" s="2150"/>
      <c r="EE127" s="2150"/>
      <c r="EF127" s="2150"/>
      <c r="EG127" s="2150"/>
      <c r="EH127" s="2150"/>
      <c r="EI127" s="2150"/>
      <c r="EJ127" s="2150"/>
      <c r="EK127" s="2150"/>
      <c r="EL127" s="2150"/>
      <c r="EM127" s="2150"/>
      <c r="EN127" s="2150"/>
      <c r="EO127" s="2150"/>
      <c r="EP127" s="2150"/>
      <c r="EQ127" s="2150"/>
      <c r="ER127" s="2150"/>
      <c r="ES127" s="2150"/>
      <c r="ET127" s="2150"/>
      <c r="EU127" s="2150"/>
      <c r="EV127" s="2150"/>
      <c r="EW127" s="2150"/>
      <c r="EX127" s="2150"/>
      <c r="EY127" s="2150"/>
      <c r="EZ127" s="2150"/>
      <c r="FA127" s="2150"/>
      <c r="FB127" s="2150"/>
      <c r="FC127" s="2150"/>
      <c r="FD127" s="2150"/>
      <c r="FE127" s="2150"/>
      <c r="FF127" s="2150"/>
      <c r="FG127" s="2150"/>
      <c r="FH127" s="2150"/>
    </row>
    <row r="128" spans="1:189" ht="8.85" customHeight="1"/>
    <row r="129" ht="8.85" customHeight="1"/>
    <row r="130" ht="8.85" customHeight="1"/>
  </sheetData>
  <mergeCells count="433">
    <mergeCell ref="B117:AT118"/>
    <mergeCell ref="BZ117:FH118"/>
    <mergeCell ref="B119:AT120"/>
    <mergeCell ref="BZ119:FH120"/>
    <mergeCell ref="B122:FH122"/>
    <mergeCell ref="DK123:FH127"/>
    <mergeCell ref="B110:O112"/>
    <mergeCell ref="P110:AT112"/>
    <mergeCell ref="AU110:BY112"/>
    <mergeCell ref="DK110:FH112"/>
    <mergeCell ref="B113:AT114"/>
    <mergeCell ref="AU113:BY114"/>
    <mergeCell ref="DK113:FH116"/>
    <mergeCell ref="BZ114:DJ116"/>
    <mergeCell ref="B115:AT116"/>
    <mergeCell ref="AU115:BY116"/>
    <mergeCell ref="B104:O106"/>
    <mergeCell ref="P104:AT106"/>
    <mergeCell ref="AU104:BY105"/>
    <mergeCell ref="BZ104:DJ106"/>
    <mergeCell ref="DK104:FH106"/>
    <mergeCell ref="AU106:BY109"/>
    <mergeCell ref="B107:O109"/>
    <mergeCell ref="P107:AT109"/>
    <mergeCell ref="BZ107:DJ109"/>
    <mergeCell ref="DK107:FH109"/>
    <mergeCell ref="CS96:DJ98"/>
    <mergeCell ref="B98:O100"/>
    <mergeCell ref="P98:AT100"/>
    <mergeCell ref="DK98:FH100"/>
    <mergeCell ref="AU99:BY100"/>
    <mergeCell ref="BZ99:CR101"/>
    <mergeCell ref="CS99:DJ101"/>
    <mergeCell ref="B101:O103"/>
    <mergeCell ref="P101:AT103"/>
    <mergeCell ref="AU101:BY103"/>
    <mergeCell ref="DK101:FH103"/>
    <mergeCell ref="BZ102:DJ103"/>
    <mergeCell ref="BU90:BY91"/>
    <mergeCell ref="BZ90:DJ91"/>
    <mergeCell ref="B91:AT94"/>
    <mergeCell ref="AZ92:BT93"/>
    <mergeCell ref="BU92:BY93"/>
    <mergeCell ref="BZ92:DJ95"/>
    <mergeCell ref="DK86:FH88"/>
    <mergeCell ref="B87:AT88"/>
    <mergeCell ref="AU88:AY89"/>
    <mergeCell ref="AZ88:BT89"/>
    <mergeCell ref="BU88:BY89"/>
    <mergeCell ref="BZ88:DJ89"/>
    <mergeCell ref="B89:AT90"/>
    <mergeCell ref="DK89:FH91"/>
    <mergeCell ref="AU90:AY95"/>
    <mergeCell ref="AZ90:BT91"/>
    <mergeCell ref="DK92:FH94"/>
    <mergeCell ref="AZ94:BT95"/>
    <mergeCell ref="BU94:BY95"/>
    <mergeCell ref="B95:O97"/>
    <mergeCell ref="P95:AT97"/>
    <mergeCell ref="DK95:FH97"/>
    <mergeCell ref="AU96:BY98"/>
    <mergeCell ref="BZ96:CR98"/>
    <mergeCell ref="AZ84:BT85"/>
    <mergeCell ref="BU84:BY85"/>
    <mergeCell ref="B85:AT86"/>
    <mergeCell ref="AZ86:BT87"/>
    <mergeCell ref="BU86:BY87"/>
    <mergeCell ref="BZ86:DJ87"/>
    <mergeCell ref="BZ80:DB82"/>
    <mergeCell ref="DC80:DJ82"/>
    <mergeCell ref="DK80:FH82"/>
    <mergeCell ref="B81:AG82"/>
    <mergeCell ref="AZ82:BT83"/>
    <mergeCell ref="BU82:BY83"/>
    <mergeCell ref="B83:AT84"/>
    <mergeCell ref="BZ83:DB85"/>
    <mergeCell ref="DC83:DJ85"/>
    <mergeCell ref="DK83:FH85"/>
    <mergeCell ref="DK74:FH76"/>
    <mergeCell ref="B75:AG76"/>
    <mergeCell ref="AH75:AT76"/>
    <mergeCell ref="AZ76:BT77"/>
    <mergeCell ref="BU76:BY77"/>
    <mergeCell ref="B77:AG78"/>
    <mergeCell ref="AH77:AT78"/>
    <mergeCell ref="BZ77:DB79"/>
    <mergeCell ref="DC77:DJ79"/>
    <mergeCell ref="DK77:FH79"/>
    <mergeCell ref="AZ72:BT73"/>
    <mergeCell ref="BU72:BY73"/>
    <mergeCell ref="B73:AG74"/>
    <mergeCell ref="AH73:AT74"/>
    <mergeCell ref="AZ74:BT75"/>
    <mergeCell ref="BU74:BY75"/>
    <mergeCell ref="BZ74:DB76"/>
    <mergeCell ref="DC74:DJ76"/>
    <mergeCell ref="AZ78:BT79"/>
    <mergeCell ref="BU78:BY79"/>
    <mergeCell ref="B79:AG80"/>
    <mergeCell ref="AH79:AT82"/>
    <mergeCell ref="AZ80:BT81"/>
    <mergeCell ref="BU80:BY81"/>
    <mergeCell ref="AH69:AT70"/>
    <mergeCell ref="AZ70:BT71"/>
    <mergeCell ref="BU70:BY71"/>
    <mergeCell ref="B71:AG72"/>
    <mergeCell ref="AH71:AT72"/>
    <mergeCell ref="BZ71:DB73"/>
    <mergeCell ref="DK65:FH67"/>
    <mergeCell ref="B67:AG68"/>
    <mergeCell ref="AH67:AT68"/>
    <mergeCell ref="AU68:AY87"/>
    <mergeCell ref="AZ68:BT69"/>
    <mergeCell ref="BU68:BY69"/>
    <mergeCell ref="BZ68:DB70"/>
    <mergeCell ref="DC68:DJ70"/>
    <mergeCell ref="DK68:FH70"/>
    <mergeCell ref="B69:AG70"/>
    <mergeCell ref="B65:AG66"/>
    <mergeCell ref="AH65:AT66"/>
    <mergeCell ref="AU65:BT67"/>
    <mergeCell ref="BU65:BY67"/>
    <mergeCell ref="BZ65:DB67"/>
    <mergeCell ref="DC65:DJ67"/>
    <mergeCell ref="DC71:DJ73"/>
    <mergeCell ref="DK71:FH73"/>
    <mergeCell ref="B59:AT62"/>
    <mergeCell ref="AU59:BY62"/>
    <mergeCell ref="BZ59:DJ62"/>
    <mergeCell ref="DK59:FH61"/>
    <mergeCell ref="DK62:FH64"/>
    <mergeCell ref="B63:AT64"/>
    <mergeCell ref="AU63:BY64"/>
    <mergeCell ref="BZ63:DJ64"/>
    <mergeCell ref="AO53:AQ54"/>
    <mergeCell ref="AR53:AT54"/>
    <mergeCell ref="AU53:BY56"/>
    <mergeCell ref="BZ53:DJ56"/>
    <mergeCell ref="DK53:FH55"/>
    <mergeCell ref="B55:AT56"/>
    <mergeCell ref="DK56:FH58"/>
    <mergeCell ref="B57:AT58"/>
    <mergeCell ref="AU57:BY58"/>
    <mergeCell ref="BZ57:DJ58"/>
    <mergeCell ref="B47:L54"/>
    <mergeCell ref="M47:AB48"/>
    <mergeCell ref="AC47:AE48"/>
    <mergeCell ref="AF47:AH48"/>
    <mergeCell ref="AI47:AK48"/>
    <mergeCell ref="AL47:AN48"/>
    <mergeCell ref="FA49:FH50"/>
    <mergeCell ref="M51:AB52"/>
    <mergeCell ref="AC51:AE52"/>
    <mergeCell ref="AF51:AH52"/>
    <mergeCell ref="AI51:AK52"/>
    <mergeCell ref="AL51:AN52"/>
    <mergeCell ref="AO51:AQ52"/>
    <mergeCell ref="AR51:AT52"/>
    <mergeCell ref="AU51:BC52"/>
    <mergeCell ref="BD51:BQ52"/>
    <mergeCell ref="BR51:BY52"/>
    <mergeCell ref="BZ51:DJ52"/>
    <mergeCell ref="DK51:FH52"/>
    <mergeCell ref="BZ47:DJ50"/>
    <mergeCell ref="AO47:AQ48"/>
    <mergeCell ref="AR47:AT48"/>
    <mergeCell ref="AU47:BC50"/>
    <mergeCell ref="M49:AB50"/>
    <mergeCell ref="AC49:AE50"/>
    <mergeCell ref="AF49:AH50"/>
    <mergeCell ref="AI49:AK50"/>
    <mergeCell ref="AL49:AN50"/>
    <mergeCell ref="AO49:AQ50"/>
    <mergeCell ref="AR49:AT50"/>
    <mergeCell ref="M53:AB54"/>
    <mergeCell ref="AC53:AE54"/>
    <mergeCell ref="AF53:AH54"/>
    <mergeCell ref="AI53:AK54"/>
    <mergeCell ref="AL53:AN54"/>
    <mergeCell ref="FA43:FH44"/>
    <mergeCell ref="M45:AB46"/>
    <mergeCell ref="AC45:AE46"/>
    <mergeCell ref="AF45:AH46"/>
    <mergeCell ref="AI45:AK46"/>
    <mergeCell ref="AL45:AN46"/>
    <mergeCell ref="AO45:AQ46"/>
    <mergeCell ref="AR45:AT46"/>
    <mergeCell ref="BZ45:DJ46"/>
    <mergeCell ref="EB45:ER46"/>
    <mergeCell ref="BD43:BK46"/>
    <mergeCell ref="BS43:BY46"/>
    <mergeCell ref="BZ43:DJ44"/>
    <mergeCell ref="DR43:EA50"/>
    <mergeCell ref="EB43:ER44"/>
    <mergeCell ref="ES43:EZ44"/>
    <mergeCell ref="ES45:EZ46"/>
    <mergeCell ref="BD47:BQ50"/>
    <mergeCell ref="BR47:BY50"/>
    <mergeCell ref="FA45:FH46"/>
    <mergeCell ref="EB47:ER48"/>
    <mergeCell ref="ES47:EZ48"/>
    <mergeCell ref="FA47:FH48"/>
    <mergeCell ref="FA39:FH40"/>
    <mergeCell ref="M41:AB42"/>
    <mergeCell ref="AC41:AE42"/>
    <mergeCell ref="AF41:AH42"/>
    <mergeCell ref="AI41:AK42"/>
    <mergeCell ref="AL41:AN42"/>
    <mergeCell ref="AO41:AQ42"/>
    <mergeCell ref="AR41:AT42"/>
    <mergeCell ref="BZ41:DJ42"/>
    <mergeCell ref="EB41:ER42"/>
    <mergeCell ref="ES41:EZ42"/>
    <mergeCell ref="FA41:FH42"/>
    <mergeCell ref="BL35:BR46"/>
    <mergeCell ref="CN35:DD36"/>
    <mergeCell ref="FA35:FH36"/>
    <mergeCell ref="M37:AB38"/>
    <mergeCell ref="AC37:AE38"/>
    <mergeCell ref="AF37:AH38"/>
    <mergeCell ref="AI37:AK38"/>
    <mergeCell ref="AL37:AN38"/>
    <mergeCell ref="AO37:AQ38"/>
    <mergeCell ref="AR37:AT38"/>
    <mergeCell ref="CN37:DD40"/>
    <mergeCell ref="DE37:DJ40"/>
    <mergeCell ref="EB37:ER38"/>
    <mergeCell ref="ES37:EZ38"/>
    <mergeCell ref="BD39:BK42"/>
    <mergeCell ref="BS39:BY42"/>
    <mergeCell ref="EB39:ER40"/>
    <mergeCell ref="ES39:EZ40"/>
    <mergeCell ref="DK35:DQ50"/>
    <mergeCell ref="DR35:EA42"/>
    <mergeCell ref="EB35:ER36"/>
    <mergeCell ref="ES35:EZ36"/>
    <mergeCell ref="AO43:AQ44"/>
    <mergeCell ref="AR43:AT44"/>
    <mergeCell ref="AU43:BC46"/>
    <mergeCell ref="EB49:ER50"/>
    <mergeCell ref="ES49:EZ50"/>
    <mergeCell ref="BD31:BK38"/>
    <mergeCell ref="BS31:BY38"/>
    <mergeCell ref="CN31:DD32"/>
    <mergeCell ref="CN33:DD34"/>
    <mergeCell ref="AU35:BC38"/>
    <mergeCell ref="B39:L46"/>
    <mergeCell ref="M39:AB40"/>
    <mergeCell ref="AC39:AE40"/>
    <mergeCell ref="AF39:AH40"/>
    <mergeCell ref="AI39:AK40"/>
    <mergeCell ref="AL39:AN40"/>
    <mergeCell ref="AO39:AQ40"/>
    <mergeCell ref="AR39:AT40"/>
    <mergeCell ref="AU39:BC42"/>
    <mergeCell ref="M43:AB44"/>
    <mergeCell ref="AC43:AE44"/>
    <mergeCell ref="AF43:AH44"/>
    <mergeCell ref="AI43:AK44"/>
    <mergeCell ref="AL43:AN44"/>
    <mergeCell ref="M33:AB34"/>
    <mergeCell ref="AC33:AE34"/>
    <mergeCell ref="EB33:ER34"/>
    <mergeCell ref="ES33:EZ34"/>
    <mergeCell ref="FA33:FH34"/>
    <mergeCell ref="M35:AB36"/>
    <mergeCell ref="AC35:AE36"/>
    <mergeCell ref="AF35:AH36"/>
    <mergeCell ref="AI35:AK36"/>
    <mergeCell ref="AL35:AN36"/>
    <mergeCell ref="AO35:AQ36"/>
    <mergeCell ref="AR35:AT36"/>
    <mergeCell ref="AF33:AH34"/>
    <mergeCell ref="DE31:DJ36"/>
    <mergeCell ref="M27:AB28"/>
    <mergeCell ref="AC27:AE28"/>
    <mergeCell ref="AF27:AH28"/>
    <mergeCell ref="AI27:AK28"/>
    <mergeCell ref="AL27:AN28"/>
    <mergeCell ref="AO27:AQ28"/>
    <mergeCell ref="AR27:AT28"/>
    <mergeCell ref="FA37:FH38"/>
    <mergeCell ref="B31:L38"/>
    <mergeCell ref="M31:AB32"/>
    <mergeCell ref="AC31:AE32"/>
    <mergeCell ref="AF31:AH32"/>
    <mergeCell ref="AI31:AK32"/>
    <mergeCell ref="AL31:AN32"/>
    <mergeCell ref="DK27:EA34"/>
    <mergeCell ref="EB27:ER28"/>
    <mergeCell ref="ES27:EZ28"/>
    <mergeCell ref="M29:AB30"/>
    <mergeCell ref="AC29:AE30"/>
    <mergeCell ref="AF29:AH30"/>
    <mergeCell ref="AI29:AK30"/>
    <mergeCell ref="AL29:AN30"/>
    <mergeCell ref="AO29:AQ30"/>
    <mergeCell ref="AU27:BC30"/>
    <mergeCell ref="EB29:ER30"/>
    <mergeCell ref="ES29:EZ30"/>
    <mergeCell ref="FA29:FH30"/>
    <mergeCell ref="FA27:FH28"/>
    <mergeCell ref="FA31:FH32"/>
    <mergeCell ref="AI33:AK34"/>
    <mergeCell ref="AL33:AN34"/>
    <mergeCell ref="AO33:AQ34"/>
    <mergeCell ref="AR33:AT34"/>
    <mergeCell ref="AO31:AQ32"/>
    <mergeCell ref="AR31:AT32"/>
    <mergeCell ref="AU31:BC34"/>
    <mergeCell ref="BL27:BR34"/>
    <mergeCell ref="BZ27:CH30"/>
    <mergeCell ref="CI27:CM30"/>
    <mergeCell ref="EB31:ER32"/>
    <mergeCell ref="ES31:EZ32"/>
    <mergeCell ref="FA23:FH24"/>
    <mergeCell ref="M25:AB26"/>
    <mergeCell ref="AC25:AE26"/>
    <mergeCell ref="AF25:AH26"/>
    <mergeCell ref="AI25:AK26"/>
    <mergeCell ref="AL25:AN26"/>
    <mergeCell ref="AO25:AQ26"/>
    <mergeCell ref="AR25:AT26"/>
    <mergeCell ref="AO23:AQ24"/>
    <mergeCell ref="AR23:AT24"/>
    <mergeCell ref="BZ23:CH26"/>
    <mergeCell ref="CI23:CM26"/>
    <mergeCell ref="CN23:DD24"/>
    <mergeCell ref="DE23:DJ26"/>
    <mergeCell ref="CN25:DD26"/>
    <mergeCell ref="EB25:ER26"/>
    <mergeCell ref="ES25:EZ26"/>
    <mergeCell ref="FA25:FH26"/>
    <mergeCell ref="FA21:FH22"/>
    <mergeCell ref="B23:L30"/>
    <mergeCell ref="M23:AB24"/>
    <mergeCell ref="AC23:AE24"/>
    <mergeCell ref="AF23:AH24"/>
    <mergeCell ref="AI23:AK24"/>
    <mergeCell ref="AL23:AN24"/>
    <mergeCell ref="DK19:EA26"/>
    <mergeCell ref="EB19:ER20"/>
    <mergeCell ref="ES19:EZ20"/>
    <mergeCell ref="EB23:ER24"/>
    <mergeCell ref="ES23:EZ24"/>
    <mergeCell ref="CN27:DD30"/>
    <mergeCell ref="DE27:DJ30"/>
    <mergeCell ref="AR19:AT20"/>
    <mergeCell ref="AR21:AT22"/>
    <mergeCell ref="AU21:BC26"/>
    <mergeCell ref="BL21:BR26"/>
    <mergeCell ref="FA19:FH20"/>
    <mergeCell ref="M21:AB22"/>
    <mergeCell ref="AC21:AE22"/>
    <mergeCell ref="AF21:AH22"/>
    <mergeCell ref="AI21:AK22"/>
    <mergeCell ref="AL21:AN22"/>
    <mergeCell ref="AO9:AQ14"/>
    <mergeCell ref="B7:L8"/>
    <mergeCell ref="M7:AB10"/>
    <mergeCell ref="AC7:AK8"/>
    <mergeCell ref="AL7:AT8"/>
    <mergeCell ref="FA15:FH18"/>
    <mergeCell ref="M17:AB18"/>
    <mergeCell ref="AC17:AE18"/>
    <mergeCell ref="AF17:AH18"/>
    <mergeCell ref="AI17:AK18"/>
    <mergeCell ref="AL17:AN18"/>
    <mergeCell ref="AO17:AQ18"/>
    <mergeCell ref="AR17:AT18"/>
    <mergeCell ref="BS15:BY30"/>
    <mergeCell ref="BZ15:CH18"/>
    <mergeCell ref="CI15:CM18"/>
    <mergeCell ref="CN15:DD18"/>
    <mergeCell ref="DE15:DJ18"/>
    <mergeCell ref="DK15:EA18"/>
    <mergeCell ref="BZ19:CH22"/>
    <mergeCell ref="CI19:CM22"/>
    <mergeCell ref="CN19:DD20"/>
    <mergeCell ref="DE19:DJ22"/>
    <mergeCell ref="AL15:AN16"/>
    <mergeCell ref="AL19:AN20"/>
    <mergeCell ref="AO19:AQ20"/>
    <mergeCell ref="EB15:ER18"/>
    <mergeCell ref="ES15:EZ18"/>
    <mergeCell ref="B15:L22"/>
    <mergeCell ref="M15:AB16"/>
    <mergeCell ref="AC15:AE16"/>
    <mergeCell ref="AF15:AH16"/>
    <mergeCell ref="AI15:AK16"/>
    <mergeCell ref="AO15:AQ16"/>
    <mergeCell ref="CN21:DD22"/>
    <mergeCell ref="EB21:ER22"/>
    <mergeCell ref="ES21:EZ22"/>
    <mergeCell ref="AO21:AQ22"/>
    <mergeCell ref="M19:AB20"/>
    <mergeCell ref="AC19:AE20"/>
    <mergeCell ref="AF19:AH20"/>
    <mergeCell ref="AI19:AK20"/>
    <mergeCell ref="AR15:AT16"/>
    <mergeCell ref="AU15:BC20"/>
    <mergeCell ref="BD15:BK30"/>
    <mergeCell ref="BL15:BR20"/>
    <mergeCell ref="BD7:BR8"/>
    <mergeCell ref="AR9:AT14"/>
    <mergeCell ref="AU9:BC10"/>
    <mergeCell ref="BD9:BK14"/>
    <mergeCell ref="BL9:BR14"/>
    <mergeCell ref="AR29:AT30"/>
    <mergeCell ref="CN11:DJ14"/>
    <mergeCell ref="DK11:EA14"/>
    <mergeCell ref="EB11:FH12"/>
    <mergeCell ref="EB13:FH14"/>
    <mergeCell ref="B2:AK2"/>
    <mergeCell ref="AL2:EA2"/>
    <mergeCell ref="EB2:FH2"/>
    <mergeCell ref="AC3:AK6"/>
    <mergeCell ref="AL3:AT6"/>
    <mergeCell ref="BD3:BR6"/>
    <mergeCell ref="BS3:BY6"/>
    <mergeCell ref="BZ3:DJ6"/>
    <mergeCell ref="DK3:FH6"/>
    <mergeCell ref="AU7:BC8"/>
    <mergeCell ref="BZ11:CM14"/>
    <mergeCell ref="BS7:BY14"/>
    <mergeCell ref="BZ7:DJ10"/>
    <mergeCell ref="DK7:EA10"/>
    <mergeCell ref="EB7:FH10"/>
    <mergeCell ref="B9:L10"/>
    <mergeCell ref="AC9:AE14"/>
    <mergeCell ref="AF9:AH14"/>
    <mergeCell ref="AI9:AK14"/>
    <mergeCell ref="AL9:AN14"/>
  </mergeCells>
  <phoneticPr fontId="2" type="noConversion"/>
  <printOptions horizontalCentered="1" verticalCentered="1"/>
  <pageMargins left="0.19685039370078741" right="0.19685039370078741" top="0.39370078740157483" bottom="0.39370078740157483" header="0" footer="0"/>
  <pageSetup paperSize="9" scale="49" fitToHeight="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47</vt:i4>
      </vt:variant>
      <vt:variant>
        <vt:lpstr>이름 지정된 범위</vt:lpstr>
      </vt:variant>
      <vt:variant>
        <vt:i4>42</vt:i4>
      </vt:variant>
    </vt:vector>
  </HeadingPairs>
  <TitlesOfParts>
    <vt:vector size="89" baseType="lpstr">
      <vt:lpstr>1.사용설명서</vt:lpstr>
      <vt:lpstr>2.데이터입력</vt:lpstr>
      <vt:lpstr>3.공사표준계약서</vt:lpstr>
      <vt:lpstr>4.승낙사항</vt:lpstr>
      <vt:lpstr>5.관련 회계예규 적용</vt:lpstr>
      <vt:lpstr>6.사용인감계</vt:lpstr>
      <vt:lpstr>(삭제)7.계약보증금납부서</vt:lpstr>
      <vt:lpstr>(삭제)8.계약보증금 지급각서</vt:lpstr>
      <vt:lpstr>(삭제)9.청렴서약서</vt:lpstr>
      <vt:lpstr>7.수의계약 통합서약서</vt:lpstr>
      <vt:lpstr>(삭제)11.조세포탈 관련 각서</vt:lpstr>
      <vt:lpstr>8.안전·보건체크리스트</vt:lpstr>
      <vt:lpstr>9.추락재해 예방 체크리스트</vt:lpstr>
      <vt:lpstr>10.전기공사 감전재해 예방 체크리스트</vt:lpstr>
      <vt:lpstr>11.밀폐공간 질식재해예방 체크리스트</vt:lpstr>
      <vt:lpstr>12.일반 산업재해 예방 체크리스트</vt:lpstr>
      <vt:lpstr>13.착공계,공정표,대리인계(간이)</vt:lpstr>
      <vt:lpstr>14.착공계</vt:lpstr>
      <vt:lpstr>15.도시가스배관 등 안전조치 협의서</vt:lpstr>
      <vt:lpstr>16.현장대리인계</vt:lpstr>
      <vt:lpstr>17.공정표</vt:lpstr>
      <vt:lpstr>18.직접시공계획서</vt:lpstr>
      <vt:lpstr>19.수도전기료 납부 각서</vt:lpstr>
      <vt:lpstr>20.노무비 구분관리 및 지급확인 합의서</vt:lpstr>
      <vt:lpstr>21.노무비 구분관리 제외</vt:lpstr>
      <vt:lpstr>22.노무비 구분관리 및 지급확인 적용 제외</vt:lpstr>
      <vt:lpstr>23.공사근로자 노무비 청구서</vt:lpstr>
      <vt:lpstr>24.준공계</vt:lpstr>
      <vt:lpstr>25.준공검사원</vt:lpstr>
      <vt:lpstr>26.공사감독조서</vt:lpstr>
      <vt:lpstr>27.준공검사조서</vt:lpstr>
      <vt:lpstr>28.하자보증금납부서</vt:lpstr>
      <vt:lpstr>(삭제)33.하자보증금지급각서</vt:lpstr>
      <vt:lpstr>29.준공정산동의서</vt:lpstr>
      <vt:lpstr>30.대금청구서</vt:lpstr>
      <vt:lpstr>(삭제)36.수의계약 체결 제한 여부 확인서</vt:lpstr>
      <vt:lpstr>(삭제37.거래처 등록을 위한 개인정보 수집·이용 동의서</vt:lpstr>
      <vt:lpstr>31.수도전기료계산식</vt:lpstr>
      <vt:lpstr>32.공사대장</vt:lpstr>
      <vt:lpstr>33.하자검사조서</vt:lpstr>
      <vt:lpstr>34.하자대장</vt:lpstr>
      <vt:lpstr>관련법령</vt:lpstr>
      <vt:lpstr>참고자료</vt:lpstr>
      <vt:lpstr>참고1</vt:lpstr>
      <vt:lpstr>참고2</vt:lpstr>
      <vt:lpstr>참고3 건축공사제비율(4.13.)</vt:lpstr>
      <vt:lpstr>참고3 토목공사제비율(4.13.)</vt:lpstr>
      <vt:lpstr>'(삭제)11.조세포탈 관련 각서'!Print_Area</vt:lpstr>
      <vt:lpstr>'(삭제)33.하자보증금지급각서'!Print_Area</vt:lpstr>
      <vt:lpstr>'(삭제)36.수의계약 체결 제한 여부 확인서'!Print_Area</vt:lpstr>
      <vt:lpstr>'(삭제)7.계약보증금납부서'!Print_Area</vt:lpstr>
      <vt:lpstr>'(삭제)8.계약보증금 지급각서'!Print_Area</vt:lpstr>
      <vt:lpstr>'(삭제)9.청렴서약서'!Print_Area</vt:lpstr>
      <vt:lpstr>'(삭제37.거래처 등록을 위한 개인정보 수집·이용 동의서'!Print_Area</vt:lpstr>
      <vt:lpstr>'10.전기공사 감전재해 예방 체크리스트'!Print_Area</vt:lpstr>
      <vt:lpstr>'11.밀폐공간 질식재해예방 체크리스트'!Print_Area</vt:lpstr>
      <vt:lpstr>'12.일반 산업재해 예방 체크리스트'!Print_Area</vt:lpstr>
      <vt:lpstr>'13.착공계,공정표,대리인계(간이)'!Print_Area</vt:lpstr>
      <vt:lpstr>'14.착공계'!Print_Area</vt:lpstr>
      <vt:lpstr>'15.도시가스배관 등 안전조치 협의서'!Print_Area</vt:lpstr>
      <vt:lpstr>'16.현장대리인계'!Print_Area</vt:lpstr>
      <vt:lpstr>'17.공정표'!Print_Area</vt:lpstr>
      <vt:lpstr>'18.직접시공계획서'!Print_Area</vt:lpstr>
      <vt:lpstr>'19.수도전기료 납부 각서'!Print_Area</vt:lpstr>
      <vt:lpstr>'20.노무비 구분관리 및 지급확인 합의서'!Print_Area</vt:lpstr>
      <vt:lpstr>'21.노무비 구분관리 제외'!Print_Area</vt:lpstr>
      <vt:lpstr>'22.노무비 구분관리 및 지급확인 적용 제외'!Print_Area</vt:lpstr>
      <vt:lpstr>'23.공사근로자 노무비 청구서'!Print_Area</vt:lpstr>
      <vt:lpstr>'24.준공계'!Print_Area</vt:lpstr>
      <vt:lpstr>'25.준공검사원'!Print_Area</vt:lpstr>
      <vt:lpstr>'26.공사감독조서'!Print_Area</vt:lpstr>
      <vt:lpstr>'27.준공검사조서'!Print_Area</vt:lpstr>
      <vt:lpstr>'28.하자보증금납부서'!Print_Area</vt:lpstr>
      <vt:lpstr>'29.준공정산동의서'!Print_Area</vt:lpstr>
      <vt:lpstr>'3.공사표준계약서'!Print_Area</vt:lpstr>
      <vt:lpstr>'30.대금청구서'!Print_Area</vt:lpstr>
      <vt:lpstr>'31.수도전기료계산식'!Print_Area</vt:lpstr>
      <vt:lpstr>'32.공사대장'!Print_Area</vt:lpstr>
      <vt:lpstr>'33.하자검사조서'!Print_Area</vt:lpstr>
      <vt:lpstr>'34.하자대장'!Print_Area</vt:lpstr>
      <vt:lpstr>'4.승낙사항'!Print_Area</vt:lpstr>
      <vt:lpstr>'5.관련 회계예규 적용'!Print_Area</vt:lpstr>
      <vt:lpstr>'6.사용인감계'!Print_Area</vt:lpstr>
      <vt:lpstr>'7.수의계약 통합서약서'!Print_Area</vt:lpstr>
      <vt:lpstr>'8.안전·보건체크리스트'!Print_Area</vt:lpstr>
      <vt:lpstr>'9.추락재해 예방 체크리스트'!Print_Area</vt:lpstr>
      <vt:lpstr>관련법령!Print_Area</vt:lpstr>
      <vt:lpstr>'참고3 건축공사제비율(4.13.)'!Print_Area</vt:lpstr>
      <vt:lpstr>'참고3 토목공사제비율(4.13.)'!Print_Area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master</dc:creator>
  <cp:lastModifiedBy>오태훈</cp:lastModifiedBy>
  <cp:lastPrinted>2026-04-26T02:54:37Z</cp:lastPrinted>
  <dcterms:created xsi:type="dcterms:W3CDTF">2013-07-25T14:31:32Z</dcterms:created>
  <dcterms:modified xsi:type="dcterms:W3CDTF">2026-05-06T06:12:54Z</dcterms:modified>
</cp:coreProperties>
</file>