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3"/>
  </bookViews>
  <sheets>
    <sheet name="Table 1.3" sheetId="2" r:id="rId1"/>
    <sheet name="Table 3-EG report" sheetId="6" r:id="rId2"/>
    <sheet name="Appendix A-EG report" sheetId="7" r:id="rId3"/>
    <sheet name="Tables 1.4 and 1.5" sheetId="1" r:id="rId4"/>
    <sheet name="Table 2.1" sheetId="3" r:id="rId5"/>
    <sheet name="Table 2.5" sheetId="4" r:id="rId6"/>
    <sheet name="Table 4.1" sheetId="5" r:id="rId7"/>
  </sheets>
  <calcPr calcId="145621"/>
</workbook>
</file>

<file path=xl/calcChain.xml><?xml version="1.0" encoding="utf-8"?>
<calcChain xmlns="http://schemas.openxmlformats.org/spreadsheetml/2006/main">
  <c r="V62" i="1" l="1"/>
  <c r="AA80" i="1"/>
  <c r="D34" i="3"/>
  <c r="X65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62" i="1"/>
  <c r="U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14" i="1"/>
  <c r="V114" i="1"/>
  <c r="W114" i="1"/>
  <c r="X114" i="1"/>
  <c r="Y114" i="1"/>
  <c r="Z114" i="1"/>
  <c r="AA114" i="1"/>
  <c r="AB114" i="1"/>
  <c r="AC114" i="1"/>
  <c r="AD114" i="1"/>
  <c r="V115" i="1"/>
  <c r="W115" i="1"/>
  <c r="X115" i="1"/>
  <c r="Y115" i="1"/>
  <c r="Z115" i="1"/>
  <c r="AA115" i="1"/>
  <c r="AB115" i="1"/>
  <c r="AC115" i="1"/>
  <c r="AD115" i="1"/>
  <c r="V116" i="1"/>
  <c r="W116" i="1"/>
  <c r="X116" i="1"/>
  <c r="Y116" i="1"/>
  <c r="Z116" i="1"/>
  <c r="AA116" i="1"/>
  <c r="AB116" i="1"/>
  <c r="AC116" i="1"/>
  <c r="AD116" i="1"/>
  <c r="V117" i="1"/>
  <c r="W117" i="1"/>
  <c r="X117" i="1"/>
  <c r="Y117" i="1"/>
  <c r="Z117" i="1"/>
  <c r="AA117" i="1"/>
  <c r="AB117" i="1"/>
  <c r="AC117" i="1"/>
  <c r="AD117" i="1"/>
  <c r="V118" i="1"/>
  <c r="W118" i="1"/>
  <c r="X118" i="1"/>
  <c r="Y118" i="1"/>
  <c r="Z118" i="1"/>
  <c r="AA118" i="1"/>
  <c r="AB118" i="1"/>
  <c r="AC118" i="1"/>
  <c r="AD118" i="1"/>
  <c r="V119" i="1"/>
  <c r="W119" i="1"/>
  <c r="X119" i="1"/>
  <c r="Y119" i="1"/>
  <c r="Z119" i="1"/>
  <c r="AA119" i="1"/>
  <c r="AB119" i="1"/>
  <c r="AC119" i="1"/>
  <c r="AD119" i="1"/>
  <c r="V120" i="1"/>
  <c r="W120" i="1"/>
  <c r="X120" i="1"/>
  <c r="Y120" i="1"/>
  <c r="Z120" i="1"/>
  <c r="AA120" i="1"/>
  <c r="AB120" i="1"/>
  <c r="AC120" i="1"/>
  <c r="AD120" i="1"/>
  <c r="V121" i="1"/>
  <c r="W121" i="1"/>
  <c r="X121" i="1"/>
  <c r="Y121" i="1"/>
  <c r="Z121" i="1"/>
  <c r="AA121" i="1"/>
  <c r="AB121" i="1"/>
  <c r="AC121" i="1"/>
  <c r="AD121" i="1"/>
  <c r="V122" i="1"/>
  <c r="W122" i="1"/>
  <c r="X122" i="1"/>
  <c r="Y122" i="1"/>
  <c r="Z122" i="1"/>
  <c r="AA122" i="1"/>
  <c r="AB122" i="1"/>
  <c r="AC122" i="1"/>
  <c r="AD122" i="1"/>
  <c r="V123" i="1"/>
  <c r="W123" i="1"/>
  <c r="X123" i="1"/>
  <c r="Y123" i="1"/>
  <c r="Z123" i="1"/>
  <c r="AA123" i="1"/>
  <c r="AB123" i="1"/>
  <c r="AC123" i="1"/>
  <c r="AD123" i="1"/>
  <c r="V124" i="1"/>
  <c r="W124" i="1"/>
  <c r="X124" i="1"/>
  <c r="Y124" i="1"/>
  <c r="Z124" i="1"/>
  <c r="AA124" i="1"/>
  <c r="AB124" i="1"/>
  <c r="AC124" i="1"/>
  <c r="AD124" i="1"/>
  <c r="V125" i="1"/>
  <c r="W125" i="1"/>
  <c r="X125" i="1"/>
  <c r="Y125" i="1"/>
  <c r="Z125" i="1"/>
  <c r="AA125" i="1"/>
  <c r="AB125" i="1"/>
  <c r="AC125" i="1"/>
  <c r="AD125" i="1"/>
  <c r="V126" i="1"/>
  <c r="W126" i="1"/>
  <c r="X126" i="1"/>
  <c r="Y126" i="1"/>
  <c r="Z126" i="1"/>
  <c r="AA126" i="1"/>
  <c r="AB126" i="1"/>
  <c r="AC126" i="1"/>
  <c r="AD126" i="1"/>
  <c r="V127" i="1"/>
  <c r="W127" i="1"/>
  <c r="X127" i="1"/>
  <c r="Y127" i="1"/>
  <c r="Z127" i="1"/>
  <c r="AA127" i="1"/>
  <c r="AB127" i="1"/>
  <c r="AC127" i="1"/>
  <c r="AD127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97" i="1"/>
  <c r="V97" i="1"/>
  <c r="V131" i="1" s="1"/>
  <c r="W97" i="1"/>
  <c r="X97" i="1"/>
  <c r="X131" i="1" s="1"/>
  <c r="Y97" i="1"/>
  <c r="Z97" i="1"/>
  <c r="AA97" i="1"/>
  <c r="AB97" i="1"/>
  <c r="AC97" i="1"/>
  <c r="AD97" i="1"/>
  <c r="AD131" i="1" s="1"/>
  <c r="V98" i="1"/>
  <c r="W98" i="1"/>
  <c r="W132" i="1" s="1"/>
  <c r="X98" i="1"/>
  <c r="Y98" i="1"/>
  <c r="Z98" i="1"/>
  <c r="AA98" i="1"/>
  <c r="AA132" i="1" s="1"/>
  <c r="AB98" i="1"/>
  <c r="AC98" i="1"/>
  <c r="AD98" i="1"/>
  <c r="V99" i="1"/>
  <c r="W99" i="1"/>
  <c r="X99" i="1"/>
  <c r="Y99" i="1"/>
  <c r="Z99" i="1"/>
  <c r="AA99" i="1"/>
  <c r="AB99" i="1"/>
  <c r="AB133" i="1" s="1"/>
  <c r="AC99" i="1"/>
  <c r="AC133" i="1" s="1"/>
  <c r="AD99" i="1"/>
  <c r="V100" i="1"/>
  <c r="W100" i="1"/>
  <c r="X100" i="1"/>
  <c r="Y100" i="1"/>
  <c r="Y134" i="1" s="1"/>
  <c r="Z100" i="1"/>
  <c r="AA100" i="1"/>
  <c r="AB100" i="1"/>
  <c r="AC100" i="1"/>
  <c r="AD100" i="1"/>
  <c r="V101" i="1"/>
  <c r="V135" i="1" s="1"/>
  <c r="W101" i="1"/>
  <c r="X101" i="1"/>
  <c r="Y101" i="1"/>
  <c r="Z101" i="1"/>
  <c r="AA101" i="1"/>
  <c r="AB101" i="1"/>
  <c r="AC101" i="1"/>
  <c r="AD101" i="1"/>
  <c r="V102" i="1"/>
  <c r="V136" i="1" s="1"/>
  <c r="W102" i="1"/>
  <c r="W136" i="1" s="1"/>
  <c r="X102" i="1"/>
  <c r="Y102" i="1"/>
  <c r="Z102" i="1"/>
  <c r="AA102" i="1"/>
  <c r="AA136" i="1" s="1"/>
  <c r="AB102" i="1"/>
  <c r="AC102" i="1"/>
  <c r="AD102" i="1"/>
  <c r="V103" i="1"/>
  <c r="V137" i="1" s="1"/>
  <c r="W103" i="1"/>
  <c r="X103" i="1"/>
  <c r="Y103" i="1"/>
  <c r="Z103" i="1"/>
  <c r="AA103" i="1"/>
  <c r="AB103" i="1"/>
  <c r="AB137" i="1" s="1"/>
  <c r="AC103" i="1"/>
  <c r="AD103" i="1"/>
  <c r="V104" i="1"/>
  <c r="W104" i="1"/>
  <c r="X104" i="1"/>
  <c r="X138" i="1" s="1"/>
  <c r="Y104" i="1"/>
  <c r="Z104" i="1"/>
  <c r="AA104" i="1"/>
  <c r="AB104" i="1"/>
  <c r="AB138" i="1" s="1"/>
  <c r="AC104" i="1"/>
  <c r="AD104" i="1"/>
  <c r="V105" i="1"/>
  <c r="W105" i="1"/>
  <c r="X105" i="1"/>
  <c r="Y105" i="1"/>
  <c r="Z105" i="1"/>
  <c r="AA105" i="1"/>
  <c r="AB105" i="1"/>
  <c r="AC105" i="1"/>
  <c r="AD105" i="1"/>
  <c r="V106" i="1"/>
  <c r="W106" i="1"/>
  <c r="W140" i="1" s="1"/>
  <c r="X106" i="1"/>
  <c r="Y106" i="1"/>
  <c r="Z106" i="1"/>
  <c r="AA106" i="1"/>
  <c r="AB106" i="1"/>
  <c r="AC106" i="1"/>
  <c r="AD106" i="1"/>
  <c r="V107" i="1"/>
  <c r="W107" i="1"/>
  <c r="X107" i="1"/>
  <c r="X141" i="1" s="1"/>
  <c r="Y107" i="1"/>
  <c r="Z107" i="1"/>
  <c r="AA107" i="1"/>
  <c r="AB107" i="1"/>
  <c r="AC107" i="1"/>
  <c r="AD107" i="1"/>
  <c r="V108" i="1"/>
  <c r="W108" i="1"/>
  <c r="X108" i="1"/>
  <c r="Y108" i="1"/>
  <c r="Z108" i="1"/>
  <c r="AA108" i="1"/>
  <c r="AB108" i="1"/>
  <c r="AC108" i="1"/>
  <c r="AC142" i="1" s="1"/>
  <c r="AD108" i="1"/>
  <c r="V109" i="1"/>
  <c r="W109" i="1"/>
  <c r="X109" i="1"/>
  <c r="Y109" i="1"/>
  <c r="Z109" i="1"/>
  <c r="AA109" i="1"/>
  <c r="AA143" i="1" s="1"/>
  <c r="AB109" i="1"/>
  <c r="AC109" i="1"/>
  <c r="AD109" i="1"/>
  <c r="V110" i="1"/>
  <c r="W110" i="1"/>
  <c r="W144" i="1" s="1"/>
  <c r="X110" i="1"/>
  <c r="Y110" i="1"/>
  <c r="Z110" i="1"/>
  <c r="AA110" i="1"/>
  <c r="AA144" i="1" s="1"/>
  <c r="AB110" i="1"/>
  <c r="AC110" i="1"/>
  <c r="AD110" i="1"/>
  <c r="U98" i="1"/>
  <c r="U132" i="1" s="1"/>
  <c r="U99" i="1"/>
  <c r="U100" i="1"/>
  <c r="U101" i="1"/>
  <c r="U102" i="1"/>
  <c r="U136" i="1" s="1"/>
  <c r="U103" i="1"/>
  <c r="U104" i="1"/>
  <c r="U105" i="1"/>
  <c r="U106" i="1"/>
  <c r="U107" i="1"/>
  <c r="U108" i="1"/>
  <c r="U109" i="1"/>
  <c r="U110" i="1"/>
  <c r="U144" i="1" s="1"/>
  <c r="U97" i="1"/>
  <c r="U62" i="1"/>
  <c r="K62" i="1"/>
  <c r="AC134" i="1"/>
  <c r="AD135" i="1"/>
  <c r="W137" i="1"/>
  <c r="Y139" i="1"/>
  <c r="Y141" i="1"/>
  <c r="U139" i="1"/>
  <c r="X62" i="1"/>
  <c r="U80" i="1"/>
  <c r="Z131" i="1"/>
  <c r="V132" i="1"/>
  <c r="AD132" i="1"/>
  <c r="X133" i="1"/>
  <c r="W134" i="1"/>
  <c r="X134" i="1"/>
  <c r="Z135" i="1"/>
  <c r="X137" i="1"/>
  <c r="V139" i="1"/>
  <c r="X139" i="1"/>
  <c r="AC139" i="1"/>
  <c r="AD139" i="1"/>
  <c r="Z140" i="1"/>
  <c r="AD140" i="1"/>
  <c r="AA142" i="1"/>
  <c r="V143" i="1"/>
  <c r="Z143" i="1"/>
  <c r="AD143" i="1"/>
  <c r="X144" i="1"/>
  <c r="Y144" i="1"/>
  <c r="AC144" i="1"/>
  <c r="U140" i="1"/>
  <c r="U131" i="1"/>
  <c r="AB93" i="1"/>
  <c r="AA93" i="1"/>
  <c r="W93" i="1"/>
  <c r="AD92" i="1"/>
  <c r="Z92" i="1"/>
  <c r="AD91" i="1"/>
  <c r="AC91" i="1"/>
  <c r="Y91" i="1"/>
  <c r="AC90" i="1"/>
  <c r="AB90" i="1"/>
  <c r="X90" i="1"/>
  <c r="U90" i="1"/>
  <c r="AA89" i="1"/>
  <c r="W89" i="1"/>
  <c r="Z88" i="1"/>
  <c r="V88" i="1"/>
  <c r="Y87" i="1"/>
  <c r="U87" i="1"/>
  <c r="X86" i="1"/>
  <c r="W85" i="1"/>
  <c r="AD84" i="1"/>
  <c r="V84" i="1"/>
  <c r="AC83" i="1"/>
  <c r="Y83" i="1"/>
  <c r="U83" i="1"/>
  <c r="AB82" i="1"/>
  <c r="X82" i="1"/>
  <c r="AA81" i="1"/>
  <c r="Y81" i="1"/>
  <c r="W81" i="1"/>
  <c r="AD80" i="1"/>
  <c r="Z80" i="1"/>
  <c r="X80" i="1"/>
  <c r="V80" i="1"/>
  <c r="AD75" i="1"/>
  <c r="AD93" i="1" s="1"/>
  <c r="AC75" i="1"/>
  <c r="AC93" i="1" s="1"/>
  <c r="AB75" i="1"/>
  <c r="AB144" i="1" s="1"/>
  <c r="AA75" i="1"/>
  <c r="Z75" i="1"/>
  <c r="Z144" i="1" s="1"/>
  <c r="Y75" i="1"/>
  <c r="Y93" i="1" s="1"/>
  <c r="X75" i="1"/>
  <c r="X93" i="1" s="1"/>
  <c r="W75" i="1"/>
  <c r="V75" i="1"/>
  <c r="V93" i="1" s="1"/>
  <c r="U75" i="1"/>
  <c r="AD74" i="1"/>
  <c r="AC74" i="1"/>
  <c r="AC143" i="1" s="1"/>
  <c r="AB74" i="1"/>
  <c r="AA74" i="1"/>
  <c r="AA92" i="1" s="1"/>
  <c r="Z74" i="1"/>
  <c r="Y74" i="1"/>
  <c r="Y143" i="1" s="1"/>
  <c r="X74" i="1"/>
  <c r="W74" i="1"/>
  <c r="W143" i="1" s="1"/>
  <c r="V74" i="1"/>
  <c r="V92" i="1" s="1"/>
  <c r="U74" i="1"/>
  <c r="U143" i="1" s="1"/>
  <c r="AD73" i="1"/>
  <c r="AD142" i="1" s="1"/>
  <c r="AC73" i="1"/>
  <c r="AB73" i="1"/>
  <c r="AA73" i="1"/>
  <c r="AA91" i="1" s="1"/>
  <c r="Z73" i="1"/>
  <c r="Z91" i="1" s="1"/>
  <c r="Y73" i="1"/>
  <c r="Y142" i="1" s="1"/>
  <c r="X73" i="1"/>
  <c r="X91" i="1" s="1"/>
  <c r="W73" i="1"/>
  <c r="W142" i="1" s="1"/>
  <c r="V73" i="1"/>
  <c r="V142" i="1" s="1"/>
  <c r="U73" i="1"/>
  <c r="U142" i="1" s="1"/>
  <c r="AD72" i="1"/>
  <c r="AD90" i="1" s="1"/>
  <c r="AC72" i="1"/>
  <c r="AB72" i="1"/>
  <c r="AB141" i="1" s="1"/>
  <c r="AA72" i="1"/>
  <c r="AA141" i="1" s="1"/>
  <c r="Z72" i="1"/>
  <c r="Z90" i="1" s="1"/>
  <c r="Y72" i="1"/>
  <c r="Y90" i="1" s="1"/>
  <c r="X72" i="1"/>
  <c r="W72" i="1"/>
  <c r="V72" i="1"/>
  <c r="U72" i="1"/>
  <c r="U141" i="1" s="1"/>
  <c r="AD71" i="1"/>
  <c r="AC71" i="1"/>
  <c r="AC140" i="1" s="1"/>
  <c r="AB71" i="1"/>
  <c r="AB140" i="1" s="1"/>
  <c r="AA71" i="1"/>
  <c r="Z71" i="1"/>
  <c r="Y71" i="1"/>
  <c r="Y140" i="1" s="1"/>
  <c r="X71" i="1"/>
  <c r="X140" i="1" s="1"/>
  <c r="W71" i="1"/>
  <c r="V71" i="1"/>
  <c r="V89" i="1" s="1"/>
  <c r="U71" i="1"/>
  <c r="AD70" i="1"/>
  <c r="AD88" i="1" s="1"/>
  <c r="AC70" i="1"/>
  <c r="AB70" i="1"/>
  <c r="AA70" i="1"/>
  <c r="AA139" i="1" s="1"/>
  <c r="Z70" i="1"/>
  <c r="Y70" i="1"/>
  <c r="X70" i="1"/>
  <c r="W70" i="1"/>
  <c r="W139" i="1" s="1"/>
  <c r="V70" i="1"/>
  <c r="U70" i="1"/>
  <c r="AD69" i="1"/>
  <c r="AD138" i="1" s="1"/>
  <c r="AC69" i="1"/>
  <c r="AC138" i="1" s="1"/>
  <c r="AB69" i="1"/>
  <c r="AA69" i="1"/>
  <c r="AA138" i="1" s="1"/>
  <c r="Z69" i="1"/>
  <c r="Z138" i="1" s="1"/>
  <c r="Y69" i="1"/>
  <c r="Y138" i="1" s="1"/>
  <c r="X69" i="1"/>
  <c r="W69" i="1"/>
  <c r="W138" i="1" s="1"/>
  <c r="V69" i="1"/>
  <c r="V138" i="1" s="1"/>
  <c r="U69" i="1"/>
  <c r="U138" i="1" s="1"/>
  <c r="AD68" i="1"/>
  <c r="AC68" i="1"/>
  <c r="AB68" i="1"/>
  <c r="AB86" i="1" s="1"/>
  <c r="AA68" i="1"/>
  <c r="AA137" i="1" s="1"/>
  <c r="Z68" i="1"/>
  <c r="Y68" i="1"/>
  <c r="X68" i="1"/>
  <c r="W68" i="1"/>
  <c r="V68" i="1"/>
  <c r="U68" i="1"/>
  <c r="U86" i="1" s="1"/>
  <c r="AD67" i="1"/>
  <c r="AD85" i="1" s="1"/>
  <c r="AC67" i="1"/>
  <c r="AB67" i="1"/>
  <c r="AB136" i="1" s="1"/>
  <c r="AA67" i="1"/>
  <c r="AA85" i="1" s="1"/>
  <c r="Z67" i="1"/>
  <c r="Z85" i="1" s="1"/>
  <c r="Y67" i="1"/>
  <c r="X67" i="1"/>
  <c r="X136" i="1" s="1"/>
  <c r="W67" i="1"/>
  <c r="V67" i="1"/>
  <c r="V85" i="1" s="1"/>
  <c r="U67" i="1"/>
  <c r="AD66" i="1"/>
  <c r="AC66" i="1"/>
  <c r="AC84" i="1" s="1"/>
  <c r="AB66" i="1"/>
  <c r="AB84" i="1" s="1"/>
  <c r="AA66" i="1"/>
  <c r="AA135" i="1" s="1"/>
  <c r="Z66" i="1"/>
  <c r="Z84" i="1" s="1"/>
  <c r="Y66" i="1"/>
  <c r="Y84" i="1" s="1"/>
  <c r="X66" i="1"/>
  <c r="W66" i="1"/>
  <c r="W135" i="1" s="1"/>
  <c r="V66" i="1"/>
  <c r="U66" i="1"/>
  <c r="U84" i="1" s="1"/>
  <c r="AD65" i="1"/>
  <c r="AD134" i="1" s="1"/>
  <c r="AC65" i="1"/>
  <c r="AB65" i="1"/>
  <c r="AB83" i="1" s="1"/>
  <c r="AA65" i="1"/>
  <c r="Z65" i="1"/>
  <c r="Z134" i="1" s="1"/>
  <c r="Y65" i="1"/>
  <c r="X83" i="1"/>
  <c r="W65" i="1"/>
  <c r="W83" i="1" s="1"/>
  <c r="V65" i="1"/>
  <c r="V134" i="1" s="1"/>
  <c r="U65" i="1"/>
  <c r="U134" i="1" s="1"/>
  <c r="AD64" i="1"/>
  <c r="AC64" i="1"/>
  <c r="AB64" i="1"/>
  <c r="AA64" i="1"/>
  <c r="Z64" i="1"/>
  <c r="Y64" i="1"/>
  <c r="X64" i="1"/>
  <c r="W64" i="1"/>
  <c r="V64" i="1"/>
  <c r="U64" i="1"/>
  <c r="U133" i="1" s="1"/>
  <c r="AD63" i="1"/>
  <c r="AD81" i="1" s="1"/>
  <c r="AC63" i="1"/>
  <c r="AB63" i="1"/>
  <c r="AB132" i="1" s="1"/>
  <c r="AA63" i="1"/>
  <c r="Z63" i="1"/>
  <c r="Z132" i="1" s="1"/>
  <c r="Y63" i="1"/>
  <c r="Y132" i="1" s="1"/>
  <c r="X63" i="1"/>
  <c r="X132" i="1" s="1"/>
  <c r="W63" i="1"/>
  <c r="V63" i="1"/>
  <c r="U63" i="1"/>
  <c r="U81" i="1" s="1"/>
  <c r="AD62" i="1"/>
  <c r="AC62" i="1"/>
  <c r="AC131" i="1" s="1"/>
  <c r="AB62" i="1"/>
  <c r="AA62" i="1"/>
  <c r="AA131" i="1" s="1"/>
  <c r="Z62" i="1"/>
  <c r="Y62" i="1"/>
  <c r="Y131" i="1" s="1"/>
  <c r="W62" i="1"/>
  <c r="W131" i="1" s="1"/>
  <c r="X135" i="1" l="1"/>
  <c r="AB139" i="1"/>
  <c r="Y133" i="1"/>
  <c r="Y137" i="1"/>
  <c r="AC137" i="1"/>
  <c r="AA140" i="1"/>
  <c r="AC141" i="1"/>
  <c r="V133" i="1"/>
  <c r="AD133" i="1"/>
  <c r="Z137" i="1"/>
  <c r="Z139" i="1"/>
  <c r="V141" i="1"/>
  <c r="AB142" i="1"/>
  <c r="X89" i="1"/>
  <c r="AD141" i="1"/>
  <c r="AB131" i="1"/>
  <c r="AC81" i="1"/>
  <c r="AC132" i="1"/>
  <c r="U137" i="1"/>
  <c r="V87" i="1"/>
  <c r="V91" i="1"/>
  <c r="W92" i="1"/>
  <c r="Z142" i="1"/>
  <c r="AA83" i="1"/>
  <c r="AA134" i="1"/>
  <c r="Y136" i="1"/>
  <c r="Y85" i="1"/>
  <c r="AC85" i="1"/>
  <c r="AC136" i="1"/>
  <c r="X92" i="1"/>
  <c r="X143" i="1"/>
  <c r="AB143" i="1"/>
  <c r="AB92" i="1"/>
  <c r="AB135" i="1"/>
  <c r="Z82" i="1"/>
  <c r="Z133" i="1"/>
  <c r="W88" i="1"/>
  <c r="Z141" i="1"/>
  <c r="AD86" i="1"/>
  <c r="AD137" i="1"/>
  <c r="W82" i="1"/>
  <c r="W133" i="1"/>
  <c r="AA82" i="1"/>
  <c r="AA133" i="1"/>
  <c r="W90" i="1"/>
  <c r="W141" i="1"/>
  <c r="U135" i="1"/>
  <c r="X142" i="1"/>
  <c r="Z136" i="1"/>
  <c r="Y135" i="1"/>
  <c r="AB134" i="1"/>
  <c r="AC87" i="1"/>
  <c r="U91" i="1"/>
  <c r="AD144" i="1"/>
  <c r="V144" i="1"/>
  <c r="V140" i="1"/>
  <c r="AD136" i="1"/>
  <c r="AC135" i="1"/>
  <c r="Y80" i="1"/>
  <c r="V81" i="1"/>
  <c r="Z81" i="1"/>
  <c r="Z83" i="1"/>
  <c r="AD83" i="1"/>
  <c r="W84" i="1"/>
  <c r="X85" i="1"/>
  <c r="AB85" i="1"/>
  <c r="V86" i="1"/>
  <c r="W87" i="1"/>
  <c r="X88" i="1"/>
  <c r="Z89" i="1"/>
  <c r="AD89" i="1"/>
  <c r="Y82" i="1"/>
  <c r="U85" i="1"/>
  <c r="W86" i="1"/>
  <c r="X87" i="1"/>
  <c r="AC88" i="1"/>
  <c r="W80" i="1"/>
  <c r="X81" i="1"/>
  <c r="U92" i="1"/>
  <c r="Y92" i="1"/>
  <c r="V82" i="1"/>
  <c r="X84" i="1"/>
  <c r="U89" i="1"/>
  <c r="Y89" i="1"/>
  <c r="AA90" i="1"/>
  <c r="AB91" i="1"/>
  <c r="AA87" i="1"/>
  <c r="AC89" i="1"/>
  <c r="AC80" i="1"/>
  <c r="V83" i="1"/>
  <c r="AA84" i="1"/>
  <c r="U82" i="1"/>
  <c r="AC82" i="1"/>
  <c r="AA86" i="1"/>
  <c r="AB87" i="1"/>
  <c r="U88" i="1"/>
  <c r="Y88" i="1"/>
  <c r="Z93" i="1"/>
  <c r="Z86" i="1"/>
  <c r="AB88" i="1"/>
  <c r="AB81" i="1"/>
  <c r="AD82" i="1"/>
  <c r="AC92" i="1"/>
  <c r="AB80" i="1"/>
  <c r="AC86" i="1"/>
  <c r="AD87" i="1"/>
  <c r="V90" i="1"/>
  <c r="W91" i="1"/>
  <c r="Y86" i="1"/>
  <c r="Z87" i="1"/>
  <c r="AA88" i="1"/>
  <c r="AB89" i="1"/>
  <c r="U93" i="1"/>
  <c r="P50" i="7"/>
  <c r="B27" i="7"/>
  <c r="B38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P12" i="7"/>
  <c r="P11" i="7"/>
  <c r="P10" i="7"/>
  <c r="P9" i="7"/>
  <c r="P8" i="7"/>
  <c r="P7" i="7"/>
  <c r="P6" i="7"/>
  <c r="P5" i="7"/>
  <c r="E16" i="2"/>
  <c r="P32" i="7" l="1"/>
  <c r="D43" i="7" s="1"/>
  <c r="D55" i="7" s="1"/>
  <c r="P28" i="7"/>
  <c r="E39" i="7" s="1"/>
  <c r="E51" i="7" s="1"/>
  <c r="P33" i="7"/>
  <c r="K44" i="7" s="1"/>
  <c r="K56" i="7" s="1"/>
  <c r="P29" i="7"/>
  <c r="K40" i="7" s="1"/>
  <c r="K52" i="7" s="1"/>
  <c r="I43" i="7"/>
  <c r="I55" i="7" s="1"/>
  <c r="P31" i="7"/>
  <c r="P30" i="7"/>
  <c r="L41" i="7" s="1"/>
  <c r="L53" i="7" s="1"/>
  <c r="P34" i="7"/>
  <c r="M45" i="7" s="1"/>
  <c r="M57" i="7" s="1"/>
  <c r="P27" i="7"/>
  <c r="B62" i="1"/>
  <c r="B80" i="1" l="1"/>
  <c r="M43" i="7"/>
  <c r="M55" i="7" s="1"/>
  <c r="H43" i="7"/>
  <c r="H55" i="7" s="1"/>
  <c r="O43" i="7"/>
  <c r="O55" i="7" s="1"/>
  <c r="G43" i="7"/>
  <c r="G55" i="7" s="1"/>
  <c r="N43" i="7"/>
  <c r="N55" i="7" s="1"/>
  <c r="L43" i="7"/>
  <c r="L55" i="7" s="1"/>
  <c r="F43" i="7"/>
  <c r="F55" i="7" s="1"/>
  <c r="E43" i="7"/>
  <c r="E55" i="7" s="1"/>
  <c r="M40" i="7"/>
  <c r="M52" i="7" s="1"/>
  <c r="J43" i="7"/>
  <c r="J55" i="7" s="1"/>
  <c r="K43" i="7"/>
  <c r="K55" i="7" s="1"/>
  <c r="N44" i="7"/>
  <c r="N56" i="7" s="1"/>
  <c r="H45" i="7"/>
  <c r="H57" i="7" s="1"/>
  <c r="I38" i="7"/>
  <c r="I50" i="7" s="1"/>
  <c r="F40" i="7"/>
  <c r="F52" i="7" s="1"/>
  <c r="J38" i="7"/>
  <c r="J50" i="7" s="1"/>
  <c r="F44" i="7"/>
  <c r="F56" i="7" s="1"/>
  <c r="O40" i="7"/>
  <c r="O52" i="7" s="1"/>
  <c r="C40" i="7"/>
  <c r="C52" i="7" s="1"/>
  <c r="I41" i="7"/>
  <c r="I53" i="7" s="1"/>
  <c r="G40" i="7"/>
  <c r="G52" i="7" s="1"/>
  <c r="J40" i="7"/>
  <c r="J52" i="7" s="1"/>
  <c r="O44" i="7"/>
  <c r="O56" i="7" s="1"/>
  <c r="L44" i="7"/>
  <c r="L56" i="7" s="1"/>
  <c r="E38" i="7"/>
  <c r="E50" i="7" s="1"/>
  <c r="N38" i="7"/>
  <c r="N50" i="7" s="1"/>
  <c r="G44" i="7"/>
  <c r="G56" i="7" s="1"/>
  <c r="M44" i="7"/>
  <c r="M56" i="7" s="1"/>
  <c r="D40" i="7"/>
  <c r="D52" i="7" s="1"/>
  <c r="K41" i="7"/>
  <c r="K53" i="7" s="1"/>
  <c r="K38" i="7"/>
  <c r="K50" i="7" s="1"/>
  <c r="D39" i="7"/>
  <c r="D51" i="7" s="1"/>
  <c r="N39" i="7"/>
  <c r="N51" i="7" s="1"/>
  <c r="B43" i="7"/>
  <c r="D41" i="7"/>
  <c r="D53" i="7" s="1"/>
  <c r="C43" i="7"/>
  <c r="C55" i="7" s="1"/>
  <c r="L45" i="7"/>
  <c r="L57" i="7" s="1"/>
  <c r="B50" i="7"/>
  <c r="C41" i="7"/>
  <c r="C53" i="7" s="1"/>
  <c r="C42" i="7"/>
  <c r="C54" i="7" s="1"/>
  <c r="K42" i="7"/>
  <c r="K54" i="7" s="1"/>
  <c r="J42" i="7"/>
  <c r="J54" i="7" s="1"/>
  <c r="F42" i="7"/>
  <c r="F54" i="7" s="1"/>
  <c r="B42" i="7"/>
  <c r="L42" i="7"/>
  <c r="L54" i="7" s="1"/>
  <c r="H39" i="7"/>
  <c r="H51" i="7" s="1"/>
  <c r="K39" i="7"/>
  <c r="K51" i="7" s="1"/>
  <c r="I39" i="7"/>
  <c r="I51" i="7" s="1"/>
  <c r="D42" i="7"/>
  <c r="D54" i="7" s="1"/>
  <c r="O42" i="7"/>
  <c r="O54" i="7" s="1"/>
  <c r="D45" i="7"/>
  <c r="D57" i="7" s="1"/>
  <c r="M42" i="7"/>
  <c r="M54" i="7" s="1"/>
  <c r="B44" i="7"/>
  <c r="N41" i="7"/>
  <c r="N53" i="7" s="1"/>
  <c r="E42" i="7"/>
  <c r="E54" i="7" s="1"/>
  <c r="L38" i="7"/>
  <c r="L50" i="7" s="1"/>
  <c r="H40" i="7"/>
  <c r="H52" i="7" s="1"/>
  <c r="N40" i="7"/>
  <c r="N52" i="7" s="1"/>
  <c r="B40" i="7"/>
  <c r="I40" i="7"/>
  <c r="I52" i="7" s="1"/>
  <c r="I45" i="7"/>
  <c r="I57" i="7" s="1"/>
  <c r="G41" i="7"/>
  <c r="G53" i="7" s="1"/>
  <c r="F41" i="7"/>
  <c r="F53" i="7" s="1"/>
  <c r="I42" i="7"/>
  <c r="I54" i="7" s="1"/>
  <c r="H42" i="7"/>
  <c r="H54" i="7" s="1"/>
  <c r="L39" i="7"/>
  <c r="L51" i="7" s="1"/>
  <c r="C39" i="7"/>
  <c r="C51" i="7" s="1"/>
  <c r="M39" i="7"/>
  <c r="M51" i="7" s="1"/>
  <c r="J39" i="7"/>
  <c r="J51" i="7" s="1"/>
  <c r="E40" i="7"/>
  <c r="E52" i="7" s="1"/>
  <c r="L40" i="7"/>
  <c r="L52" i="7" s="1"/>
  <c r="N45" i="7"/>
  <c r="N57" i="7" s="1"/>
  <c r="J45" i="7"/>
  <c r="J57" i="7" s="1"/>
  <c r="F45" i="7"/>
  <c r="F57" i="7" s="1"/>
  <c r="C45" i="7"/>
  <c r="C57" i="7" s="1"/>
  <c r="E45" i="7"/>
  <c r="E57" i="7" s="1"/>
  <c r="J41" i="7"/>
  <c r="J53" i="7" s="1"/>
  <c r="E41" i="7"/>
  <c r="E53" i="7" s="1"/>
  <c r="B41" i="7"/>
  <c r="O41" i="7"/>
  <c r="O53" i="7" s="1"/>
  <c r="D38" i="7"/>
  <c r="D50" i="7" s="1"/>
  <c r="O38" i="7"/>
  <c r="O50" i="7" s="1"/>
  <c r="G38" i="7"/>
  <c r="G50" i="7" s="1"/>
  <c r="M38" i="7"/>
  <c r="M50" i="7" s="1"/>
  <c r="H38" i="7"/>
  <c r="H50" i="7" s="1"/>
  <c r="K45" i="7"/>
  <c r="K57" i="7" s="1"/>
  <c r="B45" i="7"/>
  <c r="N42" i="7"/>
  <c r="N54" i="7" s="1"/>
  <c r="E44" i="7"/>
  <c r="E56" i="7" s="1"/>
  <c r="C44" i="7"/>
  <c r="C56" i="7" s="1"/>
  <c r="H44" i="7"/>
  <c r="H56" i="7" s="1"/>
  <c r="B39" i="7"/>
  <c r="J44" i="7"/>
  <c r="J56" i="7" s="1"/>
  <c r="G42" i="7"/>
  <c r="G54" i="7" s="1"/>
  <c r="I44" i="7"/>
  <c r="I56" i="7" s="1"/>
  <c r="O39" i="7"/>
  <c r="O51" i="7" s="1"/>
  <c r="F38" i="7"/>
  <c r="F50" i="7" s="1"/>
  <c r="C38" i="7"/>
  <c r="C50" i="7" s="1"/>
  <c r="F39" i="7"/>
  <c r="F51" i="7" s="1"/>
  <c r="D44" i="7"/>
  <c r="D56" i="7" s="1"/>
  <c r="G39" i="7"/>
  <c r="G51" i="7" s="1"/>
  <c r="M41" i="7"/>
  <c r="M53" i="7" s="1"/>
  <c r="H41" i="7"/>
  <c r="H53" i="7" s="1"/>
  <c r="O45" i="7"/>
  <c r="O57" i="7" s="1"/>
  <c r="G45" i="7"/>
  <c r="G57" i="7" s="1"/>
  <c r="G80" i="1"/>
  <c r="K80" i="1"/>
  <c r="L80" i="1"/>
  <c r="O80" i="1"/>
  <c r="C81" i="1"/>
  <c r="J81" i="1"/>
  <c r="N81" i="1"/>
  <c r="O81" i="1"/>
  <c r="E82" i="1"/>
  <c r="F82" i="1"/>
  <c r="K82" i="1"/>
  <c r="M82" i="1"/>
  <c r="D83" i="1"/>
  <c r="E83" i="1"/>
  <c r="H83" i="1"/>
  <c r="I83" i="1"/>
  <c r="C84" i="1"/>
  <c r="G84" i="1"/>
  <c r="H84" i="1"/>
  <c r="K84" i="1"/>
  <c r="L84" i="1"/>
  <c r="F85" i="1"/>
  <c r="J85" i="1"/>
  <c r="K85" i="1"/>
  <c r="N85" i="1"/>
  <c r="O85" i="1"/>
  <c r="I86" i="1"/>
  <c r="M86" i="1"/>
  <c r="N86" i="1"/>
  <c r="D87" i="1"/>
  <c r="E87" i="1"/>
  <c r="L87" i="1"/>
  <c r="C88" i="1"/>
  <c r="G88" i="1"/>
  <c r="K88" i="1"/>
  <c r="O88" i="1"/>
  <c r="F89" i="1"/>
  <c r="J89" i="1"/>
  <c r="N89" i="1"/>
  <c r="E90" i="1"/>
  <c r="I90" i="1"/>
  <c r="M90" i="1"/>
  <c r="D91" i="1"/>
  <c r="H91" i="1"/>
  <c r="L91" i="1"/>
  <c r="C92" i="1"/>
  <c r="G92" i="1"/>
  <c r="K92" i="1"/>
  <c r="O92" i="1"/>
  <c r="F93" i="1"/>
  <c r="J93" i="1"/>
  <c r="N93" i="1"/>
  <c r="C62" i="1"/>
  <c r="D62" i="1"/>
  <c r="E62" i="1"/>
  <c r="F62" i="1"/>
  <c r="F80" i="1" s="1"/>
  <c r="G62" i="1"/>
  <c r="H62" i="1"/>
  <c r="H80" i="1" s="1"/>
  <c r="I62" i="1"/>
  <c r="J62" i="1"/>
  <c r="J80" i="1" s="1"/>
  <c r="L62" i="1"/>
  <c r="M62" i="1"/>
  <c r="N62" i="1"/>
  <c r="O62" i="1"/>
  <c r="C63" i="1"/>
  <c r="D63" i="1"/>
  <c r="E63" i="1"/>
  <c r="F63" i="1"/>
  <c r="F81" i="1" s="1"/>
  <c r="G63" i="1"/>
  <c r="G81" i="1" s="1"/>
  <c r="H63" i="1"/>
  <c r="I63" i="1"/>
  <c r="J63" i="1"/>
  <c r="K63" i="1"/>
  <c r="K81" i="1" s="1"/>
  <c r="L63" i="1"/>
  <c r="M63" i="1"/>
  <c r="N63" i="1"/>
  <c r="O63" i="1"/>
  <c r="C64" i="1"/>
  <c r="D64" i="1"/>
  <c r="D82" i="1" s="1"/>
  <c r="E64" i="1"/>
  <c r="F64" i="1"/>
  <c r="G64" i="1"/>
  <c r="H64" i="1"/>
  <c r="I64" i="1"/>
  <c r="I82" i="1" s="1"/>
  <c r="J64" i="1"/>
  <c r="J82" i="1" s="1"/>
  <c r="K64" i="1"/>
  <c r="L64" i="1"/>
  <c r="M64" i="1"/>
  <c r="N64" i="1"/>
  <c r="N82" i="1" s="1"/>
  <c r="O64" i="1"/>
  <c r="C65" i="1"/>
  <c r="D65" i="1"/>
  <c r="E65" i="1"/>
  <c r="F65" i="1"/>
  <c r="G65" i="1"/>
  <c r="G83" i="1" s="1"/>
  <c r="H65" i="1"/>
  <c r="I65" i="1"/>
  <c r="J65" i="1"/>
  <c r="K65" i="1"/>
  <c r="L65" i="1"/>
  <c r="L83" i="1" s="1"/>
  <c r="M65" i="1"/>
  <c r="M83" i="1" s="1"/>
  <c r="N65" i="1"/>
  <c r="O65" i="1"/>
  <c r="C66" i="1"/>
  <c r="D66" i="1"/>
  <c r="D84" i="1" s="1"/>
  <c r="E66" i="1"/>
  <c r="F66" i="1"/>
  <c r="G66" i="1"/>
  <c r="H66" i="1"/>
  <c r="I66" i="1"/>
  <c r="J66" i="1"/>
  <c r="K66" i="1"/>
  <c r="L66" i="1"/>
  <c r="M66" i="1"/>
  <c r="N66" i="1"/>
  <c r="O66" i="1"/>
  <c r="O84" i="1" s="1"/>
  <c r="C67" i="1"/>
  <c r="C85" i="1" s="1"/>
  <c r="D67" i="1"/>
  <c r="E67" i="1"/>
  <c r="F67" i="1"/>
  <c r="G67" i="1"/>
  <c r="G85" i="1" s="1"/>
  <c r="H67" i="1"/>
  <c r="I67" i="1"/>
  <c r="J67" i="1"/>
  <c r="K67" i="1"/>
  <c r="L67" i="1"/>
  <c r="M67" i="1"/>
  <c r="N67" i="1"/>
  <c r="O67" i="1"/>
  <c r="C68" i="1"/>
  <c r="D68" i="1"/>
  <c r="E68" i="1"/>
  <c r="E86" i="1" s="1"/>
  <c r="F68" i="1"/>
  <c r="F86" i="1" s="1"/>
  <c r="G68" i="1"/>
  <c r="H68" i="1"/>
  <c r="I68" i="1"/>
  <c r="J68" i="1"/>
  <c r="J86" i="1" s="1"/>
  <c r="K68" i="1"/>
  <c r="L68" i="1"/>
  <c r="M68" i="1"/>
  <c r="N68" i="1"/>
  <c r="O68" i="1"/>
  <c r="C69" i="1"/>
  <c r="C87" i="1" s="1"/>
  <c r="D69" i="1"/>
  <c r="E69" i="1"/>
  <c r="F69" i="1"/>
  <c r="G69" i="1"/>
  <c r="H69" i="1"/>
  <c r="H87" i="1" s="1"/>
  <c r="I69" i="1"/>
  <c r="I87" i="1" s="1"/>
  <c r="J69" i="1"/>
  <c r="K69" i="1"/>
  <c r="L69" i="1"/>
  <c r="M69" i="1"/>
  <c r="M87" i="1" s="1"/>
  <c r="N69" i="1"/>
  <c r="O69" i="1"/>
  <c r="C70" i="1"/>
  <c r="D70" i="1"/>
  <c r="D88" i="1" s="1"/>
  <c r="E70" i="1"/>
  <c r="F70" i="1"/>
  <c r="F88" i="1" s="1"/>
  <c r="G70" i="1"/>
  <c r="H70" i="1"/>
  <c r="I70" i="1"/>
  <c r="J70" i="1"/>
  <c r="K70" i="1"/>
  <c r="L70" i="1"/>
  <c r="L88" i="1" s="1"/>
  <c r="M70" i="1"/>
  <c r="N70" i="1"/>
  <c r="N88" i="1" s="1"/>
  <c r="O70" i="1"/>
  <c r="C71" i="1"/>
  <c r="C89" i="1" s="1"/>
  <c r="D71" i="1"/>
  <c r="E71" i="1"/>
  <c r="F71" i="1"/>
  <c r="G71" i="1"/>
  <c r="G89" i="1" s="1"/>
  <c r="H71" i="1"/>
  <c r="I71" i="1"/>
  <c r="J71" i="1"/>
  <c r="K71" i="1"/>
  <c r="L71" i="1"/>
  <c r="M71" i="1"/>
  <c r="N71" i="1"/>
  <c r="O71" i="1"/>
  <c r="O89" i="1" s="1"/>
  <c r="C72" i="1"/>
  <c r="D72" i="1"/>
  <c r="E72" i="1"/>
  <c r="F72" i="1"/>
  <c r="F90" i="1" s="1"/>
  <c r="G72" i="1"/>
  <c r="H72" i="1"/>
  <c r="I72" i="1"/>
  <c r="J72" i="1"/>
  <c r="J90" i="1" s="1"/>
  <c r="K72" i="1"/>
  <c r="L72" i="1"/>
  <c r="M72" i="1"/>
  <c r="N72" i="1"/>
  <c r="O72" i="1"/>
  <c r="C73" i="1"/>
  <c r="D73" i="1"/>
  <c r="E73" i="1"/>
  <c r="E91" i="1" s="1"/>
  <c r="F73" i="1"/>
  <c r="G73" i="1"/>
  <c r="G91" i="1" s="1"/>
  <c r="H73" i="1"/>
  <c r="I73" i="1"/>
  <c r="I91" i="1" s="1"/>
  <c r="J73" i="1"/>
  <c r="K73" i="1"/>
  <c r="L73" i="1"/>
  <c r="M73" i="1"/>
  <c r="M91" i="1" s="1"/>
  <c r="N73" i="1"/>
  <c r="O73" i="1"/>
  <c r="C74" i="1"/>
  <c r="D74" i="1"/>
  <c r="E74" i="1"/>
  <c r="F74" i="1"/>
  <c r="G74" i="1"/>
  <c r="H74" i="1"/>
  <c r="H92" i="1" s="1"/>
  <c r="I74" i="1"/>
  <c r="J74" i="1"/>
  <c r="J92" i="1" s="1"/>
  <c r="K74" i="1"/>
  <c r="L74" i="1"/>
  <c r="L92" i="1" s="1"/>
  <c r="M74" i="1"/>
  <c r="N74" i="1"/>
  <c r="O74" i="1"/>
  <c r="C75" i="1"/>
  <c r="C93" i="1" s="1"/>
  <c r="D75" i="1"/>
  <c r="E75" i="1"/>
  <c r="E93" i="1" s="1"/>
  <c r="F75" i="1"/>
  <c r="G75" i="1"/>
  <c r="H75" i="1"/>
  <c r="I75" i="1"/>
  <c r="J75" i="1"/>
  <c r="K75" i="1"/>
  <c r="K93" i="1" s="1"/>
  <c r="L75" i="1"/>
  <c r="M75" i="1"/>
  <c r="N75" i="1"/>
  <c r="O75" i="1"/>
  <c r="O93" i="1" s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M21" i="1"/>
  <c r="F21" i="1"/>
  <c r="N92" i="1" l="1"/>
  <c r="F92" i="1"/>
  <c r="K91" i="1"/>
  <c r="E89" i="1"/>
  <c r="J88" i="1"/>
  <c r="O87" i="1"/>
  <c r="H86" i="1"/>
  <c r="M85" i="1"/>
  <c r="E85" i="1"/>
  <c r="J84" i="1"/>
  <c r="O83" i="1"/>
  <c r="C83" i="1"/>
  <c r="L82" i="1"/>
  <c r="H82" i="1"/>
  <c r="M81" i="1"/>
  <c r="E81" i="1"/>
  <c r="E97" i="1"/>
  <c r="E131" i="1" s="1"/>
  <c r="H93" i="1"/>
  <c r="D93" i="1"/>
  <c r="I92" i="1"/>
  <c r="N91" i="1"/>
  <c r="F91" i="1"/>
  <c r="O90" i="1"/>
  <c r="G90" i="1"/>
  <c r="L89" i="1"/>
  <c r="H89" i="1"/>
  <c r="M88" i="1"/>
  <c r="I88" i="1"/>
  <c r="E88" i="1"/>
  <c r="F87" i="1"/>
  <c r="O86" i="1"/>
  <c r="K86" i="1"/>
  <c r="G86" i="1"/>
  <c r="C86" i="1"/>
  <c r="L85" i="1"/>
  <c r="H85" i="1"/>
  <c r="M84" i="1"/>
  <c r="I84" i="1"/>
  <c r="E84" i="1"/>
  <c r="N83" i="1"/>
  <c r="J83" i="1"/>
  <c r="F83" i="1"/>
  <c r="O82" i="1"/>
  <c r="G82" i="1"/>
  <c r="C82" i="1"/>
  <c r="L81" i="1"/>
  <c r="H81" i="1"/>
  <c r="D81" i="1"/>
  <c r="M97" i="1"/>
  <c r="M131" i="1" s="1"/>
  <c r="M80" i="1"/>
  <c r="D80" i="1"/>
  <c r="O91" i="1"/>
  <c r="I89" i="1"/>
  <c r="D85" i="1"/>
  <c r="H97" i="1"/>
  <c r="H131" i="1" s="1"/>
  <c r="D90" i="1"/>
  <c r="J87" i="1"/>
  <c r="I93" i="1"/>
  <c r="C91" i="1"/>
  <c r="H90" i="1"/>
  <c r="M89" i="1"/>
  <c r="K87" i="1"/>
  <c r="G87" i="1"/>
  <c r="L86" i="1"/>
  <c r="D86" i="1"/>
  <c r="I85" i="1"/>
  <c r="N84" i="1"/>
  <c r="F84" i="1"/>
  <c r="K83" i="1"/>
  <c r="I81" i="1"/>
  <c r="N80" i="1"/>
  <c r="N97" i="1"/>
  <c r="N131" i="1" s="1"/>
  <c r="I97" i="1"/>
  <c r="I131" i="1" s="1"/>
  <c r="I80" i="1"/>
  <c r="M93" i="1"/>
  <c r="L93" i="1"/>
  <c r="M92" i="1"/>
  <c r="E92" i="1"/>
  <c r="J91" i="1"/>
  <c r="K90" i="1"/>
  <c r="C90" i="1"/>
  <c r="D89" i="1"/>
  <c r="N87" i="1"/>
  <c r="L90" i="1"/>
  <c r="E80" i="1"/>
  <c r="P62" i="1"/>
  <c r="G93" i="1"/>
  <c r="D92" i="1"/>
  <c r="N90" i="1"/>
  <c r="K89" i="1"/>
  <c r="H88" i="1"/>
  <c r="C80" i="1"/>
  <c r="F97" i="1"/>
  <c r="F131" i="1" s="1"/>
  <c r="P43" i="7"/>
  <c r="B55" i="7"/>
  <c r="P55" i="7" s="1"/>
  <c r="P42" i="7"/>
  <c r="B54" i="7"/>
  <c r="P54" i="7" s="1"/>
  <c r="B53" i="7"/>
  <c r="P53" i="7" s="1"/>
  <c r="P41" i="7"/>
  <c r="P40" i="7"/>
  <c r="B52" i="7"/>
  <c r="P52" i="7" s="1"/>
  <c r="P45" i="7"/>
  <c r="B57" i="7"/>
  <c r="P57" i="7" s="1"/>
  <c r="B51" i="7"/>
  <c r="P51" i="7" s="1"/>
  <c r="P39" i="7"/>
  <c r="P38" i="7"/>
  <c r="B56" i="7"/>
  <c r="P56" i="7" s="1"/>
  <c r="P44" i="7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B58" i="1"/>
  <c r="M57" i="1"/>
  <c r="F57" i="1"/>
  <c r="AD76" i="1" l="1"/>
  <c r="Z76" i="1"/>
  <c r="V76" i="1"/>
  <c r="X76" i="1"/>
  <c r="AA76" i="1"/>
  <c r="AB76" i="1"/>
  <c r="U76" i="1"/>
  <c r="W76" i="1"/>
  <c r="Y76" i="1"/>
  <c r="AC76" i="1"/>
  <c r="B97" i="1"/>
  <c r="B131" i="1" s="1"/>
  <c r="J97" i="1"/>
  <c r="J131" i="1" s="1"/>
  <c r="O97" i="1"/>
  <c r="O131" i="1" s="1"/>
  <c r="K97" i="1"/>
  <c r="K131" i="1" s="1"/>
  <c r="C97" i="1"/>
  <c r="C131" i="1" s="1"/>
  <c r="G97" i="1"/>
  <c r="G131" i="1" s="1"/>
  <c r="L97" i="1"/>
  <c r="L131" i="1" s="1"/>
  <c r="P80" i="1"/>
  <c r="D97" i="1"/>
  <c r="D131" i="1" s="1"/>
  <c r="B81" i="1"/>
  <c r="B82" i="1"/>
  <c r="B85" i="1"/>
  <c r="B86" i="1"/>
  <c r="B87" i="1"/>
  <c r="B88" i="1"/>
  <c r="B89" i="1"/>
  <c r="B91" i="1"/>
  <c r="B92" i="1"/>
  <c r="B93" i="1"/>
  <c r="O114" i="1" l="1"/>
  <c r="L114" i="1"/>
  <c r="H114" i="1"/>
  <c r="G114" i="1"/>
  <c r="K114" i="1"/>
  <c r="F114" i="1"/>
  <c r="B114" i="1"/>
  <c r="J114" i="1"/>
  <c r="D114" i="1"/>
  <c r="E114" i="1"/>
  <c r="M114" i="1"/>
  <c r="C114" i="1"/>
  <c r="I114" i="1"/>
  <c r="N114" i="1"/>
  <c r="P70" i="1"/>
  <c r="P65" i="1"/>
  <c r="B83" i="1"/>
  <c r="P74" i="1"/>
  <c r="P69" i="1"/>
  <c r="P66" i="1"/>
  <c r="P73" i="1"/>
  <c r="P72" i="1"/>
  <c r="G76" i="1"/>
  <c r="P68" i="1"/>
  <c r="P67" i="1"/>
  <c r="B84" i="1"/>
  <c r="B90" i="1"/>
  <c r="P88" i="1"/>
  <c r="P86" i="1"/>
  <c r="P82" i="1"/>
  <c r="P75" i="1"/>
  <c r="P64" i="1"/>
  <c r="P71" i="1"/>
  <c r="P63" i="1"/>
  <c r="AG47" i="5"/>
  <c r="AH47" i="5"/>
  <c r="AK47" i="5"/>
  <c r="AL47" i="5"/>
  <c r="AO47" i="5"/>
  <c r="AG48" i="5"/>
  <c r="AK48" i="5"/>
  <c r="AO48" i="5"/>
  <c r="AH50" i="5"/>
  <c r="AI50" i="5"/>
  <c r="AL50" i="5"/>
  <c r="AM50" i="5"/>
  <c r="AG51" i="5"/>
  <c r="AH51" i="5"/>
  <c r="AK51" i="5"/>
  <c r="AL51" i="5"/>
  <c r="AO51" i="5"/>
  <c r="AG52" i="5"/>
  <c r="AK52" i="5"/>
  <c r="AO52" i="5"/>
  <c r="AH54" i="5"/>
  <c r="AI54" i="5"/>
  <c r="AL54" i="5"/>
  <c r="AM54" i="5"/>
  <c r="AG55" i="5"/>
  <c r="AH55" i="5"/>
  <c r="AK55" i="5"/>
  <c r="AL55" i="5"/>
  <c r="AO55" i="5"/>
  <c r="AG56" i="5"/>
  <c r="AK56" i="5"/>
  <c r="AO56" i="5"/>
  <c r="AH58" i="5"/>
  <c r="AI58" i="5"/>
  <c r="AL58" i="5"/>
  <c r="AM58" i="5"/>
  <c r="AG59" i="5"/>
  <c r="AH59" i="5"/>
  <c r="AK59" i="5"/>
  <c r="AL59" i="5"/>
  <c r="AO59" i="5"/>
  <c r="AG60" i="5"/>
  <c r="AK60" i="5"/>
  <c r="AO60" i="5"/>
  <c r="AF50" i="5"/>
  <c r="AF54" i="5"/>
  <c r="AF58" i="5"/>
  <c r="AF47" i="5"/>
  <c r="AE49" i="5"/>
  <c r="AE50" i="5"/>
  <c r="AE53" i="5"/>
  <c r="AE54" i="5"/>
  <c r="AE57" i="5"/>
  <c r="AE58" i="5"/>
  <c r="AE61" i="5"/>
  <c r="W25" i="5"/>
  <c r="X25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W11" i="5"/>
  <c r="AE48" i="5" s="1"/>
  <c r="W12" i="5"/>
  <c r="AD49" i="5" s="1"/>
  <c r="W13" i="5"/>
  <c r="AD50" i="5" s="1"/>
  <c r="W14" i="5"/>
  <c r="AE51" i="5" s="1"/>
  <c r="W15" i="5"/>
  <c r="AE52" i="5" s="1"/>
  <c r="W16" i="5"/>
  <c r="AD53" i="5" s="1"/>
  <c r="W17" i="5"/>
  <c r="AD54" i="5" s="1"/>
  <c r="W18" i="5"/>
  <c r="AE55" i="5" s="1"/>
  <c r="W19" i="5"/>
  <c r="AE56" i="5" s="1"/>
  <c r="W20" i="5"/>
  <c r="AD57" i="5" s="1"/>
  <c r="W21" i="5"/>
  <c r="AD58" i="5" s="1"/>
  <c r="W22" i="5"/>
  <c r="AE59" i="5" s="1"/>
  <c r="W23" i="5"/>
  <c r="AE60" i="5" s="1"/>
  <c r="W24" i="5"/>
  <c r="AD61" i="5" s="1"/>
  <c r="W10" i="5"/>
  <c r="AE47" i="5" s="1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Y11" i="5"/>
  <c r="AH48" i="5" s="1"/>
  <c r="Y12" i="5"/>
  <c r="AG49" i="5" s="1"/>
  <c r="Y13" i="5"/>
  <c r="AJ50" i="5" s="1"/>
  <c r="Y14" i="5"/>
  <c r="AI51" i="5" s="1"/>
  <c r="Y15" i="5"/>
  <c r="AH52" i="5" s="1"/>
  <c r="Y16" i="5"/>
  <c r="AG53" i="5" s="1"/>
  <c r="Y17" i="5"/>
  <c r="AJ54" i="5" s="1"/>
  <c r="Y18" i="5"/>
  <c r="AI55" i="5" s="1"/>
  <c r="Y19" i="5"/>
  <c r="AH56" i="5" s="1"/>
  <c r="Y20" i="5"/>
  <c r="AG57" i="5" s="1"/>
  <c r="Y21" i="5"/>
  <c r="AJ58" i="5" s="1"/>
  <c r="Y22" i="5"/>
  <c r="AI59" i="5" s="1"/>
  <c r="Y23" i="5"/>
  <c r="AH60" i="5" s="1"/>
  <c r="Y24" i="5"/>
  <c r="AG61" i="5" s="1"/>
  <c r="Y25" i="5"/>
  <c r="Y10" i="5"/>
  <c r="AI47" i="5" s="1"/>
  <c r="AG29" i="5"/>
  <c r="AH29" i="5"/>
  <c r="AI29" i="5"/>
  <c r="AJ29" i="5"/>
  <c r="AK29" i="5"/>
  <c r="AL29" i="5"/>
  <c r="AM29" i="5"/>
  <c r="AN29" i="5"/>
  <c r="AO29" i="5"/>
  <c r="AG30" i="5"/>
  <c r="AH30" i="5"/>
  <c r="AI30" i="5"/>
  <c r="AJ30" i="5"/>
  <c r="AK30" i="5"/>
  <c r="AL30" i="5"/>
  <c r="AM30" i="5"/>
  <c r="AN30" i="5"/>
  <c r="AO30" i="5"/>
  <c r="AG31" i="5"/>
  <c r="AH31" i="5"/>
  <c r="AI31" i="5"/>
  <c r="AJ31" i="5"/>
  <c r="AK31" i="5"/>
  <c r="AL31" i="5"/>
  <c r="AM31" i="5"/>
  <c r="AN31" i="5"/>
  <c r="AO31" i="5"/>
  <c r="AG32" i="5"/>
  <c r="AH32" i="5"/>
  <c r="AI32" i="5"/>
  <c r="AJ32" i="5"/>
  <c r="AK32" i="5"/>
  <c r="AL32" i="5"/>
  <c r="AM32" i="5"/>
  <c r="AN32" i="5"/>
  <c r="AO32" i="5"/>
  <c r="AG33" i="5"/>
  <c r="AH33" i="5"/>
  <c r="AI33" i="5"/>
  <c r="AJ33" i="5"/>
  <c r="AK33" i="5"/>
  <c r="AL33" i="5"/>
  <c r="AM33" i="5"/>
  <c r="AN33" i="5"/>
  <c r="AO33" i="5"/>
  <c r="AG34" i="5"/>
  <c r="AH34" i="5"/>
  <c r="AI34" i="5"/>
  <c r="AJ34" i="5"/>
  <c r="AK34" i="5"/>
  <c r="AL34" i="5"/>
  <c r="AM34" i="5"/>
  <c r="AN34" i="5"/>
  <c r="AO34" i="5"/>
  <c r="AG35" i="5"/>
  <c r="AH35" i="5"/>
  <c r="AI35" i="5"/>
  <c r="AJ35" i="5"/>
  <c r="AK35" i="5"/>
  <c r="AL35" i="5"/>
  <c r="AM35" i="5"/>
  <c r="AN35" i="5"/>
  <c r="AO35" i="5"/>
  <c r="AG36" i="5"/>
  <c r="AH36" i="5"/>
  <c r="AI36" i="5"/>
  <c r="AJ36" i="5"/>
  <c r="AK36" i="5"/>
  <c r="AL36" i="5"/>
  <c r="AM36" i="5"/>
  <c r="AN36" i="5"/>
  <c r="AO36" i="5"/>
  <c r="AG37" i="5"/>
  <c r="AH37" i="5"/>
  <c r="AI37" i="5"/>
  <c r="AJ37" i="5"/>
  <c r="AK37" i="5"/>
  <c r="AL37" i="5"/>
  <c r="AM37" i="5"/>
  <c r="AN37" i="5"/>
  <c r="AO37" i="5"/>
  <c r="AG38" i="5"/>
  <c r="AH38" i="5"/>
  <c r="AI38" i="5"/>
  <c r="AJ38" i="5"/>
  <c r="AK38" i="5"/>
  <c r="AL38" i="5"/>
  <c r="AM38" i="5"/>
  <c r="AN38" i="5"/>
  <c r="AO38" i="5"/>
  <c r="AG39" i="5"/>
  <c r="AH39" i="5"/>
  <c r="AI39" i="5"/>
  <c r="AJ39" i="5"/>
  <c r="AK39" i="5"/>
  <c r="AL39" i="5"/>
  <c r="AM39" i="5"/>
  <c r="AN39" i="5"/>
  <c r="AO39" i="5"/>
  <c r="AG40" i="5"/>
  <c r="AH40" i="5"/>
  <c r="AI40" i="5"/>
  <c r="AJ40" i="5"/>
  <c r="AK40" i="5"/>
  <c r="AL40" i="5"/>
  <c r="AM40" i="5"/>
  <c r="AN40" i="5"/>
  <c r="AO40" i="5"/>
  <c r="AG41" i="5"/>
  <c r="AH41" i="5"/>
  <c r="AI41" i="5"/>
  <c r="AJ41" i="5"/>
  <c r="AK41" i="5"/>
  <c r="AL41" i="5"/>
  <c r="AM41" i="5"/>
  <c r="AN41" i="5"/>
  <c r="AO41" i="5"/>
  <c r="AG42" i="5"/>
  <c r="AH42" i="5"/>
  <c r="AI42" i="5"/>
  <c r="AJ42" i="5"/>
  <c r="AK42" i="5"/>
  <c r="AL42" i="5"/>
  <c r="AM42" i="5"/>
  <c r="AN42" i="5"/>
  <c r="AO42" i="5"/>
  <c r="AG43" i="5"/>
  <c r="AH43" i="5"/>
  <c r="AI43" i="5"/>
  <c r="AJ43" i="5"/>
  <c r="AK43" i="5"/>
  <c r="AL43" i="5"/>
  <c r="AM43" i="5"/>
  <c r="AN43" i="5"/>
  <c r="AO43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29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29" i="5"/>
  <c r="J106" i="1" l="1"/>
  <c r="J140" i="1" s="1"/>
  <c r="O106" i="1"/>
  <c r="O140" i="1" s="1"/>
  <c r="C106" i="1"/>
  <c r="C140" i="1" s="1"/>
  <c r="N106" i="1"/>
  <c r="N140" i="1" s="1"/>
  <c r="I106" i="1"/>
  <c r="I140" i="1" s="1"/>
  <c r="H106" i="1"/>
  <c r="H140" i="1" s="1"/>
  <c r="G106" i="1"/>
  <c r="G140" i="1" s="1"/>
  <c r="K106" i="1"/>
  <c r="K140" i="1" s="1"/>
  <c r="F106" i="1"/>
  <c r="F140" i="1" s="1"/>
  <c r="E106" i="1"/>
  <c r="E140" i="1" s="1"/>
  <c r="B106" i="1"/>
  <c r="B140" i="1" s="1"/>
  <c r="L106" i="1"/>
  <c r="L140" i="1" s="1"/>
  <c r="D106" i="1"/>
  <c r="D140" i="1" s="1"/>
  <c r="M106" i="1"/>
  <c r="M140" i="1" s="1"/>
  <c r="E120" i="1"/>
  <c r="N120" i="1"/>
  <c r="J120" i="1"/>
  <c r="M120" i="1"/>
  <c r="I120" i="1"/>
  <c r="F120" i="1"/>
  <c r="D120" i="1"/>
  <c r="G120" i="1"/>
  <c r="H120" i="1"/>
  <c r="L120" i="1"/>
  <c r="O120" i="1"/>
  <c r="K120" i="1"/>
  <c r="C120" i="1"/>
  <c r="C102" i="1"/>
  <c r="C136" i="1" s="1"/>
  <c r="N102" i="1"/>
  <c r="N136" i="1" s="1"/>
  <c r="F102" i="1"/>
  <c r="F136" i="1" s="1"/>
  <c r="G102" i="1"/>
  <c r="G136" i="1" s="1"/>
  <c r="J102" i="1"/>
  <c r="J136" i="1" s="1"/>
  <c r="E102" i="1"/>
  <c r="E136" i="1" s="1"/>
  <c r="H102" i="1"/>
  <c r="H136" i="1" s="1"/>
  <c r="M102" i="1"/>
  <c r="M136" i="1" s="1"/>
  <c r="B102" i="1"/>
  <c r="B136" i="1" s="1"/>
  <c r="L102" i="1"/>
  <c r="L136" i="1" s="1"/>
  <c r="D102" i="1"/>
  <c r="D136" i="1" s="1"/>
  <c r="O102" i="1"/>
  <c r="O136" i="1" s="1"/>
  <c r="I102" i="1"/>
  <c r="I136" i="1" s="1"/>
  <c r="K102" i="1"/>
  <c r="K136" i="1" s="1"/>
  <c r="P114" i="1"/>
  <c r="E99" i="1"/>
  <c r="E133" i="1" s="1"/>
  <c r="J99" i="1"/>
  <c r="J133" i="1" s="1"/>
  <c r="M99" i="1"/>
  <c r="M133" i="1" s="1"/>
  <c r="N99" i="1"/>
  <c r="N133" i="1" s="1"/>
  <c r="I99" i="1"/>
  <c r="I133" i="1" s="1"/>
  <c r="H99" i="1"/>
  <c r="H133" i="1" s="1"/>
  <c r="D99" i="1"/>
  <c r="D133" i="1" s="1"/>
  <c r="L99" i="1"/>
  <c r="L133" i="1" s="1"/>
  <c r="G99" i="1"/>
  <c r="G133" i="1" s="1"/>
  <c r="O99" i="1"/>
  <c r="O133" i="1" s="1"/>
  <c r="F99" i="1"/>
  <c r="F133" i="1" s="1"/>
  <c r="C99" i="1"/>
  <c r="C133" i="1" s="1"/>
  <c r="B99" i="1"/>
  <c r="B133" i="1" s="1"/>
  <c r="K99" i="1"/>
  <c r="K133" i="1" s="1"/>
  <c r="N122" i="1"/>
  <c r="F122" i="1"/>
  <c r="G122" i="1"/>
  <c r="O122" i="1"/>
  <c r="L122" i="1"/>
  <c r="D122" i="1"/>
  <c r="K122" i="1"/>
  <c r="C122" i="1"/>
  <c r="J122" i="1"/>
  <c r="E122" i="1"/>
  <c r="I122" i="1"/>
  <c r="H122" i="1"/>
  <c r="M122" i="1"/>
  <c r="F103" i="1"/>
  <c r="F137" i="1" s="1"/>
  <c r="I103" i="1"/>
  <c r="I137" i="1" s="1"/>
  <c r="E103" i="1"/>
  <c r="E137" i="1" s="1"/>
  <c r="J103" i="1"/>
  <c r="J137" i="1" s="1"/>
  <c r="K103" i="1"/>
  <c r="K137" i="1" s="1"/>
  <c r="N103" i="1"/>
  <c r="N137" i="1" s="1"/>
  <c r="O103" i="1"/>
  <c r="O137" i="1" s="1"/>
  <c r="G103" i="1"/>
  <c r="G137" i="1" s="1"/>
  <c r="B103" i="1"/>
  <c r="B137" i="1" s="1"/>
  <c r="D103" i="1"/>
  <c r="D137" i="1" s="1"/>
  <c r="H103" i="1"/>
  <c r="H137" i="1" s="1"/>
  <c r="C103" i="1"/>
  <c r="C137" i="1" s="1"/>
  <c r="L103" i="1"/>
  <c r="L137" i="1" s="1"/>
  <c r="M103" i="1"/>
  <c r="M137" i="1" s="1"/>
  <c r="K101" i="1"/>
  <c r="K135" i="1" s="1"/>
  <c r="C101" i="1"/>
  <c r="C135" i="1" s="1"/>
  <c r="D101" i="1"/>
  <c r="D135" i="1" s="1"/>
  <c r="O101" i="1"/>
  <c r="O135" i="1" s="1"/>
  <c r="M101" i="1"/>
  <c r="M135" i="1" s="1"/>
  <c r="E101" i="1"/>
  <c r="E135" i="1" s="1"/>
  <c r="J101" i="1"/>
  <c r="J135" i="1" s="1"/>
  <c r="B101" i="1"/>
  <c r="B135" i="1" s="1"/>
  <c r="H101" i="1"/>
  <c r="H135" i="1" s="1"/>
  <c r="N101" i="1"/>
  <c r="N135" i="1" s="1"/>
  <c r="I101" i="1"/>
  <c r="I135" i="1" s="1"/>
  <c r="G101" i="1"/>
  <c r="G135" i="1" s="1"/>
  <c r="F101" i="1"/>
  <c r="F135" i="1" s="1"/>
  <c r="L101" i="1"/>
  <c r="L135" i="1" s="1"/>
  <c r="H100" i="1"/>
  <c r="H134" i="1" s="1"/>
  <c r="M100" i="1"/>
  <c r="M134" i="1" s="1"/>
  <c r="L100" i="1"/>
  <c r="L134" i="1" s="1"/>
  <c r="C100" i="1"/>
  <c r="C134" i="1" s="1"/>
  <c r="K100" i="1"/>
  <c r="K134" i="1" s="1"/>
  <c r="I100" i="1"/>
  <c r="I134" i="1" s="1"/>
  <c r="G100" i="1"/>
  <c r="G134" i="1" s="1"/>
  <c r="B100" i="1"/>
  <c r="B134" i="1" s="1"/>
  <c r="J100" i="1"/>
  <c r="J134" i="1" s="1"/>
  <c r="D100" i="1"/>
  <c r="D134" i="1" s="1"/>
  <c r="O100" i="1"/>
  <c r="O134" i="1" s="1"/>
  <c r="N100" i="1"/>
  <c r="N134" i="1" s="1"/>
  <c r="F100" i="1"/>
  <c r="F134" i="1" s="1"/>
  <c r="E100" i="1"/>
  <c r="E134" i="1" s="1"/>
  <c r="B120" i="1"/>
  <c r="B122" i="1"/>
  <c r="F110" i="1"/>
  <c r="F144" i="1" s="1"/>
  <c r="K110" i="1"/>
  <c r="K144" i="1" s="1"/>
  <c r="N110" i="1"/>
  <c r="N144" i="1" s="1"/>
  <c r="O110" i="1"/>
  <c r="O144" i="1" s="1"/>
  <c r="J110" i="1"/>
  <c r="J144" i="1" s="1"/>
  <c r="H110" i="1"/>
  <c r="H144" i="1" s="1"/>
  <c r="D110" i="1"/>
  <c r="D144" i="1" s="1"/>
  <c r="M110" i="1"/>
  <c r="M144" i="1" s="1"/>
  <c r="B110" i="1"/>
  <c r="B144" i="1" s="1"/>
  <c r="C110" i="1"/>
  <c r="C144" i="1" s="1"/>
  <c r="E110" i="1"/>
  <c r="E144" i="1" s="1"/>
  <c r="I110" i="1"/>
  <c r="I144" i="1" s="1"/>
  <c r="G110" i="1"/>
  <c r="G144" i="1" s="1"/>
  <c r="L110" i="1"/>
  <c r="L144" i="1" s="1"/>
  <c r="D104" i="1"/>
  <c r="D138" i="1" s="1"/>
  <c r="I104" i="1"/>
  <c r="I138" i="1" s="1"/>
  <c r="B104" i="1"/>
  <c r="B138" i="1" s="1"/>
  <c r="L104" i="1"/>
  <c r="L138" i="1" s="1"/>
  <c r="M104" i="1"/>
  <c r="M138" i="1" s="1"/>
  <c r="H104" i="1"/>
  <c r="H138" i="1" s="1"/>
  <c r="J104" i="1"/>
  <c r="J138" i="1" s="1"/>
  <c r="C104" i="1"/>
  <c r="C138" i="1" s="1"/>
  <c r="O104" i="1"/>
  <c r="O138" i="1" s="1"/>
  <c r="G104" i="1"/>
  <c r="G138" i="1" s="1"/>
  <c r="N104" i="1"/>
  <c r="N138" i="1" s="1"/>
  <c r="E104" i="1"/>
  <c r="E138" i="1" s="1"/>
  <c r="F104" i="1"/>
  <c r="F138" i="1" s="1"/>
  <c r="K104" i="1"/>
  <c r="K138" i="1" s="1"/>
  <c r="G105" i="1"/>
  <c r="G139" i="1" s="1"/>
  <c r="L105" i="1"/>
  <c r="L139" i="1" s="1"/>
  <c r="O105" i="1"/>
  <c r="O139" i="1" s="1"/>
  <c r="K105" i="1"/>
  <c r="K139" i="1" s="1"/>
  <c r="N105" i="1"/>
  <c r="N139" i="1" s="1"/>
  <c r="F105" i="1"/>
  <c r="F139" i="1" s="1"/>
  <c r="D105" i="1"/>
  <c r="D139" i="1" s="1"/>
  <c r="M105" i="1"/>
  <c r="M139" i="1" s="1"/>
  <c r="J105" i="1"/>
  <c r="J139" i="1" s="1"/>
  <c r="H105" i="1"/>
  <c r="H139" i="1" s="1"/>
  <c r="I105" i="1"/>
  <c r="I139" i="1" s="1"/>
  <c r="C105" i="1"/>
  <c r="C139" i="1" s="1"/>
  <c r="E105" i="1"/>
  <c r="E139" i="1" s="1"/>
  <c r="B105" i="1"/>
  <c r="B139" i="1" s="1"/>
  <c r="G98" i="1"/>
  <c r="G132" i="1" s="1"/>
  <c r="J98" i="1"/>
  <c r="J132" i="1" s="1"/>
  <c r="F98" i="1"/>
  <c r="F132" i="1" s="1"/>
  <c r="K98" i="1"/>
  <c r="K132" i="1" s="1"/>
  <c r="E98" i="1"/>
  <c r="E132" i="1" s="1"/>
  <c r="O98" i="1"/>
  <c r="O132" i="1" s="1"/>
  <c r="L98" i="1"/>
  <c r="L132" i="1" s="1"/>
  <c r="D98" i="1"/>
  <c r="D132" i="1" s="1"/>
  <c r="I98" i="1"/>
  <c r="I132" i="1" s="1"/>
  <c r="H98" i="1"/>
  <c r="H132" i="1" s="1"/>
  <c r="B98" i="1"/>
  <c r="B132" i="1" s="1"/>
  <c r="M98" i="1"/>
  <c r="M132" i="1" s="1"/>
  <c r="N98" i="1"/>
  <c r="N132" i="1" s="1"/>
  <c r="C98" i="1"/>
  <c r="C132" i="1" s="1"/>
  <c r="E116" i="1"/>
  <c r="M116" i="1"/>
  <c r="N116" i="1"/>
  <c r="K116" i="1"/>
  <c r="J116" i="1"/>
  <c r="D116" i="1"/>
  <c r="I116" i="1"/>
  <c r="F116" i="1"/>
  <c r="G116" i="1"/>
  <c r="O116" i="1"/>
  <c r="C116" i="1"/>
  <c r="H116" i="1"/>
  <c r="L116" i="1"/>
  <c r="M107" i="1"/>
  <c r="M141" i="1" s="1"/>
  <c r="E107" i="1"/>
  <c r="E141" i="1" s="1"/>
  <c r="F107" i="1"/>
  <c r="F141" i="1" s="1"/>
  <c r="G107" i="1"/>
  <c r="G141" i="1" s="1"/>
  <c r="B107" i="1"/>
  <c r="B141" i="1" s="1"/>
  <c r="O107" i="1"/>
  <c r="O141" i="1" s="1"/>
  <c r="D107" i="1"/>
  <c r="D141" i="1" s="1"/>
  <c r="J107" i="1"/>
  <c r="J141" i="1" s="1"/>
  <c r="H107" i="1"/>
  <c r="H141" i="1" s="1"/>
  <c r="C107" i="1"/>
  <c r="C141" i="1" s="1"/>
  <c r="N107" i="1"/>
  <c r="N141" i="1" s="1"/>
  <c r="L107" i="1"/>
  <c r="L141" i="1" s="1"/>
  <c r="K107" i="1"/>
  <c r="K141" i="1" s="1"/>
  <c r="I107" i="1"/>
  <c r="I141" i="1" s="1"/>
  <c r="C109" i="1"/>
  <c r="C143" i="1" s="1"/>
  <c r="H109" i="1"/>
  <c r="H143" i="1" s="1"/>
  <c r="B109" i="1"/>
  <c r="B143" i="1" s="1"/>
  <c r="K109" i="1"/>
  <c r="K143" i="1" s="1"/>
  <c r="L109" i="1"/>
  <c r="L143" i="1" s="1"/>
  <c r="G109" i="1"/>
  <c r="G143" i="1" s="1"/>
  <c r="N109" i="1"/>
  <c r="N143" i="1" s="1"/>
  <c r="I109" i="1"/>
  <c r="I143" i="1" s="1"/>
  <c r="O109" i="1"/>
  <c r="O143" i="1" s="1"/>
  <c r="J109" i="1"/>
  <c r="J143" i="1" s="1"/>
  <c r="M109" i="1"/>
  <c r="M143" i="1" s="1"/>
  <c r="F109" i="1"/>
  <c r="F143" i="1" s="1"/>
  <c r="D109" i="1"/>
  <c r="D143" i="1" s="1"/>
  <c r="E109" i="1"/>
  <c r="E143" i="1" s="1"/>
  <c r="B116" i="1"/>
  <c r="E108" i="1"/>
  <c r="E142" i="1" s="1"/>
  <c r="H108" i="1"/>
  <c r="H142" i="1" s="1"/>
  <c r="D108" i="1"/>
  <c r="D142" i="1" s="1"/>
  <c r="I108" i="1"/>
  <c r="I142" i="1" s="1"/>
  <c r="B108" i="1"/>
  <c r="B142" i="1" s="1"/>
  <c r="K108" i="1"/>
  <c r="K142" i="1" s="1"/>
  <c r="F108" i="1"/>
  <c r="F142" i="1" s="1"/>
  <c r="J108" i="1"/>
  <c r="J142" i="1" s="1"/>
  <c r="G108" i="1"/>
  <c r="G142" i="1" s="1"/>
  <c r="L108" i="1"/>
  <c r="L142" i="1" s="1"/>
  <c r="O108" i="1"/>
  <c r="O142" i="1" s="1"/>
  <c r="N108" i="1"/>
  <c r="N142" i="1" s="1"/>
  <c r="C108" i="1"/>
  <c r="C142" i="1" s="1"/>
  <c r="M108" i="1"/>
  <c r="M142" i="1" s="1"/>
  <c r="N76" i="1"/>
  <c r="I76" i="1"/>
  <c r="J76" i="1"/>
  <c r="L76" i="1"/>
  <c r="O76" i="1"/>
  <c r="D76" i="1"/>
  <c r="M76" i="1"/>
  <c r="P76" i="1"/>
  <c r="F76" i="1"/>
  <c r="K76" i="1"/>
  <c r="H76" i="1"/>
  <c r="P89" i="1"/>
  <c r="P81" i="1"/>
  <c r="C76" i="1"/>
  <c r="E76" i="1"/>
  <c r="P84" i="1"/>
  <c r="P93" i="1"/>
  <c r="P92" i="1"/>
  <c r="P91" i="1"/>
  <c r="P87" i="1"/>
  <c r="P85" i="1"/>
  <c r="P90" i="1"/>
  <c r="P83" i="1"/>
  <c r="B76" i="1"/>
  <c r="AD60" i="5"/>
  <c r="AD56" i="5"/>
  <c r="AD52" i="5"/>
  <c r="AD48" i="5"/>
  <c r="AN61" i="5"/>
  <c r="AJ61" i="5"/>
  <c r="AN53" i="5"/>
  <c r="AJ53" i="5"/>
  <c r="AD55" i="5"/>
  <c r="AD51" i="5"/>
  <c r="AF53" i="5"/>
  <c r="AI53" i="5"/>
  <c r="AN52" i="5"/>
  <c r="AJ52" i="5"/>
  <c r="AI49" i="5"/>
  <c r="AD47" i="5"/>
  <c r="AF60" i="5"/>
  <c r="AF56" i="5"/>
  <c r="AF52" i="5"/>
  <c r="AF48" i="5"/>
  <c r="AL61" i="5"/>
  <c r="AH61" i="5"/>
  <c r="AM60" i="5"/>
  <c r="AI60" i="5"/>
  <c r="AN59" i="5"/>
  <c r="AJ59" i="5"/>
  <c r="AO58" i="5"/>
  <c r="AK58" i="5"/>
  <c r="AG58" i="5"/>
  <c r="AL57" i="5"/>
  <c r="AH57" i="5"/>
  <c r="AM56" i="5"/>
  <c r="AI56" i="5"/>
  <c r="AN55" i="5"/>
  <c r="AJ55" i="5"/>
  <c r="AO54" i="5"/>
  <c r="AK54" i="5"/>
  <c r="AG54" i="5"/>
  <c r="AL53" i="5"/>
  <c r="AH53" i="5"/>
  <c r="AM52" i="5"/>
  <c r="AI52" i="5"/>
  <c r="AN51" i="5"/>
  <c r="AJ51" i="5"/>
  <c r="AO50" i="5"/>
  <c r="AK50" i="5"/>
  <c r="AG50" i="5"/>
  <c r="AL49" i="5"/>
  <c r="AH49" i="5"/>
  <c r="AM48" i="5"/>
  <c r="AI48" i="5"/>
  <c r="AN47" i="5"/>
  <c r="AJ47" i="5"/>
  <c r="AN57" i="5"/>
  <c r="AJ57" i="5"/>
  <c r="AN49" i="5"/>
  <c r="AJ49" i="5"/>
  <c r="AD59" i="5"/>
  <c r="AF61" i="5"/>
  <c r="AF57" i="5"/>
  <c r="AF49" i="5"/>
  <c r="AM61" i="5"/>
  <c r="AI61" i="5"/>
  <c r="AN60" i="5"/>
  <c r="AJ60" i="5"/>
  <c r="AM57" i="5"/>
  <c r="AI57" i="5"/>
  <c r="AN56" i="5"/>
  <c r="AJ56" i="5"/>
  <c r="AM53" i="5"/>
  <c r="AM49" i="5"/>
  <c r="AN48" i="5"/>
  <c r="AJ48" i="5"/>
  <c r="AF59" i="5"/>
  <c r="AF55" i="5"/>
  <c r="AF51" i="5"/>
  <c r="AO61" i="5"/>
  <c r="AK61" i="5"/>
  <c r="AL60" i="5"/>
  <c r="AM59" i="5"/>
  <c r="AN58" i="5"/>
  <c r="AO57" i="5"/>
  <c r="AK57" i="5"/>
  <c r="AL56" i="5"/>
  <c r="AM55" i="5"/>
  <c r="AN54" i="5"/>
  <c r="AO53" i="5"/>
  <c r="AK53" i="5"/>
  <c r="AL52" i="5"/>
  <c r="AM51" i="5"/>
  <c r="AN50" i="5"/>
  <c r="AO49" i="5"/>
  <c r="AK49" i="5"/>
  <c r="AL48" i="5"/>
  <c r="AM47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10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1" i="5"/>
  <c r="J21" i="5"/>
  <c r="K21" i="5"/>
  <c r="I22" i="5"/>
  <c r="J22" i="5"/>
  <c r="K22" i="5"/>
  <c r="I23" i="5"/>
  <c r="J23" i="5"/>
  <c r="K23" i="5"/>
  <c r="I24" i="5"/>
  <c r="J24" i="5"/>
  <c r="K24" i="5"/>
  <c r="I25" i="5"/>
  <c r="J25" i="5"/>
  <c r="K25" i="5"/>
  <c r="I26" i="5"/>
  <c r="J26" i="5"/>
  <c r="K26" i="5"/>
  <c r="I27" i="5"/>
  <c r="J27" i="5"/>
  <c r="K27" i="5"/>
  <c r="I28" i="5"/>
  <c r="J28" i="5"/>
  <c r="K28" i="5"/>
  <c r="K10" i="5"/>
  <c r="J10" i="5"/>
  <c r="I10" i="5"/>
  <c r="F11" i="5"/>
  <c r="F12" i="5"/>
  <c r="F13" i="5"/>
  <c r="F14" i="5"/>
  <c r="P14" i="5" s="1"/>
  <c r="F15" i="5"/>
  <c r="F16" i="5"/>
  <c r="F17" i="5"/>
  <c r="F18" i="5"/>
  <c r="P18" i="5" s="1"/>
  <c r="F19" i="5"/>
  <c r="F20" i="5"/>
  <c r="F21" i="5"/>
  <c r="F22" i="5"/>
  <c r="P22" i="5" s="1"/>
  <c r="F23" i="5"/>
  <c r="F24" i="5"/>
  <c r="F25" i="5"/>
  <c r="F26" i="5"/>
  <c r="P26" i="5" s="1"/>
  <c r="F27" i="5"/>
  <c r="F28" i="5"/>
  <c r="F10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12" i="5"/>
  <c r="E13" i="5"/>
  <c r="O13" i="5" s="1"/>
  <c r="E14" i="5"/>
  <c r="O14" i="5" s="1"/>
  <c r="E11" i="5"/>
  <c r="O11" i="5" s="1"/>
  <c r="E10" i="5"/>
  <c r="D21" i="5"/>
  <c r="D22" i="5"/>
  <c r="D23" i="5"/>
  <c r="D24" i="5"/>
  <c r="D25" i="5"/>
  <c r="D26" i="5"/>
  <c r="D27" i="5"/>
  <c r="D28" i="5"/>
  <c r="D19" i="5"/>
  <c r="D20" i="5"/>
  <c r="N20" i="5" s="1"/>
  <c r="D11" i="5"/>
  <c r="D12" i="5"/>
  <c r="D13" i="5"/>
  <c r="D14" i="5"/>
  <c r="D15" i="5"/>
  <c r="D16" i="5"/>
  <c r="D17" i="5"/>
  <c r="D18" i="5"/>
  <c r="D10" i="5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M8" i="4"/>
  <c r="M9" i="4"/>
  <c r="N8" i="4"/>
  <c r="N9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L8" i="4"/>
  <c r="J8" i="4"/>
  <c r="K8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G10" i="4"/>
  <c r="G11" i="4"/>
  <c r="G12" i="4"/>
  <c r="G13" i="4"/>
  <c r="G14" i="4"/>
  <c r="G15" i="4"/>
  <c r="G16" i="4"/>
  <c r="G17" i="4"/>
  <c r="G18" i="4"/>
  <c r="G19" i="4"/>
  <c r="G20" i="4"/>
  <c r="G21" i="4"/>
  <c r="G8" i="4"/>
  <c r="G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9" i="4"/>
  <c r="D9" i="4"/>
  <c r="D18" i="4"/>
  <c r="D19" i="4"/>
  <c r="D20" i="4"/>
  <c r="D21" i="4"/>
  <c r="D22" i="4"/>
  <c r="D10" i="4"/>
  <c r="D11" i="4"/>
  <c r="D12" i="4"/>
  <c r="D13" i="4"/>
  <c r="D14" i="4"/>
  <c r="D15" i="4"/>
  <c r="D16" i="4"/>
  <c r="D17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10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8" i="4"/>
  <c r="L8" i="3"/>
  <c r="L9" i="3"/>
  <c r="L10" i="3"/>
  <c r="L11" i="3"/>
  <c r="L12" i="3"/>
  <c r="L13" i="3"/>
  <c r="L14" i="3"/>
  <c r="L15" i="3"/>
  <c r="L16" i="3"/>
  <c r="L17" i="3"/>
  <c r="L18" i="3"/>
  <c r="L19" i="3"/>
  <c r="K19" i="3"/>
  <c r="K12" i="3"/>
  <c r="K13" i="3"/>
  <c r="K14" i="3"/>
  <c r="K15" i="3"/>
  <c r="K16" i="3"/>
  <c r="K17" i="3"/>
  <c r="K18" i="3"/>
  <c r="K8" i="3"/>
  <c r="K9" i="3"/>
  <c r="K10" i="3"/>
  <c r="K11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H9" i="3"/>
  <c r="H10" i="3"/>
  <c r="H11" i="3"/>
  <c r="H12" i="3"/>
  <c r="H13" i="3"/>
  <c r="H14" i="3"/>
  <c r="H15" i="3"/>
  <c r="H16" i="3"/>
  <c r="H17" i="3"/>
  <c r="H18" i="3"/>
  <c r="H19" i="3"/>
  <c r="H20" i="3"/>
  <c r="H8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8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9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13" i="3"/>
  <c r="P18" i="2"/>
  <c r="Q18" i="2" s="1"/>
  <c r="P22" i="2"/>
  <c r="Q22" i="2" s="1"/>
  <c r="P26" i="2"/>
  <c r="Q26" i="2" s="1"/>
  <c r="P16" i="2"/>
  <c r="Q16" i="2" s="1"/>
  <c r="O17" i="2"/>
  <c r="P17" i="2" s="1"/>
  <c r="O18" i="2"/>
  <c r="O19" i="2"/>
  <c r="O20" i="2"/>
  <c r="O21" i="2"/>
  <c r="P21" i="2" s="1"/>
  <c r="O22" i="2"/>
  <c r="O23" i="2"/>
  <c r="P23" i="2" s="1"/>
  <c r="O24" i="2"/>
  <c r="P24" i="2" s="1"/>
  <c r="Q24" i="2" s="1"/>
  <c r="O25" i="2"/>
  <c r="P25" i="2" s="1"/>
  <c r="O26" i="2"/>
  <c r="O27" i="2"/>
  <c r="P27" i="2" s="1"/>
  <c r="O28" i="2"/>
  <c r="P28" i="2" s="1"/>
  <c r="Q28" i="2" s="1"/>
  <c r="O29" i="2"/>
  <c r="P29" i="2" s="1"/>
  <c r="O16" i="2"/>
  <c r="M18" i="2"/>
  <c r="M20" i="2"/>
  <c r="M22" i="2"/>
  <c r="M24" i="2"/>
  <c r="M26" i="2"/>
  <c r="M28" i="2"/>
  <c r="M16" i="2"/>
  <c r="I29" i="2"/>
  <c r="I28" i="2"/>
  <c r="I27" i="2"/>
  <c r="I26" i="2"/>
  <c r="I25" i="2"/>
  <c r="I24" i="2"/>
  <c r="I23" i="2"/>
  <c r="K23" i="2" s="1"/>
  <c r="I22" i="2"/>
  <c r="K22" i="2" s="1"/>
  <c r="I21" i="2"/>
  <c r="I20" i="2"/>
  <c r="K20" i="2" s="1"/>
  <c r="I19" i="2"/>
  <c r="K19" i="2" s="1"/>
  <c r="I18" i="2"/>
  <c r="I31" i="2" s="1"/>
  <c r="I17" i="2"/>
  <c r="I16" i="2"/>
  <c r="K16" i="2" s="1"/>
  <c r="D17" i="2"/>
  <c r="F17" i="2" s="1"/>
  <c r="D18" i="2"/>
  <c r="F18" i="2" s="1"/>
  <c r="D19" i="2"/>
  <c r="D20" i="2"/>
  <c r="F20" i="2" s="1"/>
  <c r="D21" i="2"/>
  <c r="F21" i="2" s="1"/>
  <c r="D22" i="2"/>
  <c r="F22" i="2" s="1"/>
  <c r="D23" i="2"/>
  <c r="D24" i="2"/>
  <c r="F24" i="2" s="1"/>
  <c r="D25" i="2"/>
  <c r="D26" i="2"/>
  <c r="F26" i="2" s="1"/>
  <c r="D27" i="2"/>
  <c r="D28" i="2"/>
  <c r="F28" i="2" s="1"/>
  <c r="D29" i="2"/>
  <c r="D16" i="2"/>
  <c r="F16" i="2" s="1"/>
  <c r="K29" i="2"/>
  <c r="K28" i="2"/>
  <c r="K27" i="2"/>
  <c r="K26" i="2"/>
  <c r="K25" i="2"/>
  <c r="K24" i="2"/>
  <c r="K21" i="2"/>
  <c r="K17" i="2"/>
  <c r="F19" i="2"/>
  <c r="F23" i="2"/>
  <c r="F25" i="2"/>
  <c r="F27" i="2"/>
  <c r="F29" i="2"/>
  <c r="N17" i="2"/>
  <c r="J17" i="2" s="1"/>
  <c r="N18" i="2"/>
  <c r="E18" i="2" s="1"/>
  <c r="N19" i="2"/>
  <c r="J19" i="2" s="1"/>
  <c r="N20" i="2"/>
  <c r="J20" i="2" s="1"/>
  <c r="N21" i="2"/>
  <c r="E21" i="2" s="1"/>
  <c r="N22" i="2"/>
  <c r="E22" i="2" s="1"/>
  <c r="N23" i="2"/>
  <c r="J23" i="2" s="1"/>
  <c r="N24" i="2"/>
  <c r="E24" i="2" s="1"/>
  <c r="N25" i="2"/>
  <c r="J25" i="2" s="1"/>
  <c r="N26" i="2"/>
  <c r="E26" i="2" s="1"/>
  <c r="N27" i="2"/>
  <c r="E27" i="2" s="1"/>
  <c r="N28" i="2"/>
  <c r="E28" i="2" s="1"/>
  <c r="N29" i="2"/>
  <c r="E29" i="2" s="1"/>
  <c r="N16" i="2"/>
  <c r="C31" i="2"/>
  <c r="G31" i="2"/>
  <c r="H31" i="2"/>
  <c r="L31" i="2"/>
  <c r="O31" i="2"/>
  <c r="C32" i="2"/>
  <c r="G32" i="2"/>
  <c r="H32" i="2"/>
  <c r="L32" i="2"/>
  <c r="C33" i="2"/>
  <c r="G33" i="2"/>
  <c r="H33" i="2"/>
  <c r="L33" i="2"/>
  <c r="B33" i="2"/>
  <c r="B32" i="2"/>
  <c r="B31" i="2"/>
  <c r="X57" i="1"/>
  <c r="X32" i="1"/>
  <c r="Y32" i="1"/>
  <c r="AE57" i="1"/>
  <c r="AD57" i="1"/>
  <c r="AC57" i="1"/>
  <c r="AB57" i="1"/>
  <c r="AA57" i="1"/>
  <c r="Z57" i="1"/>
  <c r="Y57" i="1"/>
  <c r="W57" i="1"/>
  <c r="V57" i="1"/>
  <c r="U57" i="1"/>
  <c r="AD21" i="1"/>
  <c r="AC21" i="1"/>
  <c r="AB21" i="1"/>
  <c r="AA21" i="1"/>
  <c r="Z21" i="1"/>
  <c r="Y21" i="1"/>
  <c r="X21" i="1"/>
  <c r="W21" i="1"/>
  <c r="V21" i="1"/>
  <c r="U21" i="1"/>
  <c r="AE20" i="1"/>
  <c r="AE19" i="1"/>
  <c r="AE18" i="1"/>
  <c r="AE17" i="1"/>
  <c r="AE16" i="1"/>
  <c r="AE15" i="1"/>
  <c r="AE14" i="1"/>
  <c r="AD32" i="1" s="1"/>
  <c r="AE13" i="1"/>
  <c r="AE12" i="1"/>
  <c r="AE11" i="1"/>
  <c r="AE10" i="1"/>
  <c r="AE9" i="1"/>
  <c r="AE8" i="1"/>
  <c r="AE7" i="1"/>
  <c r="O57" i="1"/>
  <c r="N57" i="1"/>
  <c r="L57" i="1"/>
  <c r="K57" i="1"/>
  <c r="J57" i="1"/>
  <c r="I57" i="1"/>
  <c r="H57" i="1"/>
  <c r="G57" i="1"/>
  <c r="E57" i="1"/>
  <c r="D57" i="1"/>
  <c r="C57" i="1"/>
  <c r="B57" i="1"/>
  <c r="P8" i="1"/>
  <c r="M26" i="1" s="1"/>
  <c r="P9" i="1"/>
  <c r="P10" i="1"/>
  <c r="P11" i="1"/>
  <c r="P12" i="1"/>
  <c r="P13" i="1"/>
  <c r="M31" i="1" s="1"/>
  <c r="P14" i="1"/>
  <c r="M32" i="1" s="1"/>
  <c r="P15" i="1"/>
  <c r="M33" i="1" s="1"/>
  <c r="P16" i="1"/>
  <c r="P17" i="1"/>
  <c r="M35" i="1" s="1"/>
  <c r="P18" i="1"/>
  <c r="M36" i="1" s="1"/>
  <c r="P19" i="1"/>
  <c r="P20" i="1"/>
  <c r="P7" i="1"/>
  <c r="M25" i="1" s="1"/>
  <c r="C21" i="1"/>
  <c r="D21" i="1"/>
  <c r="E21" i="1"/>
  <c r="G21" i="1"/>
  <c r="H21" i="1"/>
  <c r="I21" i="1"/>
  <c r="J21" i="1"/>
  <c r="K21" i="1"/>
  <c r="L21" i="1"/>
  <c r="N21" i="1"/>
  <c r="O21" i="1"/>
  <c r="B21" i="1"/>
  <c r="F37" i="1" l="1"/>
  <c r="M37" i="1"/>
  <c r="F29" i="1"/>
  <c r="M29" i="1"/>
  <c r="Y25" i="1"/>
  <c r="V25" i="1"/>
  <c r="U25" i="1"/>
  <c r="AE62" i="1"/>
  <c r="AE80" i="1" s="1"/>
  <c r="Y33" i="1"/>
  <c r="AE70" i="1"/>
  <c r="AE139" i="1" s="1"/>
  <c r="K118" i="1"/>
  <c r="O118" i="1"/>
  <c r="D118" i="1"/>
  <c r="G118" i="1"/>
  <c r="L118" i="1"/>
  <c r="C118" i="1"/>
  <c r="H118" i="1"/>
  <c r="J118" i="1"/>
  <c r="F118" i="1"/>
  <c r="M118" i="1"/>
  <c r="I118" i="1"/>
  <c r="E118" i="1"/>
  <c r="N118" i="1"/>
  <c r="W30" i="1"/>
  <c r="AE67" i="1"/>
  <c r="AE136" i="1" s="1"/>
  <c r="W38" i="1"/>
  <c r="AE75" i="1"/>
  <c r="AE144" i="1" s="1"/>
  <c r="H117" i="1"/>
  <c r="L117" i="1"/>
  <c r="I117" i="1"/>
  <c r="M117" i="1"/>
  <c r="E117" i="1"/>
  <c r="G117" i="1"/>
  <c r="D117" i="1"/>
  <c r="J117" i="1"/>
  <c r="N117" i="1"/>
  <c r="K117" i="1"/>
  <c r="C117" i="1"/>
  <c r="O117" i="1"/>
  <c r="F117" i="1"/>
  <c r="F27" i="1"/>
  <c r="M27" i="1"/>
  <c r="M39" i="1" s="1"/>
  <c r="W27" i="1"/>
  <c r="AE64" i="1"/>
  <c r="V31" i="1"/>
  <c r="AE68" i="1"/>
  <c r="AE137" i="1" s="1"/>
  <c r="W35" i="1"/>
  <c r="AE72" i="1"/>
  <c r="AE141" i="1" s="1"/>
  <c r="AE90" i="1"/>
  <c r="AB31" i="1"/>
  <c r="I124" i="1"/>
  <c r="J124" i="1"/>
  <c r="M124" i="1"/>
  <c r="F124" i="1"/>
  <c r="E124" i="1"/>
  <c r="D124" i="1"/>
  <c r="N124" i="1"/>
  <c r="K124" i="1"/>
  <c r="O124" i="1"/>
  <c r="C124" i="1"/>
  <c r="H124" i="1"/>
  <c r="L124" i="1"/>
  <c r="G124" i="1"/>
  <c r="O126" i="1"/>
  <c r="C126" i="1"/>
  <c r="L126" i="1"/>
  <c r="J126" i="1"/>
  <c r="H126" i="1"/>
  <c r="K126" i="1"/>
  <c r="G126" i="1"/>
  <c r="I126" i="1"/>
  <c r="D126" i="1"/>
  <c r="N126" i="1"/>
  <c r="E126" i="1"/>
  <c r="F126" i="1"/>
  <c r="M126" i="1"/>
  <c r="B126" i="1"/>
  <c r="B117" i="1"/>
  <c r="X29" i="1"/>
  <c r="AE66" i="1"/>
  <c r="AE135" i="1" s="1"/>
  <c r="AE84" i="1"/>
  <c r="X37" i="1"/>
  <c r="AE74" i="1"/>
  <c r="AE143" i="1" s="1"/>
  <c r="D121" i="1"/>
  <c r="E121" i="1"/>
  <c r="C121" i="1"/>
  <c r="I121" i="1"/>
  <c r="M121" i="1"/>
  <c r="H121" i="1"/>
  <c r="L121" i="1"/>
  <c r="F121" i="1"/>
  <c r="G121" i="1"/>
  <c r="K121" i="1"/>
  <c r="N121" i="1"/>
  <c r="O121" i="1"/>
  <c r="J121" i="1"/>
  <c r="B121" i="1"/>
  <c r="F123" i="1"/>
  <c r="J123" i="1"/>
  <c r="N123" i="1"/>
  <c r="G123" i="1"/>
  <c r="O123" i="1"/>
  <c r="C123" i="1"/>
  <c r="E123" i="1"/>
  <c r="K123" i="1"/>
  <c r="D123" i="1"/>
  <c r="L123" i="1"/>
  <c r="M123" i="1"/>
  <c r="I123" i="1"/>
  <c r="H123" i="1"/>
  <c r="B123" i="1"/>
  <c r="F28" i="1"/>
  <c r="M28" i="1"/>
  <c r="X26" i="1"/>
  <c r="AE63" i="1"/>
  <c r="AE132" i="1" s="1"/>
  <c r="X34" i="1"/>
  <c r="AE71" i="1"/>
  <c r="AE140" i="1" s="1"/>
  <c r="H125" i="1"/>
  <c r="G125" i="1"/>
  <c r="M125" i="1"/>
  <c r="D125" i="1"/>
  <c r="I125" i="1"/>
  <c r="E125" i="1"/>
  <c r="L125" i="1"/>
  <c r="K125" i="1"/>
  <c r="C125" i="1"/>
  <c r="O125" i="1"/>
  <c r="N125" i="1"/>
  <c r="J125" i="1"/>
  <c r="F125" i="1"/>
  <c r="B125" i="1"/>
  <c r="P120" i="1"/>
  <c r="F38" i="1"/>
  <c r="M38" i="1"/>
  <c r="F34" i="1"/>
  <c r="M34" i="1"/>
  <c r="F30" i="1"/>
  <c r="M30" i="1"/>
  <c r="V28" i="1"/>
  <c r="AE65" i="1"/>
  <c r="AE134" i="1" s="1"/>
  <c r="AE83" i="1"/>
  <c r="AC32" i="1"/>
  <c r="AE69" i="1"/>
  <c r="V36" i="1"/>
  <c r="AE73" i="1"/>
  <c r="AE142" i="1" s="1"/>
  <c r="AB32" i="1"/>
  <c r="N119" i="1"/>
  <c r="G119" i="1"/>
  <c r="J119" i="1"/>
  <c r="K119" i="1"/>
  <c r="O119" i="1"/>
  <c r="C119" i="1"/>
  <c r="F119" i="1"/>
  <c r="E119" i="1"/>
  <c r="I119" i="1"/>
  <c r="D119" i="1"/>
  <c r="H119" i="1"/>
  <c r="M119" i="1"/>
  <c r="L119" i="1"/>
  <c r="B119" i="1"/>
  <c r="E127" i="1"/>
  <c r="F127" i="1"/>
  <c r="C127" i="1"/>
  <c r="O127" i="1"/>
  <c r="N127" i="1"/>
  <c r="K127" i="1"/>
  <c r="J127" i="1"/>
  <c r="G127" i="1"/>
  <c r="H127" i="1"/>
  <c r="M127" i="1"/>
  <c r="L127" i="1"/>
  <c r="I127" i="1"/>
  <c r="D127" i="1"/>
  <c r="B127" i="1"/>
  <c r="O115" i="1"/>
  <c r="J115" i="1"/>
  <c r="N115" i="1"/>
  <c r="F115" i="1"/>
  <c r="K115" i="1"/>
  <c r="G115" i="1"/>
  <c r="C115" i="1"/>
  <c r="H115" i="1"/>
  <c r="M115" i="1"/>
  <c r="E115" i="1"/>
  <c r="I115" i="1"/>
  <c r="P115" i="1" s="1"/>
  <c r="D115" i="1"/>
  <c r="L115" i="1"/>
  <c r="B115" i="1"/>
  <c r="B118" i="1"/>
  <c r="P116" i="1"/>
  <c r="B124" i="1"/>
  <c r="P122" i="1"/>
  <c r="B33" i="1"/>
  <c r="F33" i="1"/>
  <c r="C31" i="1"/>
  <c r="F31" i="1"/>
  <c r="E32" i="1"/>
  <c r="F32" i="1"/>
  <c r="D25" i="1"/>
  <c r="F25" i="1"/>
  <c r="E25" i="1"/>
  <c r="E36" i="1"/>
  <c r="F36" i="1"/>
  <c r="P139" i="1"/>
  <c r="C35" i="1"/>
  <c r="F35" i="1"/>
  <c r="B26" i="1"/>
  <c r="F26" i="1"/>
  <c r="V37" i="1"/>
  <c r="AB29" i="1"/>
  <c r="Y35" i="1"/>
  <c r="Y29" i="1"/>
  <c r="P138" i="1"/>
  <c r="V35" i="1"/>
  <c r="X28" i="1"/>
  <c r="P105" i="1"/>
  <c r="AD37" i="1"/>
  <c r="AC37" i="1"/>
  <c r="W37" i="1"/>
  <c r="P135" i="1"/>
  <c r="P134" i="1"/>
  <c r="P136" i="1"/>
  <c r="P132" i="1"/>
  <c r="P141" i="1"/>
  <c r="H25" i="1"/>
  <c r="P100" i="1"/>
  <c r="J31" i="1"/>
  <c r="P131" i="1"/>
  <c r="P133" i="1"/>
  <c r="P137" i="1"/>
  <c r="P143" i="1"/>
  <c r="J35" i="1"/>
  <c r="G31" i="1"/>
  <c r="P140" i="1"/>
  <c r="P142" i="1"/>
  <c r="P144" i="1"/>
  <c r="P97" i="1"/>
  <c r="P110" i="1"/>
  <c r="P108" i="1"/>
  <c r="P99" i="1"/>
  <c r="P103" i="1"/>
  <c r="P101" i="1"/>
  <c r="P98" i="1"/>
  <c r="P107" i="1"/>
  <c r="P104" i="1"/>
  <c r="U38" i="1"/>
  <c r="AA31" i="1"/>
  <c r="AD27" i="1"/>
  <c r="U32" i="1"/>
  <c r="X38" i="1"/>
  <c r="X36" i="1"/>
  <c r="AA32" i="1"/>
  <c r="Z31" i="1"/>
  <c r="AD29" i="1"/>
  <c r="Y27" i="1"/>
  <c r="U30" i="1"/>
  <c r="AA38" i="1"/>
  <c r="X30" i="1"/>
  <c r="Z38" i="1"/>
  <c r="V30" i="1"/>
  <c r="U31" i="1"/>
  <c r="V38" i="1"/>
  <c r="AD35" i="1"/>
  <c r="Z32" i="1"/>
  <c r="AD30" i="1"/>
  <c r="AC29" i="1"/>
  <c r="V27" i="1"/>
  <c r="AC38" i="1"/>
  <c r="AB37" i="1"/>
  <c r="Z34" i="1"/>
  <c r="V32" i="1"/>
  <c r="AA30" i="1"/>
  <c r="W29" i="1"/>
  <c r="AC30" i="1"/>
  <c r="Z26" i="1"/>
  <c r="AD38" i="1"/>
  <c r="AB30" i="1"/>
  <c r="W26" i="1"/>
  <c r="AB38" i="1"/>
  <c r="Y37" i="1"/>
  <c r="W34" i="1"/>
  <c r="AC31" i="1"/>
  <c r="Z30" i="1"/>
  <c r="V29" i="1"/>
  <c r="U33" i="1"/>
  <c r="C27" i="1"/>
  <c r="D27" i="1"/>
  <c r="G27" i="1"/>
  <c r="AC28" i="1"/>
  <c r="X25" i="1"/>
  <c r="U37" i="1"/>
  <c r="U29" i="1"/>
  <c r="AA37" i="1"/>
  <c r="AB36" i="1"/>
  <c r="AC35" i="1"/>
  <c r="AD34" i="1"/>
  <c r="V34" i="1"/>
  <c r="W33" i="1"/>
  <c r="Y31" i="1"/>
  <c r="AA29" i="1"/>
  <c r="AB28" i="1"/>
  <c r="AC27" i="1"/>
  <c r="AD26" i="1"/>
  <c r="V26" i="1"/>
  <c r="W25" i="1"/>
  <c r="P102" i="1"/>
  <c r="B25" i="1"/>
  <c r="U36" i="1"/>
  <c r="U28" i="1"/>
  <c r="Y38" i="1"/>
  <c r="Z37" i="1"/>
  <c r="AA36" i="1"/>
  <c r="AB35" i="1"/>
  <c r="AC34" i="1"/>
  <c r="AD33" i="1"/>
  <c r="V33" i="1"/>
  <c r="W32" i="1"/>
  <c r="X31" i="1"/>
  <c r="Y30" i="1"/>
  <c r="Z29" i="1"/>
  <c r="AA28" i="1"/>
  <c r="AB27" i="1"/>
  <c r="AC26" i="1"/>
  <c r="AD25" i="1"/>
  <c r="AC36" i="1"/>
  <c r="X33" i="1"/>
  <c r="U35" i="1"/>
  <c r="U27" i="1"/>
  <c r="Z36" i="1"/>
  <c r="AA35" i="1"/>
  <c r="AB34" i="1"/>
  <c r="AC33" i="1"/>
  <c r="W31" i="1"/>
  <c r="Z28" i="1"/>
  <c r="AA27" i="1"/>
  <c r="AB26" i="1"/>
  <c r="AC25" i="1"/>
  <c r="U34" i="1"/>
  <c r="U26" i="1"/>
  <c r="Y36" i="1"/>
  <c r="Z35" i="1"/>
  <c r="AA34" i="1"/>
  <c r="AB33" i="1"/>
  <c r="AD31" i="1"/>
  <c r="Y28" i="1"/>
  <c r="Z27" i="1"/>
  <c r="AA26" i="1"/>
  <c r="AB25" i="1"/>
  <c r="P109" i="1"/>
  <c r="AA33" i="1"/>
  <c r="W36" i="1"/>
  <c r="X35" i="1"/>
  <c r="Y34" i="1"/>
  <c r="Z33" i="1"/>
  <c r="W28" i="1"/>
  <c r="X27" i="1"/>
  <c r="Y26" i="1"/>
  <c r="Z25" i="1"/>
  <c r="AA25" i="1"/>
  <c r="AD36" i="1"/>
  <c r="AD28" i="1"/>
  <c r="P106" i="1"/>
  <c r="M20" i="3"/>
  <c r="J41" i="3" s="1"/>
  <c r="M12" i="3"/>
  <c r="M18" i="3"/>
  <c r="F39" i="3" s="1"/>
  <c r="M10" i="3"/>
  <c r="M16" i="3"/>
  <c r="D37" i="3" s="1"/>
  <c r="M8" i="3"/>
  <c r="M14" i="3"/>
  <c r="F35" i="3" s="1"/>
  <c r="N18" i="5"/>
  <c r="N22" i="5"/>
  <c r="O27" i="5"/>
  <c r="O19" i="5"/>
  <c r="N10" i="5"/>
  <c r="N27" i="5"/>
  <c r="N15" i="5"/>
  <c r="N14" i="5"/>
  <c r="N26" i="5"/>
  <c r="O23" i="5"/>
  <c r="O15" i="5"/>
  <c r="P28" i="5"/>
  <c r="P24" i="5"/>
  <c r="P20" i="5"/>
  <c r="P16" i="5"/>
  <c r="P12" i="5"/>
  <c r="N17" i="5"/>
  <c r="N13" i="5"/>
  <c r="N25" i="5"/>
  <c r="N21" i="5"/>
  <c r="O26" i="5"/>
  <c r="O22" i="5"/>
  <c r="O18" i="5"/>
  <c r="P10" i="5"/>
  <c r="O10" i="5"/>
  <c r="N11" i="5"/>
  <c r="N23" i="5"/>
  <c r="P27" i="5"/>
  <c r="P23" i="5"/>
  <c r="P19" i="5"/>
  <c r="P15" i="5"/>
  <c r="P11" i="5"/>
  <c r="N19" i="5"/>
  <c r="P25" i="5"/>
  <c r="P21" i="5"/>
  <c r="P13" i="5"/>
  <c r="N16" i="5"/>
  <c r="N12" i="5"/>
  <c r="N28" i="5"/>
  <c r="N24" i="5"/>
  <c r="O12" i="5"/>
  <c r="O25" i="5"/>
  <c r="O21" i="5"/>
  <c r="O17" i="5"/>
  <c r="P17" i="5"/>
  <c r="O28" i="5"/>
  <c r="O24" i="5"/>
  <c r="O20" i="5"/>
  <c r="O16" i="5"/>
  <c r="P19" i="4"/>
  <c r="D44" i="4" s="1"/>
  <c r="P15" i="4"/>
  <c r="D40" i="4" s="1"/>
  <c r="P12" i="4"/>
  <c r="P8" i="4"/>
  <c r="L33" i="4" s="1"/>
  <c r="P10" i="4"/>
  <c r="P9" i="4"/>
  <c r="M34" i="4" s="1"/>
  <c r="P11" i="4"/>
  <c r="G36" i="4" s="1"/>
  <c r="P14" i="4"/>
  <c r="Q14" i="4" s="1"/>
  <c r="P18" i="4"/>
  <c r="P21" i="4"/>
  <c r="Q21" i="4" s="1"/>
  <c r="P20" i="4"/>
  <c r="P13" i="4"/>
  <c r="P16" i="4"/>
  <c r="P17" i="4"/>
  <c r="M19" i="3"/>
  <c r="J40" i="3" s="1"/>
  <c r="M15" i="3"/>
  <c r="M11" i="3"/>
  <c r="M21" i="3"/>
  <c r="N21" i="3" s="1"/>
  <c r="M17" i="3"/>
  <c r="M13" i="3"/>
  <c r="F34" i="3" s="1"/>
  <c r="M9" i="3"/>
  <c r="O32" i="2"/>
  <c r="M29" i="2"/>
  <c r="M25" i="2"/>
  <c r="M21" i="2"/>
  <c r="M17" i="2"/>
  <c r="O33" i="2"/>
  <c r="Q27" i="2"/>
  <c r="Q23" i="2"/>
  <c r="P20" i="2"/>
  <c r="M27" i="2"/>
  <c r="M23" i="2"/>
  <c r="M19" i="2"/>
  <c r="P19" i="2"/>
  <c r="P32" i="2" s="1"/>
  <c r="Q29" i="2"/>
  <c r="Q25" i="2"/>
  <c r="Q21" i="2"/>
  <c r="Q17" i="2"/>
  <c r="P31" i="2"/>
  <c r="E25" i="2"/>
  <c r="J24" i="2"/>
  <c r="E23" i="2"/>
  <c r="E19" i="2"/>
  <c r="E32" i="2" s="1"/>
  <c r="J18" i="2"/>
  <c r="K18" i="2"/>
  <c r="D31" i="2"/>
  <c r="D32" i="2"/>
  <c r="F31" i="2"/>
  <c r="D33" i="2"/>
  <c r="I33" i="2"/>
  <c r="I32" i="2"/>
  <c r="F32" i="2"/>
  <c r="J29" i="2"/>
  <c r="J28" i="2"/>
  <c r="J27" i="2"/>
  <c r="J26" i="2"/>
  <c r="J22" i="2"/>
  <c r="J21" i="2"/>
  <c r="E20" i="2"/>
  <c r="E17" i="2"/>
  <c r="E31" i="2"/>
  <c r="J16" i="2"/>
  <c r="F33" i="2"/>
  <c r="N33" i="2"/>
  <c r="N32" i="2"/>
  <c r="N31" i="2"/>
  <c r="G25" i="1"/>
  <c r="G35" i="1"/>
  <c r="B28" i="1"/>
  <c r="O36" i="1"/>
  <c r="K32" i="1"/>
  <c r="J27" i="1"/>
  <c r="C38" i="1"/>
  <c r="B38" i="1"/>
  <c r="I38" i="1"/>
  <c r="O38" i="1"/>
  <c r="E38" i="1"/>
  <c r="D38" i="1"/>
  <c r="J38" i="1"/>
  <c r="K38" i="1"/>
  <c r="C26" i="1"/>
  <c r="D26" i="1"/>
  <c r="J26" i="1"/>
  <c r="E26" i="1"/>
  <c r="K26" i="1"/>
  <c r="G26" i="1"/>
  <c r="N26" i="1"/>
  <c r="I26" i="1"/>
  <c r="O26" i="1"/>
  <c r="G38" i="1"/>
  <c r="C34" i="1"/>
  <c r="D34" i="1"/>
  <c r="J34" i="1"/>
  <c r="G34" i="1"/>
  <c r="O34" i="1"/>
  <c r="E34" i="1"/>
  <c r="K34" i="1"/>
  <c r="N34" i="1"/>
  <c r="B34" i="1"/>
  <c r="I34" i="1"/>
  <c r="C30" i="1"/>
  <c r="D30" i="1"/>
  <c r="J30" i="1"/>
  <c r="I30" i="1"/>
  <c r="E30" i="1"/>
  <c r="K30" i="1"/>
  <c r="G30" i="1"/>
  <c r="N30" i="1"/>
  <c r="B30" i="1"/>
  <c r="O30" i="1"/>
  <c r="N38" i="1"/>
  <c r="L25" i="1"/>
  <c r="C25" i="1"/>
  <c r="O35" i="1"/>
  <c r="E35" i="1"/>
  <c r="O31" i="1"/>
  <c r="E31" i="1"/>
  <c r="O27" i="1"/>
  <c r="E27" i="1"/>
  <c r="K25" i="1"/>
  <c r="K35" i="1"/>
  <c r="B35" i="1"/>
  <c r="K31" i="1"/>
  <c r="B31" i="1"/>
  <c r="K27" i="1"/>
  <c r="B27" i="1"/>
  <c r="AE21" i="1"/>
  <c r="C37" i="1"/>
  <c r="H37" i="1"/>
  <c r="L37" i="1"/>
  <c r="D37" i="1"/>
  <c r="I37" i="1"/>
  <c r="N37" i="1"/>
  <c r="P21" i="1"/>
  <c r="C29" i="1"/>
  <c r="H29" i="1"/>
  <c r="L29" i="1"/>
  <c r="D29" i="1"/>
  <c r="I29" i="1"/>
  <c r="N29" i="1"/>
  <c r="E29" i="1"/>
  <c r="J29" i="1"/>
  <c r="O29" i="1"/>
  <c r="J37" i="1"/>
  <c r="G33" i="1"/>
  <c r="G29" i="1"/>
  <c r="C36" i="1"/>
  <c r="H36" i="1"/>
  <c r="L36" i="1"/>
  <c r="D36" i="1"/>
  <c r="I36" i="1"/>
  <c r="N36" i="1"/>
  <c r="C32" i="1"/>
  <c r="H32" i="1"/>
  <c r="L32" i="1"/>
  <c r="D32" i="1"/>
  <c r="I32" i="1"/>
  <c r="N32" i="1"/>
  <c r="C28" i="1"/>
  <c r="H28" i="1"/>
  <c r="L28" i="1"/>
  <c r="D28" i="1"/>
  <c r="I28" i="1"/>
  <c r="N28" i="1"/>
  <c r="E28" i="1"/>
  <c r="J28" i="1"/>
  <c r="O28" i="1"/>
  <c r="G37" i="1"/>
  <c r="K36" i="1"/>
  <c r="B36" i="1"/>
  <c r="O33" i="1"/>
  <c r="E33" i="1"/>
  <c r="J32" i="1"/>
  <c r="B29" i="1"/>
  <c r="O37" i="1"/>
  <c r="E37" i="1"/>
  <c r="J36" i="1"/>
  <c r="K33" i="1"/>
  <c r="G32" i="1"/>
  <c r="K28" i="1"/>
  <c r="C33" i="1"/>
  <c r="H33" i="1"/>
  <c r="L33" i="1"/>
  <c r="D33" i="1"/>
  <c r="I33" i="1"/>
  <c r="N33" i="1"/>
  <c r="K37" i="1"/>
  <c r="B37" i="1"/>
  <c r="G36" i="1"/>
  <c r="J33" i="1"/>
  <c r="O32" i="1"/>
  <c r="B32" i="1"/>
  <c r="K29" i="1"/>
  <c r="G28" i="1"/>
  <c r="O25" i="1"/>
  <c r="J25" i="1"/>
  <c r="N35" i="1"/>
  <c r="I35" i="1"/>
  <c r="D35" i="1"/>
  <c r="N31" i="1"/>
  <c r="I31" i="1"/>
  <c r="D31" i="1"/>
  <c r="N27" i="1"/>
  <c r="I27" i="1"/>
  <c r="N25" i="1"/>
  <c r="I25" i="1"/>
  <c r="L38" i="1"/>
  <c r="H38" i="1"/>
  <c r="L35" i="1"/>
  <c r="H35" i="1"/>
  <c r="L34" i="1"/>
  <c r="H34" i="1"/>
  <c r="L31" i="1"/>
  <c r="H31" i="1"/>
  <c r="L30" i="1"/>
  <c r="H30" i="1"/>
  <c r="L27" i="1"/>
  <c r="H27" i="1"/>
  <c r="L26" i="1"/>
  <c r="H26" i="1"/>
  <c r="P57" i="1"/>
  <c r="F39" i="1" l="1"/>
  <c r="P127" i="1"/>
  <c r="AE87" i="1"/>
  <c r="AE138" i="1"/>
  <c r="P125" i="1"/>
  <c r="P123" i="1"/>
  <c r="AE86" i="1"/>
  <c r="AE85" i="1"/>
  <c r="P118" i="1"/>
  <c r="AE88" i="1"/>
  <c r="P119" i="1"/>
  <c r="AE91" i="1"/>
  <c r="AE81" i="1"/>
  <c r="P124" i="1"/>
  <c r="AE93" i="1"/>
  <c r="P25" i="1"/>
  <c r="AE89" i="1"/>
  <c r="P121" i="1"/>
  <c r="AE92" i="1"/>
  <c r="P126" i="1"/>
  <c r="AE82" i="1"/>
  <c r="AE133" i="1"/>
  <c r="P117" i="1"/>
  <c r="AE131" i="1"/>
  <c r="AE76" i="1"/>
  <c r="AC39" i="1"/>
  <c r="AE30" i="1"/>
  <c r="N40" i="4"/>
  <c r="C39" i="3"/>
  <c r="AE33" i="1"/>
  <c r="K40" i="4"/>
  <c r="E39" i="1"/>
  <c r="P40" i="4"/>
  <c r="Q15" i="4"/>
  <c r="L40" i="4"/>
  <c r="L44" i="4"/>
  <c r="H34" i="3"/>
  <c r="N44" i="4"/>
  <c r="L35" i="3"/>
  <c r="J34" i="3"/>
  <c r="H39" i="3"/>
  <c r="K35" i="3"/>
  <c r="I36" i="4"/>
  <c r="F41" i="3"/>
  <c r="M41" i="3"/>
  <c r="F44" i="4"/>
  <c r="E39" i="3"/>
  <c r="I33" i="4"/>
  <c r="E41" i="3"/>
  <c r="G41" i="3"/>
  <c r="L39" i="3"/>
  <c r="N14" i="3"/>
  <c r="D41" i="3"/>
  <c r="G44" i="4"/>
  <c r="J35" i="3"/>
  <c r="K36" i="4"/>
  <c r="I39" i="3"/>
  <c r="K39" i="3"/>
  <c r="M35" i="3"/>
  <c r="N18" i="3"/>
  <c r="L41" i="3"/>
  <c r="O44" i="4"/>
  <c r="J39" i="3"/>
  <c r="F36" i="4"/>
  <c r="M39" i="3"/>
  <c r="K41" i="3"/>
  <c r="N20" i="3"/>
  <c r="P44" i="4"/>
  <c r="M40" i="4"/>
  <c r="H41" i="3"/>
  <c r="I41" i="3"/>
  <c r="D39" i="3"/>
  <c r="C35" i="3"/>
  <c r="D35" i="3"/>
  <c r="C41" i="3"/>
  <c r="L34" i="3"/>
  <c r="Q19" i="4"/>
  <c r="I44" i="4"/>
  <c r="I35" i="3"/>
  <c r="G35" i="3"/>
  <c r="F37" i="3"/>
  <c r="C37" i="3"/>
  <c r="L37" i="3"/>
  <c r="Q10" i="4"/>
  <c r="F35" i="4"/>
  <c r="C35" i="4"/>
  <c r="O35" i="4"/>
  <c r="I35" i="4"/>
  <c r="J35" i="4"/>
  <c r="P35" i="4"/>
  <c r="K35" i="4"/>
  <c r="K37" i="3"/>
  <c r="E37" i="3"/>
  <c r="E35" i="4"/>
  <c r="C40" i="4"/>
  <c r="Q8" i="4"/>
  <c r="P33" i="4"/>
  <c r="O33" i="4"/>
  <c r="F33" i="4"/>
  <c r="C33" i="4"/>
  <c r="M33" i="4"/>
  <c r="D33" i="4"/>
  <c r="E33" i="4"/>
  <c r="I40" i="4"/>
  <c r="O40" i="4"/>
  <c r="J37" i="3"/>
  <c r="F34" i="4"/>
  <c r="J34" i="4"/>
  <c r="Q9" i="4"/>
  <c r="H34" i="4"/>
  <c r="C34" i="4"/>
  <c r="P34" i="4"/>
  <c r="G34" i="4"/>
  <c r="O34" i="4"/>
  <c r="I34" i="4"/>
  <c r="Q12" i="4"/>
  <c r="P37" i="4"/>
  <c r="F37" i="4"/>
  <c r="J37" i="4"/>
  <c r="O37" i="4"/>
  <c r="E37" i="4"/>
  <c r="G37" i="4"/>
  <c r="H37" i="3"/>
  <c r="I37" i="4"/>
  <c r="D37" i="4"/>
  <c r="E34" i="4"/>
  <c r="L36" i="3"/>
  <c r="C36" i="3"/>
  <c r="N16" i="3"/>
  <c r="H44" i="4"/>
  <c r="E44" i="4"/>
  <c r="G40" i="4"/>
  <c r="H35" i="3"/>
  <c r="M37" i="4"/>
  <c r="N34" i="4"/>
  <c r="M35" i="4"/>
  <c r="L37" i="4"/>
  <c r="C37" i="4"/>
  <c r="I37" i="3"/>
  <c r="H35" i="4"/>
  <c r="M37" i="3"/>
  <c r="G37" i="3"/>
  <c r="N33" i="4"/>
  <c r="H33" i="4"/>
  <c r="N35" i="4"/>
  <c r="G35" i="4"/>
  <c r="J33" i="4"/>
  <c r="N37" i="4"/>
  <c r="K34" i="4"/>
  <c r="L35" i="4"/>
  <c r="D40" i="3"/>
  <c r="C44" i="4"/>
  <c r="Q11" i="4"/>
  <c r="P36" i="4"/>
  <c r="E36" i="4"/>
  <c r="O36" i="4"/>
  <c r="L36" i="4"/>
  <c r="M36" i="4"/>
  <c r="C36" i="4"/>
  <c r="D36" i="4"/>
  <c r="J44" i="4"/>
  <c r="K44" i="4"/>
  <c r="E35" i="3"/>
  <c r="J36" i="4"/>
  <c r="H37" i="4"/>
  <c r="L34" i="4"/>
  <c r="D35" i="4"/>
  <c r="H36" i="4"/>
  <c r="G39" i="3"/>
  <c r="K33" i="4"/>
  <c r="G33" i="4"/>
  <c r="K37" i="4"/>
  <c r="N36" i="4"/>
  <c r="D34" i="4"/>
  <c r="M44" i="4"/>
  <c r="H40" i="4"/>
  <c r="E40" i="4"/>
  <c r="J40" i="4"/>
  <c r="F40" i="4"/>
  <c r="C39" i="4"/>
  <c r="P39" i="4"/>
  <c r="D42" i="4"/>
  <c r="H42" i="4"/>
  <c r="L42" i="4"/>
  <c r="F42" i="4"/>
  <c r="N42" i="4"/>
  <c r="G42" i="4"/>
  <c r="O42" i="4"/>
  <c r="E42" i="4"/>
  <c r="I42" i="4"/>
  <c r="M42" i="4"/>
  <c r="J42" i="4"/>
  <c r="K42" i="4"/>
  <c r="D38" i="4"/>
  <c r="H38" i="4"/>
  <c r="L38" i="4"/>
  <c r="G38" i="4"/>
  <c r="O38" i="4"/>
  <c r="E38" i="4"/>
  <c r="I38" i="4"/>
  <c r="M38" i="4"/>
  <c r="F38" i="4"/>
  <c r="J38" i="4"/>
  <c r="N38" i="4"/>
  <c r="K38" i="4"/>
  <c r="C43" i="4"/>
  <c r="D43" i="4"/>
  <c r="H43" i="4"/>
  <c r="L43" i="4"/>
  <c r="J43" i="4"/>
  <c r="K43" i="4"/>
  <c r="E43" i="4"/>
  <c r="I43" i="4"/>
  <c r="M43" i="4"/>
  <c r="F43" i="4"/>
  <c r="N43" i="4"/>
  <c r="G43" i="4"/>
  <c r="O43" i="4"/>
  <c r="D41" i="4"/>
  <c r="H41" i="4"/>
  <c r="L41" i="4"/>
  <c r="F41" i="4"/>
  <c r="J41" i="4"/>
  <c r="G41" i="4"/>
  <c r="K41" i="4"/>
  <c r="E41" i="4"/>
  <c r="I41" i="4"/>
  <c r="M41" i="4"/>
  <c r="N41" i="4"/>
  <c r="O41" i="4"/>
  <c r="D45" i="4"/>
  <c r="H45" i="4"/>
  <c r="L45" i="4"/>
  <c r="F45" i="4"/>
  <c r="N45" i="4"/>
  <c r="K45" i="4"/>
  <c r="E45" i="4"/>
  <c r="I45" i="4"/>
  <c r="M45" i="4"/>
  <c r="J45" i="4"/>
  <c r="G45" i="4"/>
  <c r="O45" i="4"/>
  <c r="D39" i="4"/>
  <c r="H39" i="4"/>
  <c r="L39" i="4"/>
  <c r="G39" i="4"/>
  <c r="O39" i="4"/>
  <c r="E39" i="4"/>
  <c r="I39" i="4"/>
  <c r="M39" i="4"/>
  <c r="F39" i="4"/>
  <c r="J39" i="4"/>
  <c r="N39" i="4"/>
  <c r="K39" i="4"/>
  <c r="Q18" i="4"/>
  <c r="P43" i="4"/>
  <c r="P41" i="4"/>
  <c r="Q16" i="4"/>
  <c r="C41" i="4"/>
  <c r="Q13" i="4"/>
  <c r="P38" i="4"/>
  <c r="C38" i="4"/>
  <c r="P45" i="4"/>
  <c r="C45" i="4"/>
  <c r="Q20" i="4"/>
  <c r="Q17" i="4"/>
  <c r="P42" i="4"/>
  <c r="C42" i="4"/>
  <c r="N17" i="3"/>
  <c r="M38" i="3"/>
  <c r="E38" i="3"/>
  <c r="I38" i="3"/>
  <c r="G38" i="3"/>
  <c r="K38" i="3"/>
  <c r="C38" i="3"/>
  <c r="D36" i="3"/>
  <c r="H36" i="3"/>
  <c r="J38" i="3"/>
  <c r="H40" i="3"/>
  <c r="F38" i="3"/>
  <c r="L40" i="3"/>
  <c r="N15" i="3"/>
  <c r="G36" i="3"/>
  <c r="K36" i="3"/>
  <c r="M36" i="3"/>
  <c r="E36" i="3"/>
  <c r="I36" i="3"/>
  <c r="F36" i="3"/>
  <c r="D38" i="3"/>
  <c r="N13" i="3"/>
  <c r="M34" i="3"/>
  <c r="E34" i="3"/>
  <c r="I34" i="3"/>
  <c r="G34" i="3"/>
  <c r="K34" i="3"/>
  <c r="C34" i="3"/>
  <c r="N19" i="3"/>
  <c r="G40" i="3"/>
  <c r="K40" i="3"/>
  <c r="C40" i="3"/>
  <c r="M40" i="3"/>
  <c r="E40" i="3"/>
  <c r="I40" i="3"/>
  <c r="L38" i="3"/>
  <c r="H38" i="3"/>
  <c r="J36" i="3"/>
  <c r="F40" i="3"/>
  <c r="E33" i="2"/>
  <c r="P33" i="2"/>
  <c r="Q20" i="2"/>
  <c r="Q33" i="2" s="1"/>
  <c r="Q19" i="2"/>
  <c r="K32" i="2"/>
  <c r="K31" i="2"/>
  <c r="K33" i="2"/>
  <c r="J33" i="2"/>
  <c r="J32" i="2"/>
  <c r="J31" i="2"/>
  <c r="AE26" i="1"/>
  <c r="AE38" i="1"/>
  <c r="AE31" i="1"/>
  <c r="AE34" i="1"/>
  <c r="P34" i="1"/>
  <c r="P33" i="1"/>
  <c r="X39" i="1"/>
  <c r="AE36" i="1"/>
  <c r="AE32" i="1"/>
  <c r="AE29" i="1"/>
  <c r="AE37" i="1"/>
  <c r="AA39" i="1"/>
  <c r="AE35" i="1"/>
  <c r="Z39" i="1"/>
  <c r="W39" i="1"/>
  <c r="AE28" i="1"/>
  <c r="AE25" i="1"/>
  <c r="AD39" i="1"/>
  <c r="AB39" i="1"/>
  <c r="N39" i="1"/>
  <c r="O39" i="1"/>
  <c r="K39" i="1"/>
  <c r="P30" i="1"/>
  <c r="J39" i="1"/>
  <c r="V39" i="1"/>
  <c r="U39" i="1"/>
  <c r="D39" i="1"/>
  <c r="P35" i="1"/>
  <c r="Y39" i="1"/>
  <c r="P38" i="1"/>
  <c r="P26" i="1"/>
  <c r="B39" i="1"/>
  <c r="AE27" i="1"/>
  <c r="P31" i="1"/>
  <c r="P28" i="1"/>
  <c r="H39" i="1"/>
  <c r="P27" i="1"/>
  <c r="G39" i="1"/>
  <c r="P36" i="1"/>
  <c r="L39" i="1"/>
  <c r="C39" i="1"/>
  <c r="I39" i="1"/>
  <c r="P37" i="1"/>
  <c r="P29" i="1"/>
  <c r="P32" i="1"/>
  <c r="Q31" i="2" l="1"/>
  <c r="Q32" i="2"/>
  <c r="M33" i="2"/>
  <c r="M31" i="2"/>
  <c r="M32" i="2"/>
  <c r="AE39" i="1"/>
  <c r="P39" i="1"/>
</calcChain>
</file>

<file path=xl/comments1.xml><?xml version="1.0" encoding="utf-8"?>
<comments xmlns="http://schemas.openxmlformats.org/spreadsheetml/2006/main">
  <authors>
    <author>Heinl, Steve (DFG)</author>
  </authors>
  <commentList>
    <comment ref="W5" authorId="0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These should be the weekly targets based on historical run timing in McPherson (1990).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Historical run timing.</t>
        </r>
      </text>
    </comment>
  </commentList>
</comments>
</file>

<file path=xl/sharedStrings.xml><?xml version="1.0" encoding="utf-8"?>
<sst xmlns="http://schemas.openxmlformats.org/spreadsheetml/2006/main" count="348" uniqueCount="106">
  <si>
    <t>Year</t>
  </si>
  <si>
    <t>Total</t>
  </si>
  <si>
    <t>Age Class:</t>
  </si>
  <si>
    <t>Average</t>
  </si>
  <si>
    <t>Percent of Total:</t>
  </si>
  <si>
    <t>Exploitation Rates by Age Class</t>
  </si>
  <si>
    <t>Table 1.4. Age composition of sockeye salmon in the Chilkat Lake total run for calendar years 1976-1989.</t>
  </si>
  <si>
    <t>CHILKAT and CHILKOOT LAKE SOCKEYE SALMON DATA FROM MCPHERSON (1990):</t>
  </si>
  <si>
    <t>Note:  Calculated averages in red font do not match numbers in McPherson's table.</t>
  </si>
  <si>
    <t>Table 1.3. Catches, escapements, annual total runs, and exploitation rates of Lynn Canal (District 115) sockeye salmon stocks, calendar years 1967-1989.</t>
  </si>
  <si>
    <t>Catc</t>
  </si>
  <si>
    <t>Esc.</t>
  </si>
  <si>
    <t>Annual total run</t>
  </si>
  <si>
    <t>Percent total catch</t>
  </si>
  <si>
    <t>Expl. Rate</t>
  </si>
  <si>
    <t>Catch</t>
  </si>
  <si>
    <t>1976-1989</t>
  </si>
  <si>
    <t>Mean</t>
  </si>
  <si>
    <t>Min</t>
  </si>
  <si>
    <t>Max</t>
  </si>
  <si>
    <t>Lynn Canal Total</t>
  </si>
  <si>
    <t>Berners Bay+ Mainstem</t>
  </si>
  <si>
    <t>Chilkat Lake:</t>
  </si>
  <si>
    <t>Chilkoot Lake:</t>
  </si>
  <si>
    <t>Note: Catch of "Other" stocks broken out for age-0. fish only for years 1981-1984.</t>
  </si>
  <si>
    <t>Table 2.1.  Brood year returns of sockeye salmon and total return/spawner (TR/S) to Chilkoot Lake, 1976-1984 brood years.</t>
  </si>
  <si>
    <t>Part A - Numbers of fish by age class.</t>
  </si>
  <si>
    <t>Return</t>
  </si>
  <si>
    <t>TR/S</t>
  </si>
  <si>
    <t>3-Yr</t>
  </si>
  <si>
    <t>4-Yr</t>
  </si>
  <si>
    <t>5-Yr</t>
  </si>
  <si>
    <t>6-Yr</t>
  </si>
  <si>
    <t>7-Yr</t>
  </si>
  <si>
    <t>a</t>
  </si>
  <si>
    <t>Notes:</t>
  </si>
  <si>
    <t xml:space="preserve">     Escapements not enumerated 1971-1975.</t>
  </si>
  <si>
    <t xml:space="preserve">     Age 1.4 and 2.3 fish for 1984 return estimated.</t>
  </si>
  <si>
    <t>Part B - Brood year return, percent by age class.</t>
  </si>
  <si>
    <t>Table 2.1.  Brood year returns of sockeye salmon and total return/spawner (TR/S) to Chilkat Lake, 1971-1984 brood years.</t>
  </si>
  <si>
    <t>8-Yr</t>
  </si>
  <si>
    <t>Table 4.1.  Weekly escapement goals for Chilkoot Lake sockeye salmon stocks based on bias-corrected estimates for season goals, 95% confidence</t>
  </si>
  <si>
    <t xml:space="preserve">     intervals for upper and lower bounds, and historic escapement proportions (1981-1989).</t>
  </si>
  <si>
    <t>Stat.</t>
  </si>
  <si>
    <t>Week</t>
  </si>
  <si>
    <t>Cum.</t>
  </si>
  <si>
    <t>Prop.</t>
  </si>
  <si>
    <t>Weekly</t>
  </si>
  <si>
    <t>Numbers</t>
  </si>
  <si>
    <t>Lower</t>
  </si>
  <si>
    <t>Bound</t>
  </si>
  <si>
    <t xml:space="preserve">Upper </t>
  </si>
  <si>
    <t>Early Stock</t>
  </si>
  <si>
    <t>Late Stock</t>
  </si>
  <si>
    <t>Both Stocks</t>
  </si>
  <si>
    <t>Season total</t>
  </si>
  <si>
    <t>Upper 95% CI</t>
  </si>
  <si>
    <t>Lower 95% CI</t>
  </si>
  <si>
    <t>Geiger et al. (2005)</t>
  </si>
  <si>
    <t>Geiger, H. J., R. L. Bachman, S. C. Heinl, K. Jensen, T. A. Johnson, A. Piston, and R. Riffe.  2005.  Sockeye salmon stock status and escapement goals in Southeast Alaska.</t>
  </si>
  <si>
    <t>[in] Der Hovanisian, J. A. and H. J. Geiger, editors.  Stock status and escapement goals for salmon stocks in Southeast Alaska 2005.  Alaska Department</t>
  </si>
  <si>
    <t>of Fish and Game, Special Publication No. 05-22, Anchorage.</t>
  </si>
  <si>
    <t>McPherson, S. A.  1990.  An in-season management system for sockeye salmon returns to Lynn Canal, Southeast Alaska.  Masters of Science Thesis.  University of Alaska, Fairbanks.</t>
  </si>
  <si>
    <t xml:space="preserve">Eggers, D. M., X. Zhang, R. L. Bachman, and M. M. Sogge.  2009.  Sockeye salmon stock status and escapement goals for Chilkoot Lake in Southeast Alaska.  Alaska </t>
  </si>
  <si>
    <t>Department of Fish and Game, Fishery Data Series No. 09-63, Anchorage.</t>
  </si>
  <si>
    <t>REFERENCES:</t>
  </si>
  <si>
    <t>Eggers et al. (2009)</t>
  </si>
  <si>
    <t>Geiger</t>
  </si>
  <si>
    <t>Eggers</t>
  </si>
  <si>
    <t xml:space="preserve">Eggers et al. (2009) </t>
  </si>
  <si>
    <t xml:space="preserve">Prorated to McPherson's proportions </t>
  </si>
  <si>
    <t>Published weekly targets:</t>
  </si>
  <si>
    <t>Cumulative weekly escapement and escapement goal (Geiger or Eggers) in place in that year:</t>
  </si>
  <si>
    <t>Table 1.5. Age composition of sockeye salmon in the Chilkoot Lake total run for calendar years 1976-1989.</t>
  </si>
  <si>
    <t>HARVEST</t>
  </si>
  <si>
    <t>ESCAPEMENT</t>
  </si>
  <si>
    <t>in grey</t>
  </si>
  <si>
    <t>Reproportion to % of Total Catch from Table 1.3</t>
  </si>
  <si>
    <t>Proportions</t>
  </si>
  <si>
    <t>Esc Numbers by Age Class</t>
  </si>
  <si>
    <t>Harvest Numbers by Age Class</t>
  </si>
  <si>
    <t>Total Run</t>
  </si>
  <si>
    <t>Harvest</t>
  </si>
  <si>
    <t>Escapement</t>
  </si>
  <si>
    <t>Age Composition</t>
  </si>
  <si>
    <t>Total Escapement (all ages)</t>
  </si>
  <si>
    <t>Exploitation Rates</t>
  </si>
  <si>
    <t>Age composition of sockeye salmon in the Chilkat Lake total run for calendar years 1976-1989.</t>
  </si>
  <si>
    <t>Table 1.- Age composition of sockeye salmon in the Chilkat Lake total run for calendar years 1976-1989 (McPherson 1990 Table 1.4).</t>
  </si>
  <si>
    <t>Harvest Proportions by Age Class</t>
  </si>
  <si>
    <t>Reproportioned to percent of total catch</t>
  </si>
  <si>
    <t>Age 1.1</t>
  </si>
  <si>
    <t>Age 0.3</t>
  </si>
  <si>
    <t>Age 1.2</t>
  </si>
  <si>
    <t>Age 2.1</t>
  </si>
  <si>
    <t>Age 0.4</t>
  </si>
  <si>
    <t>Age 1.3</t>
  </si>
  <si>
    <t>Age 2.2</t>
  </si>
  <si>
    <t>Age 3.1</t>
  </si>
  <si>
    <t>Age 1.4</t>
  </si>
  <si>
    <t>Age 2.3</t>
  </si>
  <si>
    <t>Age 3.2</t>
  </si>
  <si>
    <t>Age 1.5</t>
  </si>
  <si>
    <t>Age 2.4</t>
  </si>
  <si>
    <t xml:space="preserve"> Age 3.3</t>
  </si>
  <si>
    <t xml:space="preserve">check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</si>
</sst>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00"/>
    <numFmt numFmtId="166" formatCode="0.0"/>
    <numFmt numFmtId="167" formatCode="#,##0.000"/>
    <numFmt numFmtId="168" formatCode="#,##0.00000"/>
    <numFmt numFmtId="169" formatCode="0.000%"/>
    <numFmt numFmtId="170" formatCode="#,##0.000000"/>
    <numFmt numFmtId="172" formatCode="#,##0.0000"/>
    <numFmt numFmtId="173" formatCode="#,##0.0"/>
    <numFmt numFmtId="174" formatCode="#,##0.0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0" xfId="0" applyFont="1" applyBorder="1" applyAlignment="1">
      <alignment horizontal="left"/>
    </xf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2" fontId="7" fillId="0" borderId="0" xfId="1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wrapText="1"/>
    </xf>
    <xf numFmtId="3" fontId="0" fillId="0" borderId="0" xfId="0" applyNumberFormat="1"/>
    <xf numFmtId="3" fontId="0" fillId="0" borderId="1" xfId="0" applyNumberFormat="1" applyBorder="1"/>
    <xf numFmtId="3" fontId="0" fillId="0" borderId="0" xfId="0" applyNumberFormat="1" applyBorder="1"/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3" fontId="0" fillId="2" borderId="0" xfId="0" applyNumberFormat="1" applyFill="1"/>
    <xf numFmtId="3" fontId="0" fillId="2" borderId="0" xfId="0" applyNumberFormat="1" applyFill="1" applyBorder="1"/>
    <xf numFmtId="164" fontId="0" fillId="2" borderId="0" xfId="1" applyNumberFormat="1" applyFont="1" applyFill="1" applyBorder="1"/>
    <xf numFmtId="4" fontId="0" fillId="2" borderId="0" xfId="0" applyNumberFormat="1" applyFill="1"/>
    <xf numFmtId="3" fontId="0" fillId="2" borderId="1" xfId="0" applyNumberFormat="1" applyFill="1" applyBorder="1"/>
    <xf numFmtId="164" fontId="0" fillId="2" borderId="1" xfId="1" applyNumberFormat="1" applyFont="1" applyFill="1" applyBorder="1"/>
    <xf numFmtId="4" fontId="0" fillId="2" borderId="1" xfId="0" applyNumberFormat="1" applyFill="1" applyBorder="1"/>
    <xf numFmtId="4" fontId="0" fillId="2" borderId="0" xfId="0" applyNumberFormat="1" applyFill="1" applyBorder="1"/>
    <xf numFmtId="4" fontId="0" fillId="0" borderId="0" xfId="0" applyNumberFormat="1" applyFill="1"/>
    <xf numFmtId="0" fontId="0" fillId="3" borderId="1" xfId="0" applyFill="1" applyBorder="1" applyAlignment="1">
      <alignment horizontal="center" wrapText="1"/>
    </xf>
    <xf numFmtId="3" fontId="0" fillId="3" borderId="0" xfId="0" applyNumberFormat="1" applyFill="1"/>
    <xf numFmtId="3" fontId="0" fillId="3" borderId="0" xfId="0" applyNumberFormat="1" applyFill="1" applyBorder="1"/>
    <xf numFmtId="164" fontId="0" fillId="3" borderId="0" xfId="1" applyNumberFormat="1" applyFont="1" applyFill="1" applyBorder="1"/>
    <xf numFmtId="4" fontId="0" fillId="3" borderId="0" xfId="0" applyNumberFormat="1" applyFill="1"/>
    <xf numFmtId="3" fontId="0" fillId="3" borderId="1" xfId="0" applyNumberFormat="1" applyFill="1" applyBorder="1"/>
    <xf numFmtId="164" fontId="0" fillId="3" borderId="1" xfId="1" applyNumberFormat="1" applyFont="1" applyFill="1" applyBorder="1"/>
    <xf numFmtId="0" fontId="0" fillId="4" borderId="0" xfId="0" applyFill="1"/>
    <xf numFmtId="0" fontId="0" fillId="4" borderId="1" xfId="0" applyFill="1" applyBorder="1" applyAlignment="1">
      <alignment horizontal="center" wrapText="1"/>
    </xf>
    <xf numFmtId="3" fontId="0" fillId="4" borderId="0" xfId="0" applyNumberFormat="1" applyFill="1"/>
    <xf numFmtId="164" fontId="0" fillId="4" borderId="0" xfId="1" applyNumberFormat="1" applyFont="1" applyFill="1" applyBorder="1"/>
    <xf numFmtId="3" fontId="0" fillId="4" borderId="1" xfId="0" applyNumberFormat="1" applyFill="1" applyBorder="1"/>
    <xf numFmtId="164" fontId="0" fillId="4" borderId="1" xfId="1" applyNumberFormat="1" applyFont="1" applyFill="1" applyBorder="1"/>
    <xf numFmtId="0" fontId="0" fillId="0" borderId="3" xfId="0" applyBorder="1"/>
    <xf numFmtId="0" fontId="0" fillId="4" borderId="2" xfId="0" applyFill="1" applyBorder="1"/>
    <xf numFmtId="4" fontId="0" fillId="3" borderId="1" xfId="0" applyNumberFormat="1" applyFill="1" applyBorder="1"/>
    <xf numFmtId="4" fontId="0" fillId="3" borderId="0" xfId="0" applyNumberFormat="1" applyFill="1" applyBorder="1"/>
    <xf numFmtId="4" fontId="0" fillId="0" borderId="1" xfId="0" applyNumberFormat="1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  <xf numFmtId="3" fontId="7" fillId="0" borderId="0" xfId="0" applyNumberFormat="1" applyFont="1"/>
    <xf numFmtId="166" fontId="0" fillId="0" borderId="0" xfId="0" applyNumberFormat="1" applyAlignment="1">
      <alignment horizontal="center"/>
    </xf>
    <xf numFmtId="0" fontId="7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164" fontId="0" fillId="0" borderId="0" xfId="0" applyNumberFormat="1"/>
    <xf numFmtId="0" fontId="0" fillId="0" borderId="0" xfId="0" applyBorder="1"/>
    <xf numFmtId="0" fontId="0" fillId="0" borderId="0" xfId="0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3" fontId="0" fillId="4" borderId="0" xfId="0" applyNumberFormat="1" applyFill="1" applyBorder="1"/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3" fontId="0" fillId="5" borderId="0" xfId="0" applyNumberFormat="1" applyFill="1"/>
    <xf numFmtId="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2" fillId="0" borderId="0" xfId="1" applyNumberFormat="1" applyFont="1" applyAlignment="1">
      <alignment horizontal="center"/>
    </xf>
    <xf numFmtId="0" fontId="0" fillId="6" borderId="0" xfId="0" applyFill="1" applyAlignment="1">
      <alignment horizontal="center"/>
    </xf>
    <xf numFmtId="3" fontId="0" fillId="6" borderId="0" xfId="0" applyNumberFormat="1" applyFill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2" fontId="0" fillId="6" borderId="3" xfId="1" applyNumberFormat="1" applyFont="1" applyFill="1" applyBorder="1" applyAlignment="1">
      <alignment horizontal="center"/>
    </xf>
    <xf numFmtId="2" fontId="2" fillId="6" borderId="3" xfId="1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2" fontId="0" fillId="6" borderId="0" xfId="1" applyNumberFormat="1" applyFont="1" applyFill="1" applyBorder="1" applyAlignment="1">
      <alignment horizontal="center"/>
    </xf>
    <xf numFmtId="2" fontId="2" fillId="6" borderId="0" xfId="1" applyNumberFormat="1" applyFont="1" applyFill="1" applyBorder="1" applyAlignment="1">
      <alignment horizontal="center"/>
    </xf>
    <xf numFmtId="2" fontId="0" fillId="6" borderId="1" xfId="1" applyNumberFormat="1" applyFont="1" applyFill="1" applyBorder="1" applyAlignment="1">
      <alignment horizontal="center"/>
    </xf>
    <xf numFmtId="2" fontId="2" fillId="6" borderId="1" xfId="1" applyNumberFormat="1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7" borderId="3" xfId="0" applyFill="1" applyBorder="1" applyAlignment="1">
      <alignment horizontal="center"/>
    </xf>
    <xf numFmtId="3" fontId="0" fillId="7" borderId="3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3" fontId="0" fillId="7" borderId="0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3" fontId="0" fillId="5" borderId="3" xfId="0" applyNumberFormat="1" applyFill="1" applyBorder="1" applyAlignment="1">
      <alignment horizontal="center" vertical="center"/>
    </xf>
    <xf numFmtId="3" fontId="0" fillId="5" borderId="0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167" fontId="0" fillId="7" borderId="3" xfId="0" applyNumberFormat="1" applyFill="1" applyBorder="1" applyAlignment="1">
      <alignment horizontal="center"/>
    </xf>
    <xf numFmtId="167" fontId="0" fillId="7" borderId="0" xfId="0" applyNumberFormat="1" applyFill="1" applyBorder="1" applyAlignment="1">
      <alignment horizontal="center"/>
    </xf>
    <xf numFmtId="167" fontId="0" fillId="7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7" borderId="3" xfId="0" applyNumberFormat="1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8" fontId="0" fillId="5" borderId="3" xfId="0" applyNumberFormat="1" applyFill="1" applyBorder="1" applyAlignment="1">
      <alignment horizontal="center"/>
    </xf>
    <xf numFmtId="168" fontId="0" fillId="5" borderId="0" xfId="0" applyNumberFormat="1" applyFill="1" applyBorder="1" applyAlignment="1">
      <alignment horizontal="center"/>
    </xf>
    <xf numFmtId="168" fontId="0" fillId="5" borderId="1" xfId="0" applyNumberForma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3" fontId="0" fillId="7" borderId="0" xfId="0" applyNumberFormat="1" applyFill="1" applyBorder="1" applyAlignment="1">
      <alignment horizontal="center" vertical="center"/>
    </xf>
    <xf numFmtId="3" fontId="0" fillId="7" borderId="3" xfId="0" applyNumberForma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169" fontId="0" fillId="6" borderId="0" xfId="1" applyNumberFormat="1" applyFont="1" applyFill="1" applyAlignment="1">
      <alignment horizontal="center"/>
    </xf>
    <xf numFmtId="169" fontId="0" fillId="6" borderId="1" xfId="1" applyNumberFormat="1" applyFont="1" applyFill="1" applyBorder="1" applyAlignment="1">
      <alignment horizontal="center"/>
    </xf>
    <xf numFmtId="170" fontId="0" fillId="7" borderId="3" xfId="0" applyNumberFormat="1" applyFill="1" applyBorder="1" applyAlignment="1">
      <alignment horizontal="center"/>
    </xf>
    <xf numFmtId="170" fontId="0" fillId="7" borderId="0" xfId="0" applyNumberForma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/>
    </xf>
    <xf numFmtId="3" fontId="10" fillId="0" borderId="3" xfId="0" applyNumberFormat="1" applyFont="1" applyFill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10" fontId="10" fillId="0" borderId="3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center" vertical="center"/>
    </xf>
    <xf numFmtId="10" fontId="10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4" fontId="10" fillId="0" borderId="3" xfId="1" applyNumberFormat="1" applyFont="1" applyFill="1" applyBorder="1" applyAlignment="1">
      <alignment horizontal="center" vertical="center"/>
    </xf>
    <xf numFmtId="4" fontId="10" fillId="0" borderId="0" xfId="1" applyNumberFormat="1" applyFont="1" applyFill="1" applyBorder="1" applyAlignment="1">
      <alignment horizontal="center" vertical="center"/>
    </xf>
    <xf numFmtId="4" fontId="10" fillId="0" borderId="1" xfId="1" applyNumberFormat="1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3" fontId="11" fillId="0" borderId="3" xfId="0" applyNumberFormat="1" applyFont="1" applyFill="1" applyBorder="1" applyAlignment="1">
      <alignment horizontal="center"/>
    </xf>
    <xf numFmtId="2" fontId="11" fillId="0" borderId="3" xfId="1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2" fontId="11" fillId="0" borderId="0" xfId="1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center"/>
    </xf>
    <xf numFmtId="2" fontId="11" fillId="0" borderId="1" xfId="1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left"/>
    </xf>
    <xf numFmtId="9" fontId="11" fillId="0" borderId="3" xfId="1" applyNumberFormat="1" applyFont="1" applyFill="1" applyBorder="1" applyAlignment="1">
      <alignment horizontal="center"/>
    </xf>
    <xf numFmtId="9" fontId="11" fillId="0" borderId="0" xfId="1" applyNumberFormat="1" applyFont="1" applyFill="1" applyBorder="1" applyAlignment="1">
      <alignment horizontal="center"/>
    </xf>
    <xf numFmtId="9" fontId="11" fillId="0" borderId="1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3" fontId="11" fillId="0" borderId="3" xfId="0" applyNumberFormat="1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3" fontId="11" fillId="0" borderId="0" xfId="0" applyNumberFormat="1" applyFont="1" applyFill="1" applyAlignment="1">
      <alignment horizontal="center"/>
    </xf>
    <xf numFmtId="9" fontId="11" fillId="0" borderId="3" xfId="0" applyNumberFormat="1" applyFont="1" applyFill="1" applyBorder="1" applyAlignment="1">
      <alignment horizontal="center"/>
    </xf>
    <xf numFmtId="9" fontId="11" fillId="0" borderId="0" xfId="0" applyNumberFormat="1" applyFont="1" applyFill="1" applyBorder="1" applyAlignment="1">
      <alignment horizontal="center"/>
    </xf>
    <xf numFmtId="9" fontId="11" fillId="0" borderId="1" xfId="0" applyNumberFormat="1" applyFont="1" applyFill="1" applyBorder="1" applyAlignment="1">
      <alignment horizontal="center"/>
    </xf>
    <xf numFmtId="4" fontId="11" fillId="0" borderId="0" xfId="0" applyNumberFormat="1" applyFont="1" applyFill="1" applyAlignment="1">
      <alignment horizontal="center"/>
    </xf>
    <xf numFmtId="1" fontId="11" fillId="0" borderId="3" xfId="0" applyNumberFormat="1" applyFont="1" applyFill="1" applyBorder="1" applyAlignment="1">
      <alignment horizontal="center" vertical="center"/>
    </xf>
    <xf numFmtId="9" fontId="11" fillId="0" borderId="3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9" fontId="11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Fill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72" fontId="0" fillId="7" borderId="3" xfId="0" applyNumberFormat="1" applyFill="1" applyBorder="1" applyAlignment="1">
      <alignment horizontal="center"/>
    </xf>
    <xf numFmtId="172" fontId="0" fillId="7" borderId="0" xfId="0" applyNumberFormat="1" applyFill="1" applyBorder="1" applyAlignment="1">
      <alignment horizontal="center"/>
    </xf>
    <xf numFmtId="172" fontId="0" fillId="7" borderId="1" xfId="0" applyNumberFormat="1" applyFill="1" applyBorder="1" applyAlignment="1">
      <alignment horizontal="center"/>
    </xf>
    <xf numFmtId="3" fontId="2" fillId="0" borderId="0" xfId="0" applyNumberFormat="1" applyFont="1"/>
    <xf numFmtId="173" fontId="0" fillId="7" borderId="3" xfId="0" applyNumberFormat="1" applyFill="1" applyBorder="1" applyAlignment="1">
      <alignment horizontal="center"/>
    </xf>
    <xf numFmtId="173" fontId="0" fillId="7" borderId="0" xfId="0" applyNumberFormat="1" applyFill="1" applyBorder="1" applyAlignment="1">
      <alignment horizontal="center"/>
    </xf>
    <xf numFmtId="173" fontId="0" fillId="7" borderId="1" xfId="0" applyNumberFormat="1" applyFill="1" applyBorder="1" applyAlignment="1">
      <alignment horizontal="center"/>
    </xf>
    <xf numFmtId="172" fontId="0" fillId="5" borderId="3" xfId="0" applyNumberFormat="1" applyFill="1" applyBorder="1" applyAlignment="1">
      <alignment horizontal="center"/>
    </xf>
    <xf numFmtId="172" fontId="0" fillId="5" borderId="0" xfId="0" applyNumberFormat="1" applyFill="1" applyBorder="1" applyAlignment="1">
      <alignment horizontal="center"/>
    </xf>
    <xf numFmtId="173" fontId="0" fillId="5" borderId="3" xfId="0" applyNumberFormat="1" applyFill="1" applyBorder="1" applyAlignment="1">
      <alignment horizontal="center"/>
    </xf>
    <xf numFmtId="173" fontId="0" fillId="5" borderId="0" xfId="0" applyNumberFormat="1" applyFill="1" applyBorder="1" applyAlignment="1">
      <alignment horizontal="center"/>
    </xf>
    <xf numFmtId="174" fontId="0" fillId="7" borderId="3" xfId="0" applyNumberFormat="1" applyFill="1" applyBorder="1" applyAlignment="1">
      <alignment horizontal="center"/>
    </xf>
    <xf numFmtId="174" fontId="0" fillId="7" borderId="0" xfId="0" applyNumberFormat="1" applyFill="1" applyBorder="1" applyAlignment="1">
      <alignment horizontal="center"/>
    </xf>
    <xf numFmtId="172" fontId="0" fillId="5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="85" zoomScaleNormal="85" workbookViewId="0">
      <selection activeCell="D16" sqref="D16"/>
    </sheetView>
  </sheetViews>
  <sheetFormatPr defaultRowHeight="15" x14ac:dyDescent="0.25"/>
  <cols>
    <col min="5" max="5" width="11.28515625" customWidth="1"/>
    <col min="10" max="10" width="10.85546875" customWidth="1"/>
    <col min="12" max="12" width="10.7109375" customWidth="1"/>
    <col min="13" max="13" width="12.28515625" customWidth="1"/>
  </cols>
  <sheetData>
    <row r="1" spans="1:17" ht="18.75" x14ac:dyDescent="0.3">
      <c r="A1" s="3" t="s">
        <v>7</v>
      </c>
    </row>
    <row r="3" spans="1:17" ht="15.75" x14ac:dyDescent="0.25">
      <c r="A3" s="2" t="s">
        <v>9</v>
      </c>
    </row>
    <row r="5" spans="1:17" x14ac:dyDescent="0.25">
      <c r="A5" s="47"/>
      <c r="B5" s="186" t="s">
        <v>22</v>
      </c>
      <c r="C5" s="186"/>
      <c r="D5" s="186"/>
      <c r="E5" s="186"/>
      <c r="F5" s="186"/>
      <c r="G5" s="187" t="s">
        <v>23</v>
      </c>
      <c r="H5" s="187"/>
      <c r="I5" s="187"/>
      <c r="J5" s="187"/>
      <c r="K5" s="187"/>
      <c r="L5" s="48" t="s">
        <v>21</v>
      </c>
      <c r="M5" s="48"/>
      <c r="N5" s="188" t="s">
        <v>20</v>
      </c>
      <c r="O5" s="188"/>
      <c r="P5" s="188"/>
      <c r="Q5" s="188"/>
    </row>
    <row r="6" spans="1:17" s="19" customFormat="1" ht="31.5" customHeight="1" x14ac:dyDescent="0.25">
      <c r="A6" s="23" t="s">
        <v>0</v>
      </c>
      <c r="B6" s="24" t="s">
        <v>10</v>
      </c>
      <c r="C6" s="24" t="s">
        <v>11</v>
      </c>
      <c r="D6" s="24" t="s">
        <v>12</v>
      </c>
      <c r="E6" s="24" t="s">
        <v>13</v>
      </c>
      <c r="F6" s="24" t="s">
        <v>14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42" t="s">
        <v>10</v>
      </c>
      <c r="M6" s="42" t="s">
        <v>13</v>
      </c>
      <c r="N6" s="23" t="s">
        <v>15</v>
      </c>
      <c r="O6" s="23" t="s">
        <v>11</v>
      </c>
      <c r="P6" s="23" t="s">
        <v>12</v>
      </c>
      <c r="Q6" s="23" t="s">
        <v>14</v>
      </c>
    </row>
    <row r="7" spans="1:17" x14ac:dyDescent="0.25">
      <c r="A7" s="4">
        <v>1967</v>
      </c>
      <c r="B7" s="25"/>
      <c r="C7" s="25">
        <v>20111</v>
      </c>
      <c r="D7" s="25"/>
      <c r="E7" s="25"/>
      <c r="F7" s="25"/>
      <c r="G7" s="35"/>
      <c r="H7" s="35"/>
      <c r="I7" s="35"/>
      <c r="J7" s="35"/>
      <c r="K7" s="35"/>
      <c r="L7" s="43"/>
      <c r="M7" s="43"/>
      <c r="N7" s="20">
        <v>71399</v>
      </c>
      <c r="O7" s="20"/>
      <c r="P7" s="20"/>
      <c r="Q7" s="20"/>
    </row>
    <row r="8" spans="1:17" x14ac:dyDescent="0.25">
      <c r="A8" s="4">
        <v>1968</v>
      </c>
      <c r="B8" s="25"/>
      <c r="C8" s="25">
        <v>41246</v>
      </c>
      <c r="D8" s="25"/>
      <c r="E8" s="25"/>
      <c r="F8" s="25"/>
      <c r="G8" s="35"/>
      <c r="H8" s="35"/>
      <c r="I8" s="35"/>
      <c r="J8" s="35"/>
      <c r="K8" s="35"/>
      <c r="L8" s="43"/>
      <c r="M8" s="43"/>
      <c r="N8" s="20">
        <v>84398</v>
      </c>
      <c r="O8" s="20"/>
      <c r="P8" s="20"/>
      <c r="Q8" s="20"/>
    </row>
    <row r="9" spans="1:17" x14ac:dyDescent="0.25">
      <c r="A9" s="4">
        <v>1969</v>
      </c>
      <c r="B9" s="25"/>
      <c r="C9" s="25">
        <v>44555</v>
      </c>
      <c r="D9" s="25"/>
      <c r="E9" s="25"/>
      <c r="F9" s="25"/>
      <c r="G9" s="35"/>
      <c r="H9" s="35"/>
      <c r="I9" s="35"/>
      <c r="J9" s="35"/>
      <c r="K9" s="35"/>
      <c r="L9" s="43"/>
      <c r="M9" s="43"/>
      <c r="N9" s="20">
        <v>133447</v>
      </c>
      <c r="O9" s="20"/>
      <c r="P9" s="20"/>
      <c r="Q9" s="20"/>
    </row>
    <row r="10" spans="1:17" x14ac:dyDescent="0.25">
      <c r="A10" s="4">
        <v>1970</v>
      </c>
      <c r="B10" s="25"/>
      <c r="C10" s="25">
        <v>41085</v>
      </c>
      <c r="D10" s="25"/>
      <c r="E10" s="25"/>
      <c r="F10" s="25"/>
      <c r="G10" s="35"/>
      <c r="H10" s="35"/>
      <c r="I10" s="35"/>
      <c r="J10" s="35"/>
      <c r="K10" s="35"/>
      <c r="L10" s="43"/>
      <c r="M10" s="43"/>
      <c r="N10" s="20">
        <v>82938</v>
      </c>
      <c r="O10" s="20"/>
      <c r="P10" s="20"/>
      <c r="Q10" s="20"/>
    </row>
    <row r="11" spans="1:17" x14ac:dyDescent="0.25">
      <c r="A11" s="4">
        <v>1971</v>
      </c>
      <c r="B11" s="25"/>
      <c r="C11" s="25">
        <v>49342</v>
      </c>
      <c r="D11" s="25"/>
      <c r="E11" s="25"/>
      <c r="F11" s="25"/>
      <c r="G11" s="35"/>
      <c r="H11" s="35"/>
      <c r="I11" s="35"/>
      <c r="J11" s="35"/>
      <c r="K11" s="35"/>
      <c r="L11" s="43"/>
      <c r="M11" s="43"/>
      <c r="N11" s="20">
        <v>76684</v>
      </c>
      <c r="O11" s="20"/>
      <c r="P11" s="20"/>
      <c r="Q11" s="20"/>
    </row>
    <row r="12" spans="1:17" x14ac:dyDescent="0.25">
      <c r="A12" s="4">
        <v>1972</v>
      </c>
      <c r="B12" s="25"/>
      <c r="C12" s="25">
        <v>51850</v>
      </c>
      <c r="D12" s="25"/>
      <c r="E12" s="25"/>
      <c r="F12" s="25"/>
      <c r="G12" s="35"/>
      <c r="H12" s="35"/>
      <c r="I12" s="35"/>
      <c r="J12" s="35"/>
      <c r="K12" s="35"/>
      <c r="L12" s="43"/>
      <c r="M12" s="43"/>
      <c r="N12" s="20">
        <v>84062</v>
      </c>
      <c r="O12" s="20"/>
      <c r="P12" s="20"/>
      <c r="Q12" s="20"/>
    </row>
    <row r="13" spans="1:17" x14ac:dyDescent="0.25">
      <c r="A13" s="4">
        <v>1973</v>
      </c>
      <c r="B13" s="25"/>
      <c r="C13" s="25">
        <v>50527</v>
      </c>
      <c r="D13" s="25"/>
      <c r="E13" s="25"/>
      <c r="F13" s="25"/>
      <c r="G13" s="35"/>
      <c r="H13" s="35"/>
      <c r="I13" s="35"/>
      <c r="J13" s="35"/>
      <c r="K13" s="35"/>
      <c r="L13" s="43"/>
      <c r="M13" s="43"/>
      <c r="N13" s="20">
        <v>193701</v>
      </c>
      <c r="O13" s="20"/>
      <c r="P13" s="20"/>
      <c r="Q13" s="20"/>
    </row>
    <row r="14" spans="1:17" x14ac:dyDescent="0.25">
      <c r="A14" s="4">
        <v>1974</v>
      </c>
      <c r="B14" s="25"/>
      <c r="C14" s="25">
        <v>82811</v>
      </c>
      <c r="D14" s="25"/>
      <c r="E14" s="25"/>
      <c r="F14" s="25"/>
      <c r="G14" s="35"/>
      <c r="H14" s="35"/>
      <c r="I14" s="35"/>
      <c r="J14" s="35"/>
      <c r="K14" s="35"/>
      <c r="L14" s="43"/>
      <c r="M14" s="43"/>
      <c r="N14" s="20">
        <v>152015</v>
      </c>
      <c r="O14" s="20"/>
      <c r="P14" s="20"/>
      <c r="Q14" s="20"/>
    </row>
    <row r="15" spans="1:17" x14ac:dyDescent="0.25">
      <c r="A15" s="4">
        <v>1975</v>
      </c>
      <c r="B15" s="25"/>
      <c r="C15" s="25">
        <v>41520</v>
      </c>
      <c r="D15" s="25"/>
      <c r="E15" s="25"/>
      <c r="F15" s="25"/>
      <c r="G15" s="35"/>
      <c r="H15" s="35"/>
      <c r="I15" s="35"/>
      <c r="J15" s="35"/>
      <c r="K15" s="35"/>
      <c r="L15" s="43"/>
      <c r="M15" s="43"/>
      <c r="N15" s="20">
        <v>18338</v>
      </c>
      <c r="O15" s="20"/>
      <c r="P15" s="20"/>
      <c r="Q15" s="20"/>
    </row>
    <row r="16" spans="1:17" x14ac:dyDescent="0.25">
      <c r="A16" s="4">
        <v>1976</v>
      </c>
      <c r="B16" s="25">
        <v>59328</v>
      </c>
      <c r="C16" s="25">
        <v>69729</v>
      </c>
      <c r="D16" s="26">
        <f>C16+B16</f>
        <v>129057</v>
      </c>
      <c r="E16" s="27">
        <f>B16/$N16</f>
        <v>0.46854417083919064</v>
      </c>
      <c r="F16" s="28">
        <f>B16/D16</f>
        <v>0.45970385178641998</v>
      </c>
      <c r="G16" s="35">
        <v>62452</v>
      </c>
      <c r="H16" s="35">
        <v>71297</v>
      </c>
      <c r="I16" s="36">
        <f>H16+G16</f>
        <v>133749</v>
      </c>
      <c r="J16" s="37">
        <f t="shared" ref="J16:J29" si="0">G16/$N16</f>
        <v>0.49321602881015936</v>
      </c>
      <c r="K16" s="38">
        <f>G16/I16</f>
        <v>0.4669343322193063</v>
      </c>
      <c r="L16" s="43">
        <v>4842</v>
      </c>
      <c r="M16" s="44">
        <f>L16/$N16</f>
        <v>3.8239800350649965E-2</v>
      </c>
      <c r="N16" s="22">
        <f>B16+G16+L16</f>
        <v>126622</v>
      </c>
      <c r="O16" s="22">
        <f>C16+H16</f>
        <v>141026</v>
      </c>
      <c r="P16" s="22">
        <f>O16+N16</f>
        <v>267648</v>
      </c>
      <c r="Q16" s="33">
        <f>N16/P16</f>
        <v>0.4730915231946437</v>
      </c>
    </row>
    <row r="17" spans="1:17" x14ac:dyDescent="0.25">
      <c r="A17" s="4">
        <v>1977</v>
      </c>
      <c r="B17" s="25">
        <v>41389</v>
      </c>
      <c r="C17" s="25">
        <v>41044</v>
      </c>
      <c r="D17" s="26">
        <f t="shared" ref="D17:D29" si="1">C17+B17</f>
        <v>82433</v>
      </c>
      <c r="E17" s="27">
        <f t="shared" ref="E17:E29" si="2">B17/$N17</f>
        <v>0.2585535891653496</v>
      </c>
      <c r="F17" s="28">
        <f t="shared" ref="F17:F29" si="3">B17/D17</f>
        <v>0.50209260854269533</v>
      </c>
      <c r="G17" s="35">
        <v>113313</v>
      </c>
      <c r="H17" s="35">
        <v>97051</v>
      </c>
      <c r="I17" s="36">
        <f t="shared" ref="I17:I29" si="4">H17+G17</f>
        <v>210364</v>
      </c>
      <c r="J17" s="37">
        <f t="shared" si="0"/>
        <v>0.70785674573179491</v>
      </c>
      <c r="K17" s="38">
        <f t="shared" ref="K17:K29" si="5">G17/I17</f>
        <v>0.53865205073111366</v>
      </c>
      <c r="L17" s="43">
        <v>5377</v>
      </c>
      <c r="M17" s="44">
        <f t="shared" ref="M17:M29" si="6">L17/$N17</f>
        <v>3.3589665102855465E-2</v>
      </c>
      <c r="N17" s="22">
        <f t="shared" ref="N17:N29" si="7">B17+G17+L17</f>
        <v>160079</v>
      </c>
      <c r="O17" s="22">
        <f t="shared" ref="O17:O29" si="8">C17+H17</f>
        <v>138095</v>
      </c>
      <c r="P17" s="22">
        <f t="shared" ref="P17:P29" si="9">O17+N17</f>
        <v>298174</v>
      </c>
      <c r="Q17" s="33">
        <f t="shared" ref="Q17:Q29" si="10">N17/P17</f>
        <v>0.53686438120023883</v>
      </c>
    </row>
    <row r="18" spans="1:17" x14ac:dyDescent="0.25">
      <c r="A18" s="4">
        <v>1978</v>
      </c>
      <c r="B18" s="25">
        <v>89558</v>
      </c>
      <c r="C18" s="25">
        <v>67528</v>
      </c>
      <c r="D18" s="26">
        <f t="shared" si="1"/>
        <v>157086</v>
      </c>
      <c r="E18" s="27">
        <f t="shared" si="2"/>
        <v>0.82557153392330385</v>
      </c>
      <c r="F18" s="28">
        <f t="shared" si="3"/>
        <v>0.57012082553505727</v>
      </c>
      <c r="G18" s="35">
        <v>14264</v>
      </c>
      <c r="H18" s="35">
        <v>35454</v>
      </c>
      <c r="I18" s="36">
        <f t="shared" si="4"/>
        <v>49718</v>
      </c>
      <c r="J18" s="37">
        <f t="shared" si="0"/>
        <v>0.1314896755162242</v>
      </c>
      <c r="K18" s="38">
        <f t="shared" si="5"/>
        <v>0.28689810531397081</v>
      </c>
      <c r="L18" s="43">
        <v>4658</v>
      </c>
      <c r="M18" s="44">
        <f t="shared" si="6"/>
        <v>4.2938790560471979E-2</v>
      </c>
      <c r="N18" s="22">
        <f t="shared" si="7"/>
        <v>108480</v>
      </c>
      <c r="O18" s="22">
        <f t="shared" si="8"/>
        <v>102982</v>
      </c>
      <c r="P18" s="22">
        <f t="shared" si="9"/>
        <v>211462</v>
      </c>
      <c r="Q18" s="33">
        <f t="shared" si="10"/>
        <v>0.51299997162610778</v>
      </c>
    </row>
    <row r="19" spans="1:17" x14ac:dyDescent="0.25">
      <c r="A19" s="4">
        <v>1979</v>
      </c>
      <c r="B19" s="25">
        <v>115994</v>
      </c>
      <c r="C19" s="25">
        <v>80589</v>
      </c>
      <c r="D19" s="26">
        <f t="shared" si="1"/>
        <v>196583</v>
      </c>
      <c r="E19" s="27">
        <f t="shared" si="2"/>
        <v>0.60108615668432019</v>
      </c>
      <c r="F19" s="28">
        <f t="shared" si="3"/>
        <v>0.59005102170584434</v>
      </c>
      <c r="G19" s="35">
        <v>69864</v>
      </c>
      <c r="H19" s="35">
        <v>95946</v>
      </c>
      <c r="I19" s="36">
        <f t="shared" si="4"/>
        <v>165810</v>
      </c>
      <c r="J19" s="37">
        <f t="shared" si="0"/>
        <v>0.36203840931939019</v>
      </c>
      <c r="K19" s="38">
        <f t="shared" si="5"/>
        <v>0.42134973765152883</v>
      </c>
      <c r="L19" s="43">
        <v>7116</v>
      </c>
      <c r="M19" s="44">
        <f t="shared" si="6"/>
        <v>3.6875433996289654E-2</v>
      </c>
      <c r="N19" s="22">
        <f t="shared" si="7"/>
        <v>192974</v>
      </c>
      <c r="O19" s="22">
        <f t="shared" si="8"/>
        <v>176535</v>
      </c>
      <c r="P19" s="22">
        <f t="shared" si="9"/>
        <v>369509</v>
      </c>
      <c r="Q19" s="33">
        <f t="shared" si="10"/>
        <v>0.52224438376331839</v>
      </c>
    </row>
    <row r="20" spans="1:17" x14ac:dyDescent="0.25">
      <c r="A20" s="4">
        <v>1980</v>
      </c>
      <c r="B20" s="25">
        <v>30681</v>
      </c>
      <c r="C20" s="25">
        <v>95347</v>
      </c>
      <c r="D20" s="26">
        <f t="shared" si="1"/>
        <v>126028</v>
      </c>
      <c r="E20" s="27">
        <f t="shared" si="2"/>
        <v>0.57795987567109353</v>
      </c>
      <c r="F20" s="28">
        <f t="shared" si="3"/>
        <v>0.24344590091090867</v>
      </c>
      <c r="G20" s="35">
        <v>20846</v>
      </c>
      <c r="H20" s="35">
        <v>96512</v>
      </c>
      <c r="I20" s="36">
        <f t="shared" si="4"/>
        <v>117358</v>
      </c>
      <c r="J20" s="37">
        <f t="shared" si="0"/>
        <v>0.39269096731656777</v>
      </c>
      <c r="K20" s="38">
        <f t="shared" si="5"/>
        <v>0.17762743059697678</v>
      </c>
      <c r="L20" s="43">
        <v>1558</v>
      </c>
      <c r="M20" s="44">
        <f t="shared" si="6"/>
        <v>2.9349157012338704E-2</v>
      </c>
      <c r="N20" s="22">
        <f t="shared" si="7"/>
        <v>53085</v>
      </c>
      <c r="O20" s="22">
        <f t="shared" si="8"/>
        <v>191859</v>
      </c>
      <c r="P20" s="22">
        <f t="shared" si="9"/>
        <v>244944</v>
      </c>
      <c r="Q20" s="33">
        <f t="shared" si="10"/>
        <v>0.21672300607485792</v>
      </c>
    </row>
    <row r="21" spans="1:17" x14ac:dyDescent="0.25">
      <c r="A21" s="4">
        <v>1981</v>
      </c>
      <c r="B21" s="25">
        <v>48460</v>
      </c>
      <c r="C21" s="25">
        <v>84086</v>
      </c>
      <c r="D21" s="26">
        <f t="shared" si="1"/>
        <v>132546</v>
      </c>
      <c r="E21" s="27">
        <f t="shared" si="2"/>
        <v>0.51927177651811451</v>
      </c>
      <c r="F21" s="28">
        <f t="shared" si="3"/>
        <v>0.36560892067659528</v>
      </c>
      <c r="G21" s="35">
        <v>43792</v>
      </c>
      <c r="H21" s="35">
        <v>83372</v>
      </c>
      <c r="I21" s="36">
        <f t="shared" si="4"/>
        <v>127164</v>
      </c>
      <c r="J21" s="37">
        <f t="shared" si="0"/>
        <v>0.46925195289478477</v>
      </c>
      <c r="K21" s="38">
        <f t="shared" si="5"/>
        <v>0.34437419395426377</v>
      </c>
      <c r="L21" s="43">
        <v>1071</v>
      </c>
      <c r="M21" s="44">
        <f t="shared" si="6"/>
        <v>1.1476270587100715E-2</v>
      </c>
      <c r="N21" s="22">
        <f t="shared" si="7"/>
        <v>93323</v>
      </c>
      <c r="O21" s="22">
        <f t="shared" si="8"/>
        <v>167458</v>
      </c>
      <c r="P21" s="22">
        <f t="shared" si="9"/>
        <v>260781</v>
      </c>
      <c r="Q21" s="33">
        <f t="shared" si="10"/>
        <v>0.35785966002124386</v>
      </c>
    </row>
    <row r="22" spans="1:17" x14ac:dyDescent="0.25">
      <c r="A22" s="4">
        <v>1982</v>
      </c>
      <c r="B22" s="25">
        <v>127036</v>
      </c>
      <c r="C22" s="25">
        <v>80221</v>
      </c>
      <c r="D22" s="26">
        <f t="shared" si="1"/>
        <v>207257</v>
      </c>
      <c r="E22" s="27">
        <f t="shared" si="2"/>
        <v>0.46442150210575572</v>
      </c>
      <c r="F22" s="28">
        <f t="shared" si="3"/>
        <v>0.61293949058415398</v>
      </c>
      <c r="G22" s="35">
        <v>144592</v>
      </c>
      <c r="H22" s="35">
        <v>102973</v>
      </c>
      <c r="I22" s="36">
        <f t="shared" si="4"/>
        <v>247565</v>
      </c>
      <c r="J22" s="37">
        <f t="shared" si="0"/>
        <v>0.52860318203088441</v>
      </c>
      <c r="K22" s="38">
        <f t="shared" si="5"/>
        <v>0.58405671237856727</v>
      </c>
      <c r="L22" s="43">
        <v>1908</v>
      </c>
      <c r="M22" s="44">
        <f t="shared" si="6"/>
        <v>6.9753158633598499E-3</v>
      </c>
      <c r="N22" s="22">
        <f t="shared" si="7"/>
        <v>273536</v>
      </c>
      <c r="O22" s="22">
        <f t="shared" si="8"/>
        <v>183194</v>
      </c>
      <c r="P22" s="22">
        <f t="shared" si="9"/>
        <v>456730</v>
      </c>
      <c r="Q22" s="33">
        <f t="shared" si="10"/>
        <v>0.59890088235938077</v>
      </c>
    </row>
    <row r="23" spans="1:17" x14ac:dyDescent="0.25">
      <c r="A23" s="4">
        <v>1983</v>
      </c>
      <c r="B23" s="25">
        <v>123888</v>
      </c>
      <c r="C23" s="25">
        <v>134207</v>
      </c>
      <c r="D23" s="26">
        <f t="shared" si="1"/>
        <v>258095</v>
      </c>
      <c r="E23" s="27">
        <f t="shared" si="2"/>
        <v>0.33545619963608009</v>
      </c>
      <c r="F23" s="28">
        <f t="shared" si="3"/>
        <v>0.48000929890156724</v>
      </c>
      <c r="G23" s="35">
        <v>241469</v>
      </c>
      <c r="H23" s="35">
        <v>80343</v>
      </c>
      <c r="I23" s="36">
        <f t="shared" si="4"/>
        <v>321812</v>
      </c>
      <c r="J23" s="37">
        <f t="shared" si="0"/>
        <v>0.65383469803309935</v>
      </c>
      <c r="K23" s="38">
        <f t="shared" si="5"/>
        <v>0.75034181447553228</v>
      </c>
      <c r="L23" s="43">
        <v>3955</v>
      </c>
      <c r="M23" s="44">
        <f t="shared" si="6"/>
        <v>1.0709102330820553E-2</v>
      </c>
      <c r="N23" s="22">
        <f t="shared" si="7"/>
        <v>369312</v>
      </c>
      <c r="O23" s="22">
        <f t="shared" si="8"/>
        <v>214550</v>
      </c>
      <c r="P23" s="22">
        <f t="shared" si="9"/>
        <v>583862</v>
      </c>
      <c r="Q23" s="33">
        <f t="shared" si="10"/>
        <v>0.63253303006532369</v>
      </c>
    </row>
    <row r="24" spans="1:17" x14ac:dyDescent="0.25">
      <c r="A24" s="4">
        <v>1984</v>
      </c>
      <c r="B24" s="25">
        <v>98233</v>
      </c>
      <c r="C24" s="25">
        <v>115269</v>
      </c>
      <c r="D24" s="26">
        <f t="shared" si="1"/>
        <v>213502</v>
      </c>
      <c r="E24" s="27">
        <f t="shared" si="2"/>
        <v>0.2937826917843247</v>
      </c>
      <c r="F24" s="28">
        <f t="shared" si="3"/>
        <v>0.46010341823495798</v>
      </c>
      <c r="G24" s="35">
        <v>231792</v>
      </c>
      <c r="H24" s="35">
        <v>100417</v>
      </c>
      <c r="I24" s="36">
        <f t="shared" si="4"/>
        <v>332209</v>
      </c>
      <c r="J24" s="37">
        <f t="shared" si="0"/>
        <v>0.69321386595209544</v>
      </c>
      <c r="K24" s="38">
        <f t="shared" si="5"/>
        <v>0.69772944140586202</v>
      </c>
      <c r="L24" s="43">
        <v>4348</v>
      </c>
      <c r="M24" s="44">
        <f t="shared" si="6"/>
        <v>1.3003442263579894E-2</v>
      </c>
      <c r="N24" s="22">
        <f t="shared" si="7"/>
        <v>334373</v>
      </c>
      <c r="O24" s="22">
        <f t="shared" si="8"/>
        <v>215686</v>
      </c>
      <c r="P24" s="22">
        <f t="shared" si="9"/>
        <v>550059</v>
      </c>
      <c r="Q24" s="33">
        <f t="shared" si="10"/>
        <v>0.60788569953405003</v>
      </c>
    </row>
    <row r="25" spans="1:17" x14ac:dyDescent="0.25">
      <c r="A25" s="4">
        <v>1985</v>
      </c>
      <c r="B25" s="25">
        <v>148590</v>
      </c>
      <c r="C25" s="25">
        <v>57724</v>
      </c>
      <c r="D25" s="26">
        <f t="shared" si="1"/>
        <v>206314</v>
      </c>
      <c r="E25" s="27">
        <f t="shared" si="2"/>
        <v>0.46356004380094901</v>
      </c>
      <c r="F25" s="28">
        <f t="shared" si="3"/>
        <v>0.7202128793974234</v>
      </c>
      <c r="G25" s="35">
        <v>155773</v>
      </c>
      <c r="H25" s="35">
        <v>69026</v>
      </c>
      <c r="I25" s="36">
        <f t="shared" si="4"/>
        <v>224799</v>
      </c>
      <c r="J25" s="37">
        <f t="shared" si="0"/>
        <v>0.48596903360256566</v>
      </c>
      <c r="K25" s="38">
        <f t="shared" si="5"/>
        <v>0.69294347394783784</v>
      </c>
      <c r="L25" s="43">
        <v>16178</v>
      </c>
      <c r="M25" s="44">
        <f t="shared" si="6"/>
        <v>5.0470922596485314E-2</v>
      </c>
      <c r="N25" s="22">
        <f t="shared" si="7"/>
        <v>320541</v>
      </c>
      <c r="O25" s="22">
        <f t="shared" si="8"/>
        <v>126750</v>
      </c>
      <c r="P25" s="22">
        <f t="shared" si="9"/>
        <v>447291</v>
      </c>
      <c r="Q25" s="33">
        <f t="shared" si="10"/>
        <v>0.71662743046473099</v>
      </c>
    </row>
    <row r="26" spans="1:17" x14ac:dyDescent="0.25">
      <c r="A26" s="4">
        <v>1986</v>
      </c>
      <c r="B26" s="25">
        <v>168361</v>
      </c>
      <c r="C26" s="25">
        <v>23947</v>
      </c>
      <c r="D26" s="26">
        <f t="shared" si="1"/>
        <v>192308</v>
      </c>
      <c r="E26" s="27">
        <f t="shared" si="2"/>
        <v>0.58014506986440617</v>
      </c>
      <c r="F26" s="28">
        <f t="shared" si="3"/>
        <v>0.87547579923872121</v>
      </c>
      <c r="G26" s="35">
        <v>110430</v>
      </c>
      <c r="H26" s="35">
        <v>88024</v>
      </c>
      <c r="I26" s="36">
        <f t="shared" si="4"/>
        <v>198454</v>
      </c>
      <c r="J26" s="37">
        <f t="shared" si="0"/>
        <v>0.38052411226546751</v>
      </c>
      <c r="K26" s="38">
        <f t="shared" si="5"/>
        <v>0.55645136908301163</v>
      </c>
      <c r="L26" s="43">
        <v>11414</v>
      </c>
      <c r="M26" s="44">
        <f t="shared" si="6"/>
        <v>3.9330817870126288E-2</v>
      </c>
      <c r="N26" s="22">
        <f t="shared" si="7"/>
        <v>290205</v>
      </c>
      <c r="O26" s="22">
        <f t="shared" si="8"/>
        <v>111971</v>
      </c>
      <c r="P26" s="22">
        <f t="shared" si="9"/>
        <v>402176</v>
      </c>
      <c r="Q26" s="33">
        <f t="shared" si="10"/>
        <v>0.72158706635900705</v>
      </c>
    </row>
    <row r="27" spans="1:17" x14ac:dyDescent="0.25">
      <c r="A27" s="4">
        <v>1987</v>
      </c>
      <c r="B27" s="25">
        <v>70069</v>
      </c>
      <c r="C27" s="25">
        <v>48593</v>
      </c>
      <c r="D27" s="26">
        <f t="shared" si="1"/>
        <v>118662</v>
      </c>
      <c r="E27" s="27">
        <f t="shared" si="2"/>
        <v>0.16851003451053953</v>
      </c>
      <c r="F27" s="28">
        <f t="shared" si="3"/>
        <v>0.59049232273179286</v>
      </c>
      <c r="G27" s="35">
        <v>334995</v>
      </c>
      <c r="H27" s="35">
        <v>95185</v>
      </c>
      <c r="I27" s="36">
        <f t="shared" si="4"/>
        <v>430180</v>
      </c>
      <c r="J27" s="37">
        <f t="shared" si="0"/>
        <v>0.80563471736228853</v>
      </c>
      <c r="K27" s="38">
        <f t="shared" si="5"/>
        <v>0.77873215863127065</v>
      </c>
      <c r="L27" s="43">
        <v>10751</v>
      </c>
      <c r="M27" s="44">
        <f t="shared" si="6"/>
        <v>2.585524812717194E-2</v>
      </c>
      <c r="N27" s="22">
        <f t="shared" si="7"/>
        <v>415815</v>
      </c>
      <c r="O27" s="22">
        <f t="shared" si="8"/>
        <v>143778</v>
      </c>
      <c r="P27" s="22">
        <f t="shared" si="9"/>
        <v>559593</v>
      </c>
      <c r="Q27" s="33">
        <f t="shared" si="10"/>
        <v>0.74306683607550483</v>
      </c>
    </row>
    <row r="28" spans="1:17" x14ac:dyDescent="0.25">
      <c r="A28" s="4">
        <v>1988</v>
      </c>
      <c r="B28" s="25">
        <v>76473</v>
      </c>
      <c r="C28" s="25">
        <v>27593</v>
      </c>
      <c r="D28" s="26">
        <f t="shared" si="1"/>
        <v>104066</v>
      </c>
      <c r="E28" s="27">
        <f t="shared" si="2"/>
        <v>0.21753031565832553</v>
      </c>
      <c r="F28" s="28">
        <f t="shared" si="3"/>
        <v>0.73485095996771277</v>
      </c>
      <c r="G28" s="35">
        <v>253968</v>
      </c>
      <c r="H28" s="35">
        <v>81274</v>
      </c>
      <c r="I28" s="36">
        <f t="shared" si="4"/>
        <v>335242</v>
      </c>
      <c r="J28" s="37">
        <f t="shared" si="0"/>
        <v>0.72242149787655274</v>
      </c>
      <c r="K28" s="38">
        <f t="shared" si="5"/>
        <v>0.75756617607579002</v>
      </c>
      <c r="L28" s="43">
        <v>21110</v>
      </c>
      <c r="M28" s="44">
        <f t="shared" si="6"/>
        <v>6.0048186465121701E-2</v>
      </c>
      <c r="N28" s="22">
        <f t="shared" si="7"/>
        <v>351551</v>
      </c>
      <c r="O28" s="22">
        <f t="shared" si="8"/>
        <v>108867</v>
      </c>
      <c r="P28" s="22">
        <f t="shared" si="9"/>
        <v>460418</v>
      </c>
      <c r="Q28" s="33">
        <f t="shared" si="10"/>
        <v>0.76354747207971885</v>
      </c>
    </row>
    <row r="29" spans="1:17" x14ac:dyDescent="0.25">
      <c r="A29" s="8">
        <v>1989</v>
      </c>
      <c r="B29" s="29">
        <v>159446</v>
      </c>
      <c r="C29" s="29">
        <v>140475</v>
      </c>
      <c r="D29" s="29">
        <f t="shared" si="1"/>
        <v>299921</v>
      </c>
      <c r="E29" s="30">
        <f t="shared" si="2"/>
        <v>0.33785656468913028</v>
      </c>
      <c r="F29" s="31">
        <f t="shared" si="3"/>
        <v>0.53162666168757777</v>
      </c>
      <c r="G29" s="39">
        <v>291863</v>
      </c>
      <c r="H29" s="39">
        <v>54900</v>
      </c>
      <c r="I29" s="39">
        <f t="shared" si="4"/>
        <v>346763</v>
      </c>
      <c r="J29" s="40">
        <f t="shared" si="0"/>
        <v>0.61844029037958692</v>
      </c>
      <c r="K29" s="49">
        <f t="shared" si="5"/>
        <v>0.84167861046305403</v>
      </c>
      <c r="L29" s="45">
        <v>20625</v>
      </c>
      <c r="M29" s="46">
        <f t="shared" si="6"/>
        <v>4.3703144931282766E-2</v>
      </c>
      <c r="N29" s="21">
        <f t="shared" si="7"/>
        <v>471934</v>
      </c>
      <c r="O29" s="21">
        <f t="shared" si="8"/>
        <v>195375</v>
      </c>
      <c r="P29" s="21">
        <f t="shared" si="9"/>
        <v>667309</v>
      </c>
      <c r="Q29" s="51">
        <f t="shared" si="10"/>
        <v>0.70721959392125688</v>
      </c>
    </row>
    <row r="30" spans="1:17" x14ac:dyDescent="0.25">
      <c r="A30" s="4" t="s">
        <v>16</v>
      </c>
      <c r="B30" s="25"/>
      <c r="C30" s="25"/>
      <c r="D30" s="25"/>
      <c r="E30" s="25"/>
      <c r="F30" s="25"/>
      <c r="G30" s="35"/>
      <c r="H30" s="35"/>
      <c r="I30" s="35"/>
      <c r="J30" s="35"/>
      <c r="K30" s="35"/>
      <c r="L30" s="43"/>
      <c r="M30" s="43"/>
      <c r="N30" s="20"/>
      <c r="O30" s="20"/>
      <c r="P30" s="20"/>
      <c r="Q30" s="20"/>
    </row>
    <row r="31" spans="1:17" x14ac:dyDescent="0.25">
      <c r="A31" s="4" t="s">
        <v>17</v>
      </c>
      <c r="B31" s="25">
        <f>AVERAGE(B16:B29)</f>
        <v>96964.71428571429</v>
      </c>
      <c r="C31" s="25">
        <f t="shared" ref="C31:Q31" si="11">AVERAGE(C16:C29)</f>
        <v>76168</v>
      </c>
      <c r="D31" s="25">
        <f t="shared" si="11"/>
        <v>173132.71428571429</v>
      </c>
      <c r="E31" s="27">
        <f t="shared" si="11"/>
        <v>0.43658925177506308</v>
      </c>
      <c r="F31" s="32">
        <f t="shared" si="11"/>
        <v>0.55262385427867355</v>
      </c>
      <c r="G31" s="35">
        <f t="shared" si="11"/>
        <v>149243.78571428571</v>
      </c>
      <c r="H31" s="35">
        <f t="shared" si="11"/>
        <v>82269.571428571435</v>
      </c>
      <c r="I31" s="35">
        <f t="shared" si="11"/>
        <v>231513.35714285713</v>
      </c>
      <c r="J31" s="37">
        <f t="shared" si="11"/>
        <v>0.53179894122081872</v>
      </c>
      <c r="K31" s="50">
        <f t="shared" si="11"/>
        <v>0.56395254335200617</v>
      </c>
      <c r="L31" s="43">
        <f t="shared" si="11"/>
        <v>8207.9285714285706</v>
      </c>
      <c r="M31" s="44">
        <f t="shared" si="11"/>
        <v>3.1611807004118198E-2</v>
      </c>
      <c r="N31" s="20">
        <f t="shared" si="11"/>
        <v>254416.42857142858</v>
      </c>
      <c r="O31" s="20">
        <f t="shared" si="11"/>
        <v>158437.57142857142</v>
      </c>
      <c r="P31" s="20">
        <f t="shared" si="11"/>
        <v>412854</v>
      </c>
      <c r="Q31" s="33">
        <f t="shared" si="11"/>
        <v>0.57936792405281312</v>
      </c>
    </row>
    <row r="32" spans="1:17" x14ac:dyDescent="0.25">
      <c r="A32" s="4" t="s">
        <v>18</v>
      </c>
      <c r="B32" s="25">
        <f>MIN(B16:B29)</f>
        <v>30681</v>
      </c>
      <c r="C32" s="25">
        <f t="shared" ref="C32:Q32" si="12">MIN(C16:C29)</f>
        <v>23947</v>
      </c>
      <c r="D32" s="25">
        <f t="shared" si="12"/>
        <v>82433</v>
      </c>
      <c r="E32" s="27">
        <f t="shared" si="12"/>
        <v>0.16851003451053953</v>
      </c>
      <c r="F32" s="32">
        <f t="shared" si="12"/>
        <v>0.24344590091090867</v>
      </c>
      <c r="G32" s="35">
        <f t="shared" si="12"/>
        <v>14264</v>
      </c>
      <c r="H32" s="35">
        <f t="shared" si="12"/>
        <v>35454</v>
      </c>
      <c r="I32" s="35">
        <f t="shared" si="12"/>
        <v>49718</v>
      </c>
      <c r="J32" s="37">
        <f t="shared" si="12"/>
        <v>0.1314896755162242</v>
      </c>
      <c r="K32" s="50">
        <f t="shared" si="12"/>
        <v>0.17762743059697678</v>
      </c>
      <c r="L32" s="43">
        <f t="shared" si="12"/>
        <v>1071</v>
      </c>
      <c r="M32" s="44">
        <f t="shared" si="12"/>
        <v>6.9753158633598499E-3</v>
      </c>
      <c r="N32" s="20">
        <f t="shared" si="12"/>
        <v>53085</v>
      </c>
      <c r="O32" s="20">
        <f t="shared" si="12"/>
        <v>102982</v>
      </c>
      <c r="P32" s="20">
        <f t="shared" si="12"/>
        <v>211462</v>
      </c>
      <c r="Q32" s="33">
        <f t="shared" si="12"/>
        <v>0.21672300607485792</v>
      </c>
    </row>
    <row r="33" spans="1:17" x14ac:dyDescent="0.25">
      <c r="A33" s="8" t="s">
        <v>19</v>
      </c>
      <c r="B33" s="29">
        <f>MAX(B16:B29)</f>
        <v>168361</v>
      </c>
      <c r="C33" s="29">
        <f t="shared" ref="C33:Q33" si="13">MAX(C16:C29)</f>
        <v>140475</v>
      </c>
      <c r="D33" s="29">
        <f t="shared" si="13"/>
        <v>299921</v>
      </c>
      <c r="E33" s="30">
        <f t="shared" si="13"/>
        <v>0.82557153392330385</v>
      </c>
      <c r="F33" s="31">
        <f t="shared" si="13"/>
        <v>0.87547579923872121</v>
      </c>
      <c r="G33" s="39">
        <f t="shared" si="13"/>
        <v>334995</v>
      </c>
      <c r="H33" s="39">
        <f t="shared" si="13"/>
        <v>102973</v>
      </c>
      <c r="I33" s="39">
        <f t="shared" si="13"/>
        <v>430180</v>
      </c>
      <c r="J33" s="40">
        <f t="shared" si="13"/>
        <v>0.80563471736228853</v>
      </c>
      <c r="K33" s="49">
        <f t="shared" si="13"/>
        <v>0.84167861046305403</v>
      </c>
      <c r="L33" s="45">
        <f t="shared" si="13"/>
        <v>21110</v>
      </c>
      <c r="M33" s="46">
        <f t="shared" si="13"/>
        <v>6.0048186465121701E-2</v>
      </c>
      <c r="N33" s="21">
        <f t="shared" si="13"/>
        <v>471934</v>
      </c>
      <c r="O33" s="21">
        <f t="shared" si="13"/>
        <v>215686</v>
      </c>
      <c r="P33" s="21">
        <f t="shared" si="13"/>
        <v>667309</v>
      </c>
      <c r="Q33" s="51">
        <f t="shared" si="13"/>
        <v>0.76354747207971885</v>
      </c>
    </row>
    <row r="35" spans="1:17" x14ac:dyDescent="0.25">
      <c r="A35" s="54" t="s">
        <v>24</v>
      </c>
    </row>
  </sheetData>
  <mergeCells count="3">
    <mergeCell ref="B5:F5"/>
    <mergeCell ref="G5:K5"/>
    <mergeCell ref="N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zoomScale="85" zoomScaleNormal="85" workbookViewId="0">
      <selection activeCell="A3" sqref="A3"/>
    </sheetView>
  </sheetViews>
  <sheetFormatPr defaultRowHeight="15" x14ac:dyDescent="0.25"/>
  <cols>
    <col min="1" max="1" width="12.5703125" customWidth="1"/>
    <col min="2" max="4" width="11.85546875" bestFit="1" customWidth="1"/>
    <col min="5" max="5" width="11.7109375" bestFit="1" customWidth="1"/>
    <col min="6" max="6" width="24.42578125" bestFit="1" customWidth="1"/>
    <col min="7" max="7" width="16.28515625" bestFit="1" customWidth="1"/>
  </cols>
  <sheetData>
    <row r="1" spans="1:7" ht="18" x14ac:dyDescent="0.35">
      <c r="A1" s="3" t="s">
        <v>7</v>
      </c>
    </row>
    <row r="3" spans="1:7" ht="15.6" x14ac:dyDescent="0.3">
      <c r="A3" s="2" t="s">
        <v>87</v>
      </c>
    </row>
    <row r="5" spans="1:7" ht="14.45" x14ac:dyDescent="0.3">
      <c r="A5" s="6"/>
      <c r="B5" s="6"/>
      <c r="C5" s="6"/>
      <c r="D5" s="6"/>
      <c r="E5" s="6"/>
      <c r="F5" s="6"/>
    </row>
    <row r="6" spans="1:7" ht="14.45" x14ac:dyDescent="0.3">
      <c r="A6" s="146" t="s">
        <v>0</v>
      </c>
      <c r="B6" s="146" t="s">
        <v>81</v>
      </c>
      <c r="C6" s="146" t="s">
        <v>86</v>
      </c>
      <c r="D6" s="146" t="s">
        <v>82</v>
      </c>
      <c r="E6" s="146" t="s">
        <v>83</v>
      </c>
      <c r="F6" s="147" t="s">
        <v>85</v>
      </c>
      <c r="G6" s="146" t="s">
        <v>84</v>
      </c>
    </row>
    <row r="7" spans="1:7" ht="14.45" x14ac:dyDescent="0.3">
      <c r="A7" s="134">
        <v>1976</v>
      </c>
      <c r="B7" s="135">
        <v>5743</v>
      </c>
      <c r="C7" s="148">
        <v>0.47</v>
      </c>
      <c r="D7" s="135">
        <v>2699.21</v>
      </c>
      <c r="E7" s="135">
        <v>3043.79</v>
      </c>
      <c r="F7" s="136">
        <v>69872.289999999994</v>
      </c>
      <c r="G7" s="137">
        <v>4.3562190390496726E-2</v>
      </c>
    </row>
    <row r="8" spans="1:7" ht="14.45" x14ac:dyDescent="0.3">
      <c r="A8" s="138">
        <v>1977</v>
      </c>
      <c r="B8" s="139">
        <v>2793</v>
      </c>
      <c r="C8" s="149">
        <v>0.47</v>
      </c>
      <c r="D8" s="139">
        <v>1312.71</v>
      </c>
      <c r="E8" s="139">
        <v>1480.29</v>
      </c>
      <c r="F8" s="140">
        <v>40773.730000000003</v>
      </c>
      <c r="G8" s="141">
        <v>3.6304993435724423E-2</v>
      </c>
    </row>
    <row r="9" spans="1:7" ht="14.45" x14ac:dyDescent="0.3">
      <c r="A9" s="138">
        <v>1978</v>
      </c>
      <c r="B9" s="139">
        <v>9715</v>
      </c>
      <c r="C9" s="149">
        <v>0.33</v>
      </c>
      <c r="D9" s="139">
        <v>3205.9500000000003</v>
      </c>
      <c r="E9" s="139">
        <v>6509.0499999999993</v>
      </c>
      <c r="F9" s="140">
        <v>67780.73000000001</v>
      </c>
      <c r="G9" s="141">
        <v>9.6030981076775046E-2</v>
      </c>
    </row>
    <row r="10" spans="1:7" ht="14.45" x14ac:dyDescent="0.3">
      <c r="A10" s="138">
        <v>1979</v>
      </c>
      <c r="B10" s="139">
        <v>3975</v>
      </c>
      <c r="C10" s="149">
        <v>0.89</v>
      </c>
      <c r="D10" s="139">
        <v>3537.75</v>
      </c>
      <c r="E10" s="139">
        <v>437.25</v>
      </c>
      <c r="F10" s="140">
        <v>81091.530000000013</v>
      </c>
      <c r="G10" s="141">
        <v>5.3920551258559305E-3</v>
      </c>
    </row>
    <row r="11" spans="1:7" ht="14.45" x14ac:dyDescent="0.3">
      <c r="A11" s="138">
        <v>1980</v>
      </c>
      <c r="B11" s="139">
        <v>3053</v>
      </c>
      <c r="C11" s="149">
        <v>0.23</v>
      </c>
      <c r="D11" s="139">
        <v>702.19</v>
      </c>
      <c r="E11" s="139">
        <v>2350.81</v>
      </c>
      <c r="F11" s="140">
        <v>95372.23</v>
      </c>
      <c r="G11" s="141">
        <v>2.4648789275452613E-2</v>
      </c>
    </row>
    <row r="12" spans="1:7" ht="14.45" x14ac:dyDescent="0.3">
      <c r="A12" s="142">
        <v>1981</v>
      </c>
      <c r="B12" s="143">
        <v>1717</v>
      </c>
      <c r="C12" s="150">
        <v>0.82</v>
      </c>
      <c r="D12" s="143">
        <v>1407.9399999999998</v>
      </c>
      <c r="E12" s="143">
        <v>309.06000000000017</v>
      </c>
      <c r="F12" s="144">
        <v>83956.099999999991</v>
      </c>
      <c r="G12" s="145">
        <v>3.6812095845328713E-3</v>
      </c>
    </row>
    <row r="13" spans="1:7" ht="14.45" x14ac:dyDescent="0.3">
      <c r="A13" s="4"/>
      <c r="B13" s="4"/>
      <c r="C13" s="4"/>
      <c r="D13" s="4"/>
      <c r="E13" s="4"/>
      <c r="F13" s="4"/>
    </row>
    <row r="14" spans="1:7" ht="14.45" x14ac:dyDescent="0.3">
      <c r="A14" s="4"/>
      <c r="B14" s="4"/>
      <c r="C14" s="4"/>
      <c r="D14" s="4"/>
      <c r="E14" s="4"/>
      <c r="F14" s="4"/>
    </row>
    <row r="15" spans="1:7" ht="14.45" x14ac:dyDescent="0.3">
      <c r="A15" s="4"/>
      <c r="B15" s="4"/>
      <c r="C15" s="4"/>
      <c r="D15" s="4"/>
      <c r="E15" s="4"/>
      <c r="F15" s="4"/>
    </row>
    <row r="16" spans="1:7" ht="14.45" x14ac:dyDescent="0.3">
      <c r="A16" s="4"/>
      <c r="B16" s="4"/>
      <c r="C16" s="4"/>
      <c r="D16" s="4"/>
      <c r="E16" s="4"/>
      <c r="F16" s="4"/>
    </row>
    <row r="17" spans="1:6" ht="14.45" x14ac:dyDescent="0.3">
      <c r="A17" s="4"/>
      <c r="B17" s="4"/>
      <c r="C17" s="4"/>
      <c r="D17" s="4"/>
      <c r="E17" s="4"/>
      <c r="F17" s="4"/>
    </row>
    <row r="18" spans="1:6" ht="14.45" x14ac:dyDescent="0.3">
      <c r="A18" s="4"/>
      <c r="B18" s="4"/>
      <c r="C18" s="4"/>
      <c r="D18" s="4"/>
      <c r="E18" s="4"/>
      <c r="F18" s="4"/>
    </row>
    <row r="19" spans="1:6" ht="14.45" x14ac:dyDescent="0.3">
      <c r="A19" s="4"/>
      <c r="B19" s="4"/>
      <c r="C19" s="4"/>
      <c r="D19" s="4"/>
      <c r="E19" s="4"/>
      <c r="F19" s="4"/>
    </row>
    <row r="20" spans="1:6" ht="14.45" x14ac:dyDescent="0.3">
      <c r="A20" s="4"/>
      <c r="B20" s="4"/>
      <c r="C20" s="4"/>
      <c r="D20" s="4"/>
      <c r="E20" s="4"/>
      <c r="F20" s="4"/>
    </row>
    <row r="21" spans="1:6" ht="14.45" x14ac:dyDescent="0.3">
      <c r="A21" s="4"/>
      <c r="B21" s="4"/>
      <c r="C21" s="4"/>
      <c r="D21" s="4"/>
      <c r="E21" s="4"/>
      <c r="F21" s="4"/>
    </row>
    <row r="22" spans="1:6" ht="14.45" x14ac:dyDescent="0.3">
      <c r="A22" s="4"/>
      <c r="B22" s="4"/>
      <c r="C22" s="4"/>
      <c r="D22" s="4"/>
      <c r="E22" s="4"/>
      <c r="F22" s="4"/>
    </row>
    <row r="23" spans="1:6" ht="14.45" x14ac:dyDescent="0.3">
      <c r="A23" s="4"/>
      <c r="B23" s="4"/>
      <c r="C23" s="4"/>
      <c r="D23" s="4"/>
      <c r="E23" s="4"/>
      <c r="F23" s="4"/>
    </row>
    <row r="24" spans="1:6" ht="14.45" x14ac:dyDescent="0.3">
      <c r="A24" s="4"/>
      <c r="B24" s="4"/>
      <c r="C24" s="4"/>
      <c r="D24" s="4"/>
      <c r="E24" s="4"/>
      <c r="F24" s="4"/>
    </row>
    <row r="25" spans="1:6" ht="14.45" x14ac:dyDescent="0.3">
      <c r="A25" s="4"/>
      <c r="B25" s="4"/>
      <c r="C25" s="4"/>
      <c r="D25" s="4"/>
      <c r="E25" s="4"/>
      <c r="F25" s="4"/>
    </row>
    <row r="26" spans="1:6" ht="14.45" x14ac:dyDescent="0.3">
      <c r="A26" s="4"/>
      <c r="B26" s="4"/>
      <c r="C26" s="4"/>
      <c r="D26" s="4"/>
      <c r="E26" s="4"/>
      <c r="F26" s="4"/>
    </row>
    <row r="27" spans="1:6" ht="14.45" x14ac:dyDescent="0.3">
      <c r="A27" s="4"/>
      <c r="B27" s="4"/>
      <c r="C27" s="4"/>
      <c r="D27" s="4"/>
      <c r="E27" s="4"/>
      <c r="F27" s="4"/>
    </row>
    <row r="28" spans="1:6" ht="14.45" x14ac:dyDescent="0.3">
      <c r="A28" s="4"/>
      <c r="B28" s="4"/>
      <c r="C28" s="4"/>
      <c r="D28" s="4"/>
      <c r="E28" s="4"/>
      <c r="F28" s="4"/>
    </row>
    <row r="29" spans="1:6" ht="14.45" x14ac:dyDescent="0.3">
      <c r="A29" s="4"/>
      <c r="B29" s="4"/>
      <c r="C29" s="4"/>
      <c r="D29" s="4"/>
      <c r="E29" s="4"/>
      <c r="F29" s="4"/>
    </row>
    <row r="30" spans="1:6" ht="14.45" x14ac:dyDescent="0.3">
      <c r="A30" s="4"/>
      <c r="B30" s="4"/>
      <c r="C30" s="4"/>
      <c r="D30" s="4"/>
      <c r="E30" s="4"/>
      <c r="F30" s="4"/>
    </row>
    <row r="31" spans="1:6" ht="14.45" x14ac:dyDescent="0.3">
      <c r="A31" s="4"/>
      <c r="B31" s="4"/>
      <c r="C31" s="4"/>
      <c r="D31" s="4"/>
      <c r="E31" s="4"/>
      <c r="F31" s="4"/>
    </row>
    <row r="32" spans="1:6" ht="14.45" x14ac:dyDescent="0.3">
      <c r="A32" s="4"/>
      <c r="B32" s="4"/>
      <c r="C32" s="4"/>
      <c r="D32" s="4"/>
      <c r="E32" s="4"/>
      <c r="F32" s="4"/>
    </row>
    <row r="33" spans="1:6" ht="14.45" x14ac:dyDescent="0.3">
      <c r="A33" s="4"/>
      <c r="B33" s="4"/>
      <c r="C33" s="4"/>
      <c r="D33" s="4"/>
      <c r="E33" s="4"/>
      <c r="F33" s="4"/>
    </row>
    <row r="34" spans="1:6" ht="14.45" x14ac:dyDescent="0.3">
      <c r="A34" s="4"/>
      <c r="B34" s="4"/>
      <c r="C34" s="4"/>
      <c r="D34" s="4"/>
      <c r="E34" s="4"/>
      <c r="F34" s="4"/>
    </row>
    <row r="35" spans="1:6" ht="14.45" x14ac:dyDescent="0.3">
      <c r="A35" s="4"/>
      <c r="B35" s="4"/>
      <c r="C35" s="4"/>
      <c r="D35" s="4"/>
      <c r="E35" s="4"/>
      <c r="F35" s="4"/>
    </row>
    <row r="36" spans="1:6" ht="14.45" x14ac:dyDescent="0.3">
      <c r="A36" s="4"/>
      <c r="B36" s="4"/>
      <c r="C36" s="4"/>
      <c r="D36" s="4"/>
      <c r="E36" s="4"/>
      <c r="F36" s="4"/>
    </row>
    <row r="37" spans="1:6" ht="14.45" x14ac:dyDescent="0.3">
      <c r="A37" s="4"/>
      <c r="B37" s="4"/>
      <c r="C37" s="4"/>
      <c r="D37" s="4"/>
      <c r="E37" s="4"/>
      <c r="F37" s="4"/>
    </row>
    <row r="38" spans="1:6" ht="14.45" x14ac:dyDescent="0.3">
      <c r="A38" s="4"/>
      <c r="B38" s="4"/>
      <c r="C38" s="4"/>
      <c r="D38" s="4"/>
      <c r="E38" s="4"/>
      <c r="F38" s="4"/>
    </row>
    <row r="39" spans="1:6" ht="14.45" x14ac:dyDescent="0.3">
      <c r="A39" s="4"/>
      <c r="B39" s="4"/>
      <c r="C39" s="4"/>
      <c r="D39" s="4"/>
      <c r="E39" s="4"/>
      <c r="F39" s="4"/>
    </row>
    <row r="40" spans="1:6" ht="14.45" x14ac:dyDescent="0.3">
      <c r="A40" s="4"/>
      <c r="B40" s="4"/>
      <c r="C40" s="4"/>
      <c r="D40" s="4"/>
      <c r="E40" s="4"/>
      <c r="F40" s="4"/>
    </row>
    <row r="41" spans="1:6" ht="14.45" x14ac:dyDescent="0.3">
      <c r="A41" s="4"/>
      <c r="B41" s="4"/>
      <c r="C41" s="4"/>
      <c r="D41" s="4"/>
      <c r="E41" s="4"/>
      <c r="F41" s="4"/>
    </row>
    <row r="42" spans="1:6" ht="14.45" x14ac:dyDescent="0.3">
      <c r="A42" s="4"/>
      <c r="B42" s="4"/>
      <c r="C42" s="4"/>
      <c r="D42" s="4"/>
      <c r="E42" s="4"/>
      <c r="F42" s="4"/>
    </row>
    <row r="43" spans="1:6" ht="14.45" x14ac:dyDescent="0.3">
      <c r="A43" s="4"/>
      <c r="B43" s="4"/>
      <c r="C43" s="4"/>
      <c r="D43" s="4"/>
      <c r="E43" s="4"/>
      <c r="F43" s="4"/>
    </row>
    <row r="44" spans="1:6" ht="14.45" x14ac:dyDescent="0.3">
      <c r="A44" s="4"/>
      <c r="B44" s="4"/>
      <c r="C44" s="4"/>
      <c r="D44" s="4"/>
      <c r="E44" s="4"/>
      <c r="F44" s="4"/>
    </row>
    <row r="45" spans="1:6" ht="14.45" x14ac:dyDescent="0.3">
      <c r="A45" s="4"/>
      <c r="B45" s="4"/>
      <c r="C45" s="4"/>
      <c r="D45" s="4"/>
      <c r="E45" s="4"/>
      <c r="F45" s="4"/>
    </row>
    <row r="46" spans="1:6" ht="14.45" x14ac:dyDescent="0.3">
      <c r="A46" s="4"/>
      <c r="B46" s="4"/>
      <c r="C46" s="4"/>
      <c r="D46" s="4"/>
      <c r="E46" s="4"/>
      <c r="F46" s="4"/>
    </row>
    <row r="47" spans="1:6" ht="14.45" x14ac:dyDescent="0.3">
      <c r="A47" s="4"/>
      <c r="B47" s="4"/>
      <c r="C47" s="4"/>
      <c r="D47" s="4"/>
      <c r="E47" s="4"/>
      <c r="F47" s="4"/>
    </row>
    <row r="48" spans="1:6" ht="14.45" x14ac:dyDescent="0.3">
      <c r="A48" s="4"/>
      <c r="B48" s="4"/>
      <c r="C48" s="4"/>
      <c r="D48" s="4"/>
      <c r="E48" s="4"/>
      <c r="F48" s="4"/>
    </row>
    <row r="49" spans="1:6" ht="14.45" x14ac:dyDescent="0.3">
      <c r="A49" s="4"/>
      <c r="B49" s="4"/>
      <c r="C49" s="4"/>
      <c r="D49" s="4"/>
      <c r="E49" s="4"/>
      <c r="F49" s="4"/>
    </row>
    <row r="50" spans="1:6" ht="14.45" x14ac:dyDescent="0.3">
      <c r="A50" s="4"/>
      <c r="B50" s="4"/>
      <c r="C50" s="4"/>
      <c r="D50" s="4"/>
      <c r="E50" s="4"/>
      <c r="F50" s="4"/>
    </row>
    <row r="51" spans="1:6" ht="14.45" x14ac:dyDescent="0.3">
      <c r="A51" s="4"/>
      <c r="B51" s="4"/>
      <c r="C51" s="4"/>
      <c r="D51" s="4"/>
      <c r="E51" s="4"/>
      <c r="F51" s="4"/>
    </row>
    <row r="52" spans="1:6" ht="14.45" x14ac:dyDescent="0.3">
      <c r="A52" s="4"/>
      <c r="B52" s="4"/>
      <c r="C52" s="4"/>
      <c r="D52" s="4"/>
      <c r="E52" s="4"/>
      <c r="F52" s="4"/>
    </row>
    <row r="53" spans="1:6" ht="14.45" x14ac:dyDescent="0.3">
      <c r="A53" s="4"/>
      <c r="B53" s="4"/>
      <c r="C53" s="4"/>
      <c r="D53" s="4"/>
      <c r="E53" s="4"/>
      <c r="F53" s="4"/>
    </row>
    <row r="54" spans="1:6" ht="14.45" x14ac:dyDescent="0.3">
      <c r="A54" s="4"/>
      <c r="B54" s="4"/>
      <c r="C54" s="4"/>
      <c r="D54" s="4"/>
      <c r="E54" s="4"/>
      <c r="F54" s="4"/>
    </row>
    <row r="55" spans="1:6" ht="14.45" x14ac:dyDescent="0.3">
      <c r="A55" s="4"/>
      <c r="B55" s="4"/>
      <c r="C55" s="4"/>
      <c r="D55" s="4"/>
      <c r="E55" s="4"/>
      <c r="F55" s="4"/>
    </row>
    <row r="56" spans="1:6" ht="14.45" x14ac:dyDescent="0.3">
      <c r="A56" s="4"/>
      <c r="B56" s="4"/>
      <c r="C56" s="4"/>
      <c r="D56" s="4"/>
      <c r="E56" s="4"/>
      <c r="F56" s="4"/>
    </row>
    <row r="57" spans="1:6" ht="14.45" x14ac:dyDescent="0.3">
      <c r="A57" s="4"/>
      <c r="B57" s="4"/>
      <c r="C57" s="4"/>
      <c r="D57" s="4"/>
      <c r="E57" s="4"/>
      <c r="F57" s="4"/>
    </row>
    <row r="58" spans="1:6" ht="14.45" x14ac:dyDescent="0.3">
      <c r="A58" s="4"/>
      <c r="B58" s="4"/>
      <c r="C58" s="4"/>
      <c r="D58" s="4"/>
      <c r="E58" s="4"/>
      <c r="F58" s="4"/>
    </row>
    <row r="59" spans="1:6" ht="14.45" x14ac:dyDescent="0.3">
      <c r="A59" s="4"/>
      <c r="B59" s="4"/>
      <c r="C59" s="4"/>
      <c r="D59" s="4"/>
      <c r="E59" s="4"/>
      <c r="F59" s="4"/>
    </row>
    <row r="60" spans="1:6" ht="14.45" x14ac:dyDescent="0.3">
      <c r="A60" s="4"/>
      <c r="B60" s="4"/>
      <c r="C60" s="4"/>
      <c r="D60" s="4"/>
      <c r="E60" s="4"/>
      <c r="F60" s="4"/>
    </row>
    <row r="61" spans="1:6" ht="14.45" x14ac:dyDescent="0.3">
      <c r="A61" s="4"/>
      <c r="B61" s="4"/>
      <c r="C61" s="4"/>
      <c r="D61" s="4"/>
      <c r="E61" s="4"/>
      <c r="F61" s="4"/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4"/>
      <c r="B63" s="4"/>
      <c r="C63" s="4"/>
      <c r="D63" s="4"/>
      <c r="E63" s="4"/>
      <c r="F63" s="4"/>
    </row>
    <row r="64" spans="1:6" x14ac:dyDescent="0.25">
      <c r="A64" s="4"/>
      <c r="B64" s="4"/>
      <c r="C64" s="4"/>
      <c r="D64" s="4"/>
      <c r="E64" s="4"/>
      <c r="F64" s="4"/>
    </row>
    <row r="65" spans="1:6" x14ac:dyDescent="0.25">
      <c r="A65" s="4"/>
      <c r="B65" s="4"/>
      <c r="C65" s="4"/>
      <c r="D65" s="4"/>
      <c r="E65" s="4"/>
      <c r="F65" s="4"/>
    </row>
    <row r="66" spans="1:6" x14ac:dyDescent="0.25">
      <c r="A66" s="4"/>
      <c r="B66" s="4"/>
      <c r="C66" s="4"/>
      <c r="D66" s="4"/>
      <c r="E66" s="4"/>
      <c r="F66" s="4"/>
    </row>
    <row r="67" spans="1:6" x14ac:dyDescent="0.25">
      <c r="A67" s="4"/>
      <c r="B67" s="4"/>
      <c r="C67" s="4"/>
      <c r="D67" s="4"/>
      <c r="E67" s="4"/>
      <c r="F67" s="4"/>
    </row>
    <row r="68" spans="1:6" x14ac:dyDescent="0.25">
      <c r="A68" s="4"/>
      <c r="B68" s="4"/>
      <c r="C68" s="4"/>
      <c r="D68" s="4"/>
      <c r="E68" s="4"/>
      <c r="F68" s="4"/>
    </row>
    <row r="69" spans="1:6" x14ac:dyDescent="0.25">
      <c r="A69" s="4"/>
      <c r="B69" s="4"/>
      <c r="C69" s="4"/>
      <c r="D69" s="4"/>
      <c r="E69" s="4"/>
      <c r="F69" s="4"/>
    </row>
    <row r="70" spans="1:6" x14ac:dyDescent="0.25">
      <c r="A70" s="4"/>
      <c r="B70" s="4"/>
      <c r="C70" s="4"/>
      <c r="D70" s="4"/>
      <c r="E70" s="4"/>
      <c r="F70" s="4"/>
    </row>
    <row r="71" spans="1:6" x14ac:dyDescent="0.25">
      <c r="A71" s="4"/>
      <c r="B71" s="4"/>
      <c r="C71" s="4"/>
      <c r="D71" s="4"/>
      <c r="E71" s="4"/>
      <c r="F71" s="4"/>
    </row>
    <row r="72" spans="1:6" x14ac:dyDescent="0.25">
      <c r="A72" s="4"/>
      <c r="B72" s="4"/>
      <c r="C72" s="4"/>
      <c r="D72" s="4"/>
      <c r="E72" s="4"/>
      <c r="F72" s="4"/>
    </row>
    <row r="73" spans="1:6" x14ac:dyDescent="0.25">
      <c r="A73" s="4"/>
      <c r="B73" s="4"/>
      <c r="C73" s="4"/>
      <c r="D73" s="4"/>
      <c r="E73" s="4"/>
      <c r="F73" s="4"/>
    </row>
    <row r="74" spans="1:6" x14ac:dyDescent="0.25">
      <c r="A74" s="4"/>
      <c r="B74" s="4"/>
      <c r="C74" s="4"/>
      <c r="D74" s="4"/>
      <c r="E74" s="4"/>
      <c r="F74" s="4"/>
    </row>
    <row r="75" spans="1:6" x14ac:dyDescent="0.25">
      <c r="A75" s="4"/>
      <c r="B75" s="4"/>
      <c r="C75" s="4"/>
      <c r="D75" s="4"/>
      <c r="E75" s="4"/>
      <c r="F75" s="4"/>
    </row>
    <row r="76" spans="1:6" x14ac:dyDescent="0.25">
      <c r="A76" s="4"/>
      <c r="B76" s="4"/>
      <c r="C76" s="4"/>
      <c r="D76" s="4"/>
      <c r="E76" s="4"/>
      <c r="F76" s="4"/>
    </row>
    <row r="77" spans="1:6" x14ac:dyDescent="0.25">
      <c r="A77" s="4"/>
      <c r="B77" s="4"/>
      <c r="C77" s="4"/>
      <c r="D77" s="4"/>
      <c r="E77" s="4"/>
      <c r="F77" s="4"/>
    </row>
    <row r="78" spans="1:6" x14ac:dyDescent="0.25">
      <c r="A78" s="4"/>
      <c r="B78" s="4"/>
      <c r="C78" s="4"/>
      <c r="D78" s="4"/>
      <c r="E78" s="4"/>
      <c r="F78" s="4"/>
    </row>
    <row r="79" spans="1:6" x14ac:dyDescent="0.25">
      <c r="A79" s="4"/>
      <c r="B79" s="4"/>
      <c r="C79" s="4"/>
      <c r="D79" s="4"/>
      <c r="E79" s="4"/>
      <c r="F79" s="4"/>
    </row>
    <row r="80" spans="1:6" x14ac:dyDescent="0.25">
      <c r="A80" s="4"/>
      <c r="B80" s="4"/>
      <c r="C80" s="4"/>
      <c r="D80" s="4"/>
      <c r="E80" s="4"/>
      <c r="F80" s="4"/>
    </row>
    <row r="81" spans="1:6" x14ac:dyDescent="0.25">
      <c r="A81" s="4"/>
      <c r="B81" s="4"/>
      <c r="C81" s="4"/>
      <c r="D81" s="4"/>
      <c r="E81" s="4"/>
      <c r="F81" s="4"/>
    </row>
    <row r="82" spans="1:6" x14ac:dyDescent="0.25">
      <c r="A82" s="4"/>
      <c r="B82" s="4"/>
      <c r="C82" s="4"/>
      <c r="D82" s="4"/>
      <c r="E82" s="4"/>
      <c r="F82" s="4"/>
    </row>
    <row r="83" spans="1:6" x14ac:dyDescent="0.25">
      <c r="A83" s="4"/>
      <c r="B83" s="4"/>
      <c r="C83" s="4"/>
      <c r="D83" s="4"/>
      <c r="E83" s="4"/>
      <c r="F83" s="4"/>
    </row>
    <row r="84" spans="1:6" x14ac:dyDescent="0.25">
      <c r="A84" s="4"/>
      <c r="B84" s="4"/>
      <c r="C84" s="4"/>
      <c r="D84" s="4"/>
      <c r="E84" s="4"/>
      <c r="F84" s="4"/>
    </row>
    <row r="85" spans="1:6" x14ac:dyDescent="0.25">
      <c r="A85" s="4"/>
      <c r="B85" s="4"/>
      <c r="C85" s="4"/>
      <c r="D85" s="4"/>
      <c r="E85" s="4"/>
      <c r="F85" s="4"/>
    </row>
    <row r="86" spans="1:6" x14ac:dyDescent="0.25">
      <c r="A86" s="4"/>
      <c r="B86" s="4"/>
      <c r="C86" s="4"/>
      <c r="D86" s="4"/>
      <c r="E86" s="4"/>
      <c r="F86" s="4"/>
    </row>
    <row r="87" spans="1:6" x14ac:dyDescent="0.25">
      <c r="A87" s="4"/>
      <c r="B87" s="4"/>
      <c r="C87" s="4"/>
      <c r="D87" s="4"/>
      <c r="E87" s="4"/>
      <c r="F87" s="4"/>
    </row>
    <row r="88" spans="1:6" x14ac:dyDescent="0.25">
      <c r="A88" s="4"/>
      <c r="B88" s="4"/>
      <c r="C88" s="4"/>
      <c r="D88" s="4"/>
      <c r="E88" s="4"/>
      <c r="F88" s="4"/>
    </row>
    <row r="89" spans="1:6" x14ac:dyDescent="0.25">
      <c r="A89" s="4"/>
      <c r="B89" s="4"/>
      <c r="C89" s="4"/>
      <c r="D89" s="4"/>
      <c r="E89" s="4"/>
      <c r="F89" s="4"/>
    </row>
    <row r="90" spans="1:6" x14ac:dyDescent="0.25">
      <c r="A90" s="4"/>
      <c r="B90" s="4"/>
      <c r="C90" s="4"/>
      <c r="D90" s="4"/>
      <c r="E90" s="4"/>
      <c r="F90" s="4"/>
    </row>
    <row r="91" spans="1:6" x14ac:dyDescent="0.25">
      <c r="A91" s="4"/>
      <c r="B91" s="4"/>
      <c r="C91" s="4"/>
      <c r="D91" s="4"/>
      <c r="E91" s="4"/>
      <c r="F91" s="4"/>
    </row>
    <row r="92" spans="1:6" x14ac:dyDescent="0.25">
      <c r="A92" s="4"/>
      <c r="B92" s="4"/>
      <c r="C92" s="4"/>
      <c r="D92" s="4"/>
      <c r="E92" s="4"/>
      <c r="F92" s="4"/>
    </row>
    <row r="93" spans="1:6" x14ac:dyDescent="0.25">
      <c r="A93" s="4"/>
      <c r="B93" s="4"/>
      <c r="C93" s="4"/>
      <c r="D93" s="4"/>
      <c r="E93" s="4"/>
      <c r="F93" s="4"/>
    </row>
    <row r="94" spans="1:6" x14ac:dyDescent="0.25">
      <c r="A94" s="4"/>
      <c r="B94" s="4"/>
      <c r="C94" s="4"/>
      <c r="D94" s="4"/>
      <c r="E94" s="4"/>
      <c r="F94" s="4"/>
    </row>
    <row r="95" spans="1:6" x14ac:dyDescent="0.25">
      <c r="A95" s="4"/>
      <c r="B95" s="4"/>
      <c r="C95" s="4"/>
      <c r="D95" s="4"/>
      <c r="E95" s="4"/>
      <c r="F95" s="4"/>
    </row>
    <row r="96" spans="1:6" x14ac:dyDescent="0.25">
      <c r="A96" s="4"/>
      <c r="B96" s="4"/>
      <c r="C96" s="4"/>
      <c r="D96" s="4"/>
      <c r="E96" s="4"/>
      <c r="F96" s="4"/>
    </row>
    <row r="97" spans="1:6" x14ac:dyDescent="0.25">
      <c r="A97" s="4"/>
      <c r="B97" s="4"/>
      <c r="C97" s="4"/>
      <c r="D97" s="4"/>
      <c r="E97" s="4"/>
      <c r="F97" s="4"/>
    </row>
    <row r="98" spans="1:6" x14ac:dyDescent="0.25">
      <c r="A98" s="4"/>
      <c r="B98" s="4"/>
      <c r="C98" s="4"/>
      <c r="D98" s="4"/>
      <c r="E98" s="4"/>
      <c r="F98" s="4"/>
    </row>
    <row r="99" spans="1:6" x14ac:dyDescent="0.25">
      <c r="A99" s="4"/>
      <c r="B99" s="4"/>
      <c r="C99" s="4"/>
      <c r="D99" s="4"/>
      <c r="E99" s="4"/>
      <c r="F99" s="4"/>
    </row>
    <row r="100" spans="1:6" x14ac:dyDescent="0.25">
      <c r="A100" s="4"/>
      <c r="B100" s="4"/>
      <c r="C100" s="4"/>
      <c r="D100" s="4"/>
      <c r="E100" s="4"/>
      <c r="F100" s="4"/>
    </row>
    <row r="101" spans="1:6" x14ac:dyDescent="0.25">
      <c r="A101" s="4"/>
      <c r="B101" s="4"/>
      <c r="C101" s="4"/>
      <c r="D101" s="4"/>
      <c r="E101" s="4"/>
      <c r="F101" s="4"/>
    </row>
    <row r="102" spans="1:6" x14ac:dyDescent="0.25">
      <c r="A102" s="4"/>
      <c r="B102" s="4"/>
      <c r="C102" s="4"/>
      <c r="D102" s="4"/>
      <c r="E102" s="4"/>
      <c r="F102" s="4"/>
    </row>
    <row r="103" spans="1:6" x14ac:dyDescent="0.25">
      <c r="A103" s="4"/>
      <c r="B103" s="4"/>
      <c r="C103" s="4"/>
      <c r="D103" s="4"/>
      <c r="E103" s="4"/>
      <c r="F103" s="4"/>
    </row>
    <row r="104" spans="1:6" x14ac:dyDescent="0.25">
      <c r="A104" s="4"/>
      <c r="B104" s="4"/>
      <c r="C104" s="4"/>
      <c r="D104" s="4"/>
      <c r="E104" s="4"/>
      <c r="F104" s="4"/>
    </row>
    <row r="105" spans="1:6" x14ac:dyDescent="0.25">
      <c r="A105" s="4"/>
      <c r="B105" s="4"/>
      <c r="C105" s="4"/>
      <c r="D105" s="4"/>
      <c r="E105" s="4"/>
      <c r="F105" s="4"/>
    </row>
    <row r="106" spans="1:6" x14ac:dyDescent="0.25">
      <c r="A106" s="4"/>
      <c r="B106" s="4"/>
      <c r="C106" s="4"/>
      <c r="D106" s="4"/>
      <c r="E106" s="4"/>
      <c r="F106" s="4"/>
    </row>
    <row r="107" spans="1:6" x14ac:dyDescent="0.25">
      <c r="A107" s="4"/>
      <c r="B107" s="4"/>
      <c r="C107" s="4"/>
      <c r="D107" s="4"/>
      <c r="E107" s="4"/>
      <c r="F107" s="4"/>
    </row>
    <row r="108" spans="1:6" x14ac:dyDescent="0.25">
      <c r="A108" s="4"/>
      <c r="B108" s="4"/>
      <c r="C108" s="4"/>
      <c r="D108" s="4"/>
      <c r="E108" s="4"/>
      <c r="F108" s="4"/>
    </row>
    <row r="109" spans="1:6" x14ac:dyDescent="0.25">
      <c r="A109" s="4"/>
      <c r="B109" s="4"/>
      <c r="C109" s="4"/>
      <c r="D109" s="4"/>
      <c r="E109" s="4"/>
      <c r="F109" s="4"/>
    </row>
    <row r="110" spans="1:6" x14ac:dyDescent="0.25">
      <c r="A110" s="4"/>
      <c r="B110" s="4"/>
      <c r="C110" s="4"/>
      <c r="D110" s="4"/>
      <c r="E110" s="4"/>
      <c r="F110" s="4"/>
    </row>
    <row r="111" spans="1:6" x14ac:dyDescent="0.25">
      <c r="A111" s="4"/>
      <c r="B111" s="4"/>
      <c r="C111" s="4"/>
      <c r="D111" s="4"/>
      <c r="E111" s="4"/>
      <c r="F111" s="4"/>
    </row>
    <row r="112" spans="1:6" x14ac:dyDescent="0.25">
      <c r="A112" s="4"/>
      <c r="B112" s="4"/>
      <c r="C112" s="4"/>
      <c r="D112" s="4"/>
      <c r="E112" s="4"/>
      <c r="F112" s="4"/>
    </row>
    <row r="113" spans="1:6" x14ac:dyDescent="0.25">
      <c r="A113" s="4"/>
      <c r="B113" s="4"/>
      <c r="C113" s="4"/>
      <c r="D113" s="4"/>
      <c r="E113" s="4"/>
      <c r="F113" s="4"/>
    </row>
    <row r="114" spans="1:6" x14ac:dyDescent="0.25">
      <c r="A114" s="4"/>
      <c r="B114" s="4"/>
      <c r="C114" s="4"/>
      <c r="D114" s="4"/>
      <c r="E114" s="4"/>
      <c r="F114" s="4"/>
    </row>
    <row r="115" spans="1:6" x14ac:dyDescent="0.25">
      <c r="A115" s="4"/>
      <c r="B115" s="4"/>
      <c r="C115" s="4"/>
      <c r="D115" s="4"/>
      <c r="E115" s="4"/>
      <c r="F115" s="4"/>
    </row>
    <row r="116" spans="1:6" x14ac:dyDescent="0.25">
      <c r="A116" s="4"/>
      <c r="B116" s="4"/>
      <c r="C116" s="4"/>
      <c r="D116" s="4"/>
      <c r="E116" s="4"/>
      <c r="F116" s="4"/>
    </row>
    <row r="117" spans="1:6" x14ac:dyDescent="0.25">
      <c r="A117" s="4"/>
      <c r="B117" s="4"/>
      <c r="C117" s="4"/>
      <c r="D117" s="4"/>
      <c r="E117" s="4"/>
      <c r="F117" s="4"/>
    </row>
    <row r="118" spans="1:6" x14ac:dyDescent="0.25">
      <c r="A118" s="4"/>
      <c r="B118" s="4"/>
      <c r="C118" s="4"/>
      <c r="D118" s="4"/>
      <c r="E118" s="4"/>
      <c r="F118" s="4"/>
    </row>
    <row r="119" spans="1:6" x14ac:dyDescent="0.25">
      <c r="A119" s="4"/>
      <c r="B119" s="4"/>
      <c r="C119" s="4"/>
      <c r="D119" s="4"/>
      <c r="E119" s="4"/>
      <c r="F119" s="4"/>
    </row>
    <row r="120" spans="1:6" x14ac:dyDescent="0.25">
      <c r="A120" s="4"/>
      <c r="B120" s="4"/>
      <c r="C120" s="4"/>
      <c r="D120" s="4"/>
      <c r="E120" s="4"/>
      <c r="F120" s="4"/>
    </row>
    <row r="121" spans="1:6" x14ac:dyDescent="0.25">
      <c r="A121" s="4"/>
      <c r="B121" s="4"/>
      <c r="C121" s="4"/>
      <c r="D121" s="4"/>
      <c r="E121" s="4"/>
      <c r="F121" s="4"/>
    </row>
    <row r="122" spans="1:6" x14ac:dyDescent="0.25">
      <c r="A122" s="4"/>
      <c r="B122" s="4"/>
      <c r="C122" s="4"/>
      <c r="D122" s="4"/>
      <c r="E122" s="4"/>
      <c r="F122" s="4"/>
    </row>
    <row r="123" spans="1:6" x14ac:dyDescent="0.25">
      <c r="A123" s="4"/>
      <c r="B123" s="4"/>
      <c r="C123" s="4"/>
      <c r="D123" s="4"/>
      <c r="E123" s="4"/>
      <c r="F123" s="4"/>
    </row>
    <row r="124" spans="1:6" x14ac:dyDescent="0.25">
      <c r="A124" s="4"/>
      <c r="B124" s="4"/>
      <c r="C124" s="4"/>
      <c r="D124" s="4"/>
      <c r="E124" s="4"/>
      <c r="F124" s="4"/>
    </row>
    <row r="125" spans="1:6" x14ac:dyDescent="0.25">
      <c r="A125" s="4"/>
      <c r="B125" s="4"/>
      <c r="C125" s="4"/>
      <c r="D125" s="4"/>
      <c r="E125" s="4"/>
      <c r="F125" s="4"/>
    </row>
    <row r="126" spans="1:6" x14ac:dyDescent="0.25">
      <c r="A126" s="4"/>
      <c r="B126" s="4"/>
      <c r="C126" s="4"/>
      <c r="D126" s="4"/>
      <c r="E126" s="4"/>
      <c r="F126" s="4"/>
    </row>
    <row r="127" spans="1:6" x14ac:dyDescent="0.25">
      <c r="A127" s="4"/>
      <c r="B127" s="4"/>
      <c r="C127" s="4"/>
      <c r="D127" s="4"/>
      <c r="E127" s="4"/>
      <c r="F127" s="4"/>
    </row>
    <row r="128" spans="1:6" x14ac:dyDescent="0.25">
      <c r="A128" s="4"/>
      <c r="B128" s="4"/>
      <c r="C128" s="4"/>
      <c r="D128" s="4"/>
      <c r="E128" s="4"/>
      <c r="F128" s="4"/>
    </row>
    <row r="129" spans="1:6" x14ac:dyDescent="0.25">
      <c r="A129" s="4"/>
      <c r="B129" s="4"/>
      <c r="C129" s="4"/>
      <c r="D129" s="4"/>
      <c r="E129" s="4"/>
      <c r="F129" s="4"/>
    </row>
    <row r="130" spans="1:6" x14ac:dyDescent="0.25">
      <c r="A130" s="4"/>
      <c r="B130" s="4"/>
      <c r="C130" s="4"/>
      <c r="D130" s="4"/>
      <c r="E130" s="4"/>
      <c r="F130" s="4"/>
    </row>
    <row r="131" spans="1:6" x14ac:dyDescent="0.25">
      <c r="A131" s="4"/>
      <c r="B131" s="4"/>
      <c r="C131" s="4"/>
      <c r="D131" s="4"/>
      <c r="E131" s="4"/>
      <c r="F131" s="4"/>
    </row>
    <row r="132" spans="1:6" x14ac:dyDescent="0.25">
      <c r="A132" s="4"/>
      <c r="B132" s="4"/>
      <c r="C132" s="4"/>
      <c r="D132" s="4"/>
      <c r="E132" s="4"/>
      <c r="F132" s="4"/>
    </row>
    <row r="133" spans="1:6" x14ac:dyDescent="0.25">
      <c r="A133" s="4"/>
      <c r="B133" s="4"/>
      <c r="C133" s="4"/>
      <c r="D133" s="4"/>
      <c r="E133" s="4"/>
      <c r="F133" s="4"/>
    </row>
    <row r="134" spans="1:6" x14ac:dyDescent="0.25">
      <c r="A134" s="4"/>
      <c r="B134" s="4"/>
      <c r="C134" s="4"/>
      <c r="D134" s="4"/>
      <c r="E134" s="4"/>
      <c r="F134" s="4"/>
    </row>
    <row r="135" spans="1:6" x14ac:dyDescent="0.25">
      <c r="A135" s="4"/>
      <c r="B135" s="4"/>
      <c r="C135" s="4"/>
      <c r="D135" s="4"/>
      <c r="E135" s="4"/>
      <c r="F135" s="4"/>
    </row>
    <row r="136" spans="1:6" x14ac:dyDescent="0.25">
      <c r="A136" s="4"/>
      <c r="B136" s="4"/>
      <c r="C136" s="4"/>
      <c r="D136" s="4"/>
      <c r="E136" s="4"/>
      <c r="F136" s="4"/>
    </row>
    <row r="137" spans="1:6" x14ac:dyDescent="0.25">
      <c r="A137" s="4"/>
      <c r="B137" s="4"/>
      <c r="C137" s="4"/>
      <c r="D137" s="4"/>
      <c r="E137" s="4"/>
      <c r="F137" s="4"/>
    </row>
    <row r="138" spans="1:6" x14ac:dyDescent="0.25">
      <c r="A138" s="4"/>
      <c r="B138" s="4"/>
      <c r="C138" s="4"/>
      <c r="D138" s="4"/>
      <c r="E138" s="4"/>
      <c r="F138" s="4"/>
    </row>
    <row r="139" spans="1:6" x14ac:dyDescent="0.25">
      <c r="A139" s="4"/>
      <c r="B139" s="4"/>
      <c r="C139" s="4"/>
      <c r="D139" s="4"/>
      <c r="E139" s="4"/>
      <c r="F139" s="4"/>
    </row>
    <row r="140" spans="1:6" x14ac:dyDescent="0.25">
      <c r="A140" s="4"/>
      <c r="B140" s="4"/>
      <c r="C140" s="4"/>
      <c r="D140" s="4"/>
      <c r="E140" s="4"/>
      <c r="F140" s="4"/>
    </row>
    <row r="141" spans="1:6" x14ac:dyDescent="0.25">
      <c r="A141" s="4"/>
      <c r="B141" s="4"/>
      <c r="C141" s="4"/>
      <c r="D141" s="4"/>
      <c r="E141" s="4"/>
      <c r="F141" s="4"/>
    </row>
    <row r="142" spans="1:6" x14ac:dyDescent="0.25">
      <c r="A142" s="4"/>
      <c r="B142" s="4"/>
      <c r="C142" s="4"/>
      <c r="D142" s="4"/>
      <c r="E142" s="4"/>
      <c r="F142" s="4"/>
    </row>
    <row r="143" spans="1:6" x14ac:dyDescent="0.25">
      <c r="A143" s="4"/>
      <c r="B143" s="4"/>
      <c r="C143" s="4"/>
      <c r="D143" s="4"/>
      <c r="E143" s="4"/>
      <c r="F143" s="4"/>
    </row>
    <row r="144" spans="1:6" x14ac:dyDescent="0.25">
      <c r="A144" s="4"/>
      <c r="B144" s="4"/>
      <c r="C144" s="4"/>
      <c r="D144" s="4"/>
      <c r="E144" s="4"/>
      <c r="F144" s="4"/>
    </row>
    <row r="145" spans="1:6" x14ac:dyDescent="0.25">
      <c r="A145" s="4"/>
      <c r="B145" s="4"/>
      <c r="C145" s="4"/>
      <c r="D145" s="4"/>
      <c r="E145" s="4"/>
      <c r="F145" s="4"/>
    </row>
    <row r="146" spans="1:6" x14ac:dyDescent="0.25">
      <c r="A146" s="4"/>
      <c r="B146" s="4"/>
      <c r="C146" s="4"/>
      <c r="D146" s="4"/>
      <c r="E146" s="4"/>
      <c r="F146" s="4"/>
    </row>
    <row r="147" spans="1:6" x14ac:dyDescent="0.25">
      <c r="A147" s="4"/>
      <c r="B147" s="4"/>
      <c r="C147" s="4"/>
      <c r="D147" s="4"/>
      <c r="E147" s="4"/>
      <c r="F147" s="4"/>
    </row>
    <row r="148" spans="1:6" x14ac:dyDescent="0.25">
      <c r="A148" s="4"/>
      <c r="B148" s="4"/>
      <c r="C148" s="4"/>
      <c r="D148" s="4"/>
      <c r="E148" s="4"/>
      <c r="F148" s="4"/>
    </row>
    <row r="149" spans="1:6" x14ac:dyDescent="0.25">
      <c r="A149" s="4"/>
      <c r="B149" s="4"/>
      <c r="C149" s="4"/>
      <c r="D149" s="4"/>
      <c r="E149" s="4"/>
      <c r="F149" s="4"/>
    </row>
    <row r="150" spans="1:6" x14ac:dyDescent="0.25">
      <c r="A150" s="4"/>
      <c r="B150" s="4"/>
      <c r="C150" s="4"/>
      <c r="D150" s="4"/>
      <c r="E150" s="4"/>
      <c r="F150" s="4"/>
    </row>
    <row r="151" spans="1:6" x14ac:dyDescent="0.25">
      <c r="A151" s="4"/>
      <c r="B151" s="4"/>
      <c r="C151" s="4"/>
      <c r="D151" s="4"/>
      <c r="E151" s="4"/>
      <c r="F151" s="4"/>
    </row>
    <row r="152" spans="1:6" x14ac:dyDescent="0.25">
      <c r="A152" s="4"/>
      <c r="B152" s="4"/>
      <c r="C152" s="4"/>
      <c r="D152" s="4"/>
      <c r="E152" s="4"/>
      <c r="F152" s="4"/>
    </row>
    <row r="153" spans="1:6" x14ac:dyDescent="0.25">
      <c r="A153" s="4"/>
      <c r="B153" s="4"/>
      <c r="C153" s="4"/>
      <c r="D153" s="4"/>
      <c r="E153" s="4"/>
      <c r="F153" s="4"/>
    </row>
    <row r="154" spans="1:6" x14ac:dyDescent="0.25">
      <c r="A154" s="4"/>
      <c r="B154" s="4"/>
      <c r="C154" s="4"/>
      <c r="D154" s="4"/>
      <c r="E154" s="4"/>
      <c r="F154" s="4"/>
    </row>
    <row r="155" spans="1:6" x14ac:dyDescent="0.25">
      <c r="A155" s="4"/>
      <c r="B155" s="4"/>
      <c r="C155" s="4"/>
      <c r="D155" s="4"/>
      <c r="E155" s="4"/>
      <c r="F155" s="4"/>
    </row>
    <row r="156" spans="1:6" x14ac:dyDescent="0.25">
      <c r="A156" s="4"/>
      <c r="B156" s="4"/>
      <c r="C156" s="4"/>
      <c r="D156" s="4"/>
      <c r="E156" s="4"/>
      <c r="F156" s="4"/>
    </row>
    <row r="157" spans="1:6" x14ac:dyDescent="0.25">
      <c r="A157" s="4"/>
      <c r="B157" s="4"/>
      <c r="C157" s="4"/>
      <c r="D157" s="4"/>
      <c r="E157" s="4"/>
      <c r="F157" s="4"/>
    </row>
    <row r="158" spans="1:6" x14ac:dyDescent="0.25">
      <c r="A158" s="4"/>
      <c r="B158" s="4"/>
      <c r="C158" s="4"/>
      <c r="D158" s="4"/>
      <c r="E158" s="4"/>
      <c r="F158" s="4"/>
    </row>
    <row r="159" spans="1:6" x14ac:dyDescent="0.25">
      <c r="A159" s="4"/>
      <c r="B159" s="4"/>
      <c r="C159" s="4"/>
      <c r="D159" s="4"/>
      <c r="E159" s="4"/>
      <c r="F159" s="4"/>
    </row>
    <row r="160" spans="1:6" x14ac:dyDescent="0.25">
      <c r="A160" s="4"/>
      <c r="B160" s="4"/>
      <c r="C160" s="4"/>
      <c r="D160" s="4"/>
      <c r="E160" s="4"/>
      <c r="F160" s="4"/>
    </row>
    <row r="161" spans="1:6" x14ac:dyDescent="0.25">
      <c r="A161" s="4"/>
      <c r="B161" s="4"/>
      <c r="C161" s="4"/>
      <c r="D161" s="4"/>
      <c r="E161" s="4"/>
      <c r="F161" s="4"/>
    </row>
    <row r="162" spans="1:6" x14ac:dyDescent="0.25">
      <c r="A162" s="4"/>
      <c r="B162" s="4"/>
      <c r="C162" s="4"/>
      <c r="D162" s="4"/>
      <c r="E162" s="4"/>
      <c r="F162" s="4"/>
    </row>
    <row r="163" spans="1:6" x14ac:dyDescent="0.25">
      <c r="A163" s="4"/>
      <c r="B163" s="4"/>
      <c r="C163" s="4"/>
      <c r="D163" s="4"/>
      <c r="E163" s="4"/>
      <c r="F163" s="4"/>
    </row>
    <row r="164" spans="1:6" x14ac:dyDescent="0.25">
      <c r="A164" s="4"/>
      <c r="B164" s="4"/>
      <c r="C164" s="4"/>
      <c r="D164" s="4"/>
      <c r="E164" s="4"/>
      <c r="F164" s="4"/>
    </row>
    <row r="165" spans="1:6" x14ac:dyDescent="0.25">
      <c r="A165" s="4"/>
      <c r="B165" s="4"/>
      <c r="C165" s="4"/>
      <c r="D165" s="4"/>
      <c r="E165" s="4"/>
      <c r="F165" s="4"/>
    </row>
    <row r="166" spans="1:6" x14ac:dyDescent="0.25">
      <c r="A166" s="4"/>
      <c r="B166" s="4"/>
      <c r="C166" s="4"/>
      <c r="D166" s="4"/>
      <c r="E166" s="4"/>
      <c r="F166" s="4"/>
    </row>
    <row r="167" spans="1:6" x14ac:dyDescent="0.25">
      <c r="A167" s="4"/>
      <c r="B167" s="4"/>
      <c r="C167" s="4"/>
      <c r="D167" s="4"/>
      <c r="E167" s="4"/>
      <c r="F167" s="4"/>
    </row>
    <row r="168" spans="1:6" x14ac:dyDescent="0.25">
      <c r="A168" s="4"/>
      <c r="B168" s="4"/>
      <c r="C168" s="4"/>
      <c r="D168" s="4"/>
      <c r="E168" s="4"/>
      <c r="F168" s="4"/>
    </row>
    <row r="169" spans="1:6" x14ac:dyDescent="0.25">
      <c r="A169" s="4"/>
      <c r="B169" s="4"/>
      <c r="C169" s="4"/>
      <c r="D169" s="4"/>
      <c r="E169" s="4"/>
      <c r="F169" s="4"/>
    </row>
    <row r="170" spans="1:6" x14ac:dyDescent="0.25">
      <c r="A170" s="4"/>
      <c r="B170" s="4"/>
      <c r="C170" s="4"/>
      <c r="D170" s="4"/>
      <c r="E170" s="4"/>
      <c r="F170" s="4"/>
    </row>
    <row r="171" spans="1:6" x14ac:dyDescent="0.25">
      <c r="A171" s="4"/>
      <c r="B171" s="4"/>
      <c r="C171" s="4"/>
      <c r="D171" s="4"/>
      <c r="E171" s="4"/>
      <c r="F171" s="4"/>
    </row>
    <row r="172" spans="1:6" x14ac:dyDescent="0.25">
      <c r="A172" s="4"/>
      <c r="B172" s="4"/>
      <c r="C172" s="4"/>
      <c r="D172" s="4"/>
      <c r="E172" s="4"/>
      <c r="F172" s="4"/>
    </row>
    <row r="173" spans="1:6" x14ac:dyDescent="0.25">
      <c r="A173" s="4"/>
      <c r="B173" s="4"/>
      <c r="C173" s="4"/>
      <c r="D173" s="4"/>
      <c r="E173" s="4"/>
      <c r="F173" s="4"/>
    </row>
    <row r="174" spans="1:6" x14ac:dyDescent="0.25">
      <c r="A174" s="4"/>
      <c r="B174" s="4"/>
      <c r="C174" s="4"/>
      <c r="D174" s="4"/>
      <c r="E174" s="4"/>
      <c r="F174" s="4"/>
    </row>
    <row r="175" spans="1:6" x14ac:dyDescent="0.25">
      <c r="A175" s="4"/>
      <c r="B175" s="4"/>
      <c r="C175" s="4"/>
      <c r="D175" s="4"/>
      <c r="E175" s="4"/>
      <c r="F175" s="4"/>
    </row>
    <row r="176" spans="1:6" x14ac:dyDescent="0.25">
      <c r="A176" s="4"/>
      <c r="B176" s="4"/>
      <c r="C176" s="4"/>
      <c r="D176" s="4"/>
      <c r="E176" s="4"/>
      <c r="F176" s="4"/>
    </row>
    <row r="177" spans="1:6" x14ac:dyDescent="0.25">
      <c r="A177" s="4"/>
      <c r="B177" s="4"/>
      <c r="C177" s="4"/>
      <c r="D177" s="4"/>
      <c r="E177" s="4"/>
      <c r="F177" s="4"/>
    </row>
    <row r="178" spans="1:6" x14ac:dyDescent="0.25">
      <c r="A178" s="4"/>
      <c r="B178" s="4"/>
      <c r="C178" s="4"/>
      <c r="D178" s="4"/>
      <c r="E178" s="4"/>
      <c r="F178" s="4"/>
    </row>
    <row r="179" spans="1:6" x14ac:dyDescent="0.25">
      <c r="A179" s="4"/>
      <c r="B179" s="4"/>
      <c r="C179" s="4"/>
      <c r="D179" s="4"/>
      <c r="E179" s="4"/>
      <c r="F179" s="4"/>
    </row>
    <row r="180" spans="1:6" x14ac:dyDescent="0.25">
      <c r="A180" s="4"/>
      <c r="B180" s="4"/>
      <c r="C180" s="4"/>
      <c r="D180" s="4"/>
      <c r="E180" s="4"/>
      <c r="F180" s="4"/>
    </row>
    <row r="181" spans="1:6" x14ac:dyDescent="0.25">
      <c r="A181" s="4"/>
      <c r="B181" s="4"/>
      <c r="C181" s="4"/>
      <c r="D181" s="4"/>
      <c r="E181" s="4"/>
      <c r="F181" s="4"/>
    </row>
    <row r="182" spans="1:6" x14ac:dyDescent="0.25">
      <c r="A182" s="4"/>
      <c r="B182" s="4"/>
      <c r="C182" s="4"/>
      <c r="D182" s="4"/>
      <c r="E182" s="4"/>
      <c r="F182" s="4"/>
    </row>
    <row r="183" spans="1:6" x14ac:dyDescent="0.25">
      <c r="A183" s="4"/>
      <c r="B183" s="4"/>
      <c r="C183" s="4"/>
      <c r="D183" s="4"/>
      <c r="E183" s="4"/>
      <c r="F183" s="4"/>
    </row>
    <row r="184" spans="1:6" x14ac:dyDescent="0.25">
      <c r="A184" s="4"/>
      <c r="B184" s="4"/>
      <c r="C184" s="4"/>
      <c r="D184" s="4"/>
      <c r="E184" s="4"/>
      <c r="F184" s="4"/>
    </row>
    <row r="185" spans="1:6" x14ac:dyDescent="0.25">
      <c r="A185" s="4"/>
      <c r="B185" s="4"/>
      <c r="C185" s="4"/>
      <c r="D185" s="4"/>
      <c r="E185" s="4"/>
      <c r="F185" s="4"/>
    </row>
    <row r="186" spans="1:6" x14ac:dyDescent="0.25">
      <c r="A186" s="4"/>
      <c r="B186" s="4"/>
      <c r="C186" s="4"/>
      <c r="D186" s="4"/>
      <c r="E186" s="4"/>
      <c r="F186" s="4"/>
    </row>
    <row r="187" spans="1:6" x14ac:dyDescent="0.25">
      <c r="A187" s="4"/>
      <c r="B187" s="4"/>
      <c r="C187" s="4"/>
      <c r="D187" s="4"/>
      <c r="E187" s="4"/>
      <c r="F187" s="4"/>
    </row>
    <row r="188" spans="1:6" x14ac:dyDescent="0.25">
      <c r="A188" s="4"/>
      <c r="B188" s="4"/>
      <c r="C188" s="4"/>
      <c r="D188" s="4"/>
      <c r="E188" s="4"/>
      <c r="F188" s="4"/>
    </row>
    <row r="189" spans="1:6" x14ac:dyDescent="0.25">
      <c r="A189" s="4"/>
      <c r="B189" s="4"/>
      <c r="C189" s="4"/>
      <c r="D189" s="4"/>
      <c r="E189" s="4"/>
      <c r="F189" s="4"/>
    </row>
    <row r="190" spans="1:6" x14ac:dyDescent="0.25">
      <c r="A190" s="4"/>
      <c r="B190" s="4"/>
      <c r="C190" s="4"/>
      <c r="D190" s="4"/>
      <c r="E190" s="4"/>
      <c r="F190" s="4"/>
    </row>
    <row r="191" spans="1:6" x14ac:dyDescent="0.25">
      <c r="A191" s="4"/>
      <c r="B191" s="4"/>
      <c r="C191" s="4"/>
      <c r="D191" s="4"/>
      <c r="E191" s="4"/>
      <c r="F191" s="4"/>
    </row>
    <row r="192" spans="1:6" x14ac:dyDescent="0.25">
      <c r="A192" s="4"/>
      <c r="B192" s="4"/>
      <c r="C192" s="4"/>
      <c r="D192" s="4"/>
      <c r="E192" s="4"/>
      <c r="F192" s="4"/>
    </row>
    <row r="193" spans="1:6" x14ac:dyDescent="0.25">
      <c r="A193" s="4"/>
      <c r="B193" s="4"/>
      <c r="C193" s="4"/>
      <c r="D193" s="4"/>
      <c r="E193" s="4"/>
      <c r="F193" s="4"/>
    </row>
    <row r="194" spans="1:6" x14ac:dyDescent="0.25">
      <c r="A194" s="4"/>
      <c r="B194" s="4"/>
      <c r="C194" s="4"/>
      <c r="D194" s="4"/>
      <c r="E194" s="4"/>
      <c r="F194" s="4"/>
    </row>
    <row r="195" spans="1:6" x14ac:dyDescent="0.25">
      <c r="A195" s="4"/>
      <c r="B195" s="4"/>
      <c r="C195" s="4"/>
      <c r="D195" s="4"/>
      <c r="E195" s="4"/>
      <c r="F195" s="4"/>
    </row>
    <row r="196" spans="1:6" x14ac:dyDescent="0.25">
      <c r="A196" s="4"/>
      <c r="B196" s="4"/>
      <c r="C196" s="4"/>
      <c r="D196" s="4"/>
      <c r="E196" s="4"/>
      <c r="F196" s="4"/>
    </row>
    <row r="197" spans="1:6" x14ac:dyDescent="0.25">
      <c r="A197" s="4"/>
      <c r="B197" s="4"/>
      <c r="C197" s="4"/>
      <c r="D197" s="4"/>
      <c r="E197" s="4"/>
      <c r="F197" s="4"/>
    </row>
    <row r="198" spans="1:6" x14ac:dyDescent="0.25">
      <c r="A198" s="4"/>
      <c r="B198" s="4"/>
      <c r="C198" s="4"/>
      <c r="D198" s="4"/>
      <c r="E198" s="4"/>
      <c r="F198" s="4"/>
    </row>
    <row r="199" spans="1:6" x14ac:dyDescent="0.25">
      <c r="A199" s="4"/>
      <c r="B199" s="4"/>
      <c r="C199" s="4"/>
      <c r="D199" s="4"/>
      <c r="E199" s="4"/>
      <c r="F199" s="4"/>
    </row>
    <row r="200" spans="1:6" x14ac:dyDescent="0.25">
      <c r="A200" s="4"/>
      <c r="B200" s="4"/>
      <c r="C200" s="4"/>
      <c r="D200" s="4"/>
      <c r="E200" s="4"/>
      <c r="F200" s="4"/>
    </row>
    <row r="201" spans="1:6" x14ac:dyDescent="0.25">
      <c r="A201" s="4"/>
      <c r="B201" s="4"/>
      <c r="C201" s="4"/>
      <c r="D201" s="4"/>
      <c r="E201" s="4"/>
      <c r="F201" s="4"/>
    </row>
    <row r="202" spans="1:6" x14ac:dyDescent="0.25">
      <c r="A202" s="4"/>
      <c r="B202" s="4"/>
      <c r="C202" s="4"/>
      <c r="D202" s="4"/>
      <c r="E202" s="4"/>
      <c r="F202" s="4"/>
    </row>
    <row r="203" spans="1:6" x14ac:dyDescent="0.25">
      <c r="A203" s="4"/>
      <c r="B203" s="4"/>
      <c r="C203" s="4"/>
      <c r="D203" s="4"/>
      <c r="E203" s="4"/>
      <c r="F203" s="4"/>
    </row>
    <row r="204" spans="1:6" x14ac:dyDescent="0.25">
      <c r="A204" s="4"/>
      <c r="B204" s="4"/>
      <c r="C204" s="4"/>
      <c r="D204" s="4"/>
      <c r="E204" s="4"/>
      <c r="F204" s="4"/>
    </row>
    <row r="205" spans="1:6" x14ac:dyDescent="0.25">
      <c r="A205" s="4"/>
      <c r="B205" s="4"/>
      <c r="C205" s="4"/>
      <c r="D205" s="4"/>
      <c r="E205" s="4"/>
      <c r="F205" s="4"/>
    </row>
    <row r="206" spans="1:6" x14ac:dyDescent="0.25">
      <c r="A206" s="4"/>
      <c r="B206" s="4"/>
      <c r="C206" s="4"/>
      <c r="D206" s="4"/>
      <c r="E206" s="4"/>
      <c r="F206" s="4"/>
    </row>
    <row r="207" spans="1:6" x14ac:dyDescent="0.25">
      <c r="A207" s="4"/>
      <c r="B207" s="4"/>
      <c r="C207" s="4"/>
      <c r="D207" s="4"/>
      <c r="E207" s="4"/>
      <c r="F207" s="4"/>
    </row>
    <row r="208" spans="1:6" x14ac:dyDescent="0.25">
      <c r="A208" s="4"/>
      <c r="B208" s="4"/>
      <c r="C208" s="4"/>
      <c r="D208" s="4"/>
      <c r="E208" s="4"/>
      <c r="F208" s="4"/>
    </row>
    <row r="209" spans="1:6" x14ac:dyDescent="0.25">
      <c r="A209" s="4"/>
      <c r="B209" s="4"/>
      <c r="C209" s="4"/>
      <c r="D209" s="4"/>
      <c r="E209" s="4"/>
      <c r="F209" s="4"/>
    </row>
    <row r="210" spans="1:6" x14ac:dyDescent="0.25">
      <c r="A210" s="4"/>
      <c r="B210" s="4"/>
      <c r="C210" s="4"/>
      <c r="D210" s="4"/>
      <c r="E210" s="4"/>
      <c r="F210" s="4"/>
    </row>
    <row r="211" spans="1:6" x14ac:dyDescent="0.25">
      <c r="A211" s="4"/>
      <c r="B211" s="4"/>
      <c r="C211" s="4"/>
      <c r="D211" s="4"/>
      <c r="E211" s="4"/>
      <c r="F211" s="4"/>
    </row>
    <row r="212" spans="1:6" x14ac:dyDescent="0.25">
      <c r="A212" s="4"/>
      <c r="B212" s="4"/>
      <c r="C212" s="4"/>
      <c r="D212" s="4"/>
      <c r="E212" s="4"/>
      <c r="F212" s="4"/>
    </row>
    <row r="213" spans="1:6" x14ac:dyDescent="0.25">
      <c r="A213" s="4"/>
      <c r="B213" s="4"/>
      <c r="C213" s="4"/>
      <c r="D213" s="4"/>
      <c r="E213" s="4"/>
      <c r="F213" s="4"/>
    </row>
    <row r="214" spans="1:6" x14ac:dyDescent="0.25">
      <c r="A214" s="4"/>
      <c r="B214" s="4"/>
      <c r="C214" s="4"/>
      <c r="D214" s="4"/>
      <c r="E214" s="4"/>
      <c r="F214" s="4"/>
    </row>
    <row r="215" spans="1:6" x14ac:dyDescent="0.25">
      <c r="A215" s="4"/>
      <c r="B215" s="4"/>
      <c r="C215" s="4"/>
      <c r="D215" s="4"/>
      <c r="E215" s="4"/>
      <c r="F215" s="4"/>
    </row>
    <row r="216" spans="1:6" x14ac:dyDescent="0.25">
      <c r="A216" s="4"/>
      <c r="B216" s="4"/>
      <c r="C216" s="4"/>
      <c r="D216" s="4"/>
      <c r="E216" s="4"/>
      <c r="F216" s="4"/>
    </row>
    <row r="217" spans="1:6" x14ac:dyDescent="0.25">
      <c r="A217" s="4"/>
      <c r="B217" s="4"/>
      <c r="C217" s="4"/>
      <c r="D217" s="4"/>
      <c r="E217" s="4"/>
      <c r="F217" s="4"/>
    </row>
    <row r="218" spans="1:6" x14ac:dyDescent="0.25">
      <c r="A218" s="4"/>
      <c r="B218" s="4"/>
      <c r="C218" s="4"/>
      <c r="D218" s="4"/>
      <c r="E218" s="4"/>
      <c r="F218" s="4"/>
    </row>
    <row r="219" spans="1:6" x14ac:dyDescent="0.25">
      <c r="A219" s="4"/>
      <c r="B219" s="4"/>
      <c r="C219" s="4"/>
      <c r="D219" s="4"/>
      <c r="E219" s="4"/>
      <c r="F219" s="4"/>
    </row>
    <row r="220" spans="1:6" x14ac:dyDescent="0.25">
      <c r="A220" s="4"/>
      <c r="B220" s="4"/>
      <c r="C220" s="4"/>
      <c r="D220" s="4"/>
      <c r="E220" s="4"/>
      <c r="F220" s="4"/>
    </row>
    <row r="221" spans="1:6" x14ac:dyDescent="0.25">
      <c r="A221" s="4"/>
      <c r="B221" s="4"/>
      <c r="C221" s="4"/>
      <c r="D221" s="4"/>
      <c r="E221" s="4"/>
      <c r="F221" s="4"/>
    </row>
    <row r="222" spans="1:6" x14ac:dyDescent="0.25">
      <c r="A222" s="4"/>
      <c r="B222" s="4"/>
      <c r="C222" s="4"/>
      <c r="D222" s="4"/>
      <c r="E222" s="4"/>
      <c r="F222" s="4"/>
    </row>
    <row r="223" spans="1:6" x14ac:dyDescent="0.25">
      <c r="A223" s="4"/>
      <c r="B223" s="4"/>
      <c r="C223" s="4"/>
      <c r="D223" s="4"/>
      <c r="E223" s="4"/>
      <c r="F223" s="4"/>
    </row>
    <row r="224" spans="1:6" x14ac:dyDescent="0.25">
      <c r="A224" s="4"/>
      <c r="B224" s="4"/>
      <c r="C224" s="4"/>
      <c r="D224" s="4"/>
      <c r="E224" s="4"/>
      <c r="F224" s="4"/>
    </row>
    <row r="225" spans="1:6" x14ac:dyDescent="0.25">
      <c r="A225" s="4"/>
      <c r="B225" s="4"/>
      <c r="C225" s="4"/>
      <c r="D225" s="4"/>
      <c r="E225" s="4"/>
      <c r="F225" s="4"/>
    </row>
    <row r="226" spans="1:6" x14ac:dyDescent="0.25">
      <c r="A226" s="4"/>
      <c r="B226" s="4"/>
      <c r="C226" s="4"/>
      <c r="D226" s="4"/>
      <c r="E226" s="4"/>
      <c r="F226" s="4"/>
    </row>
    <row r="227" spans="1:6" x14ac:dyDescent="0.25">
      <c r="A227" s="4"/>
      <c r="B227" s="4"/>
      <c r="C227" s="4"/>
      <c r="D227" s="4"/>
      <c r="E227" s="4"/>
      <c r="F227" s="4"/>
    </row>
    <row r="228" spans="1:6" x14ac:dyDescent="0.25">
      <c r="A228" s="4"/>
      <c r="B228" s="4"/>
      <c r="C228" s="4"/>
      <c r="D228" s="4"/>
      <c r="E228" s="4"/>
      <c r="F228" s="4"/>
    </row>
    <row r="229" spans="1:6" x14ac:dyDescent="0.25">
      <c r="A229" s="4"/>
      <c r="B229" s="4"/>
      <c r="C229" s="4"/>
      <c r="D229" s="4"/>
      <c r="E229" s="4"/>
      <c r="F229" s="4"/>
    </row>
    <row r="230" spans="1:6" x14ac:dyDescent="0.25">
      <c r="A230" s="4"/>
      <c r="B230" s="4"/>
      <c r="C230" s="4"/>
      <c r="D230" s="4"/>
      <c r="E230" s="4"/>
      <c r="F230" s="4"/>
    </row>
    <row r="231" spans="1:6" x14ac:dyDescent="0.25">
      <c r="A231" s="4"/>
      <c r="B231" s="4"/>
      <c r="C231" s="4"/>
      <c r="D231" s="4"/>
      <c r="E231" s="4"/>
      <c r="F231" s="4"/>
    </row>
    <row r="232" spans="1:6" x14ac:dyDescent="0.25">
      <c r="A232" s="4"/>
      <c r="B232" s="4"/>
      <c r="C232" s="4"/>
      <c r="D232" s="4"/>
      <c r="E232" s="4"/>
      <c r="F232" s="4"/>
    </row>
    <row r="233" spans="1:6" x14ac:dyDescent="0.25">
      <c r="A233" s="4"/>
      <c r="B233" s="4"/>
      <c r="C233" s="4"/>
      <c r="D233" s="4"/>
      <c r="E233" s="4"/>
      <c r="F233" s="4"/>
    </row>
    <row r="234" spans="1:6" x14ac:dyDescent="0.25">
      <c r="A234" s="4"/>
      <c r="B234" s="4"/>
      <c r="C234" s="4"/>
      <c r="D234" s="4"/>
      <c r="E234" s="4"/>
      <c r="F234" s="4"/>
    </row>
    <row r="235" spans="1:6" x14ac:dyDescent="0.25">
      <c r="A235" s="4"/>
      <c r="B235" s="4"/>
      <c r="C235" s="4"/>
      <c r="D235" s="4"/>
      <c r="E235" s="4"/>
      <c r="F235" s="4"/>
    </row>
    <row r="236" spans="1:6" x14ac:dyDescent="0.25">
      <c r="A236" s="4"/>
      <c r="B236" s="4"/>
      <c r="C236" s="4"/>
      <c r="D236" s="4"/>
      <c r="E236" s="4"/>
      <c r="F236" s="4"/>
    </row>
    <row r="237" spans="1:6" x14ac:dyDescent="0.25">
      <c r="A237" s="4"/>
      <c r="B237" s="4"/>
      <c r="C237" s="4"/>
      <c r="D237" s="4"/>
      <c r="E237" s="4"/>
      <c r="F237" s="4"/>
    </row>
    <row r="238" spans="1:6" x14ac:dyDescent="0.25">
      <c r="A238" s="4"/>
      <c r="B238" s="4"/>
      <c r="C238" s="4"/>
      <c r="D238" s="4"/>
      <c r="E238" s="4"/>
      <c r="F238" s="4"/>
    </row>
    <row r="239" spans="1:6" x14ac:dyDescent="0.25">
      <c r="A239" s="4"/>
      <c r="B239" s="4"/>
      <c r="C239" s="4"/>
      <c r="D239" s="4"/>
      <c r="E239" s="4"/>
      <c r="F239" s="4"/>
    </row>
    <row r="240" spans="1:6" x14ac:dyDescent="0.25">
      <c r="A240" s="4"/>
      <c r="B240" s="4"/>
      <c r="C240" s="4"/>
      <c r="D240" s="4"/>
      <c r="E240" s="4"/>
      <c r="F240" s="4"/>
    </row>
    <row r="241" spans="1:6" x14ac:dyDescent="0.25">
      <c r="A241" s="4"/>
      <c r="B241" s="4"/>
      <c r="C241" s="4"/>
      <c r="D241" s="4"/>
      <c r="E241" s="4"/>
      <c r="F241" s="4"/>
    </row>
    <row r="242" spans="1:6" x14ac:dyDescent="0.25">
      <c r="A242" s="4"/>
      <c r="B242" s="4"/>
      <c r="C242" s="4"/>
      <c r="D242" s="4"/>
      <c r="E242" s="4"/>
      <c r="F242" s="4"/>
    </row>
    <row r="243" spans="1:6" x14ac:dyDescent="0.25">
      <c r="A243" s="4"/>
      <c r="B243" s="4"/>
      <c r="C243" s="4"/>
      <c r="D243" s="4"/>
      <c r="E243" s="4"/>
      <c r="F243" s="4"/>
    </row>
    <row r="244" spans="1:6" x14ac:dyDescent="0.25">
      <c r="A244" s="4"/>
      <c r="B244" s="4"/>
      <c r="C244" s="4"/>
      <c r="D244" s="4"/>
      <c r="E244" s="4"/>
      <c r="F244" s="4"/>
    </row>
    <row r="245" spans="1:6" x14ac:dyDescent="0.25">
      <c r="A245" s="4"/>
      <c r="B245" s="4"/>
      <c r="C245" s="4"/>
      <c r="D245" s="4"/>
      <c r="E245" s="4"/>
      <c r="F245" s="4"/>
    </row>
    <row r="246" spans="1:6" x14ac:dyDescent="0.25">
      <c r="A246" s="4"/>
      <c r="B246" s="4"/>
      <c r="C246" s="4"/>
      <c r="D246" s="4"/>
      <c r="E246" s="4"/>
      <c r="F246" s="4"/>
    </row>
    <row r="247" spans="1:6" x14ac:dyDescent="0.25">
      <c r="A247" s="4"/>
      <c r="B247" s="4"/>
      <c r="C247" s="4"/>
      <c r="D247" s="4"/>
      <c r="E247" s="4"/>
      <c r="F247" s="4"/>
    </row>
    <row r="248" spans="1:6" x14ac:dyDescent="0.25">
      <c r="A248" s="4"/>
      <c r="B248" s="4"/>
      <c r="C248" s="4"/>
      <c r="D248" s="4"/>
      <c r="E248" s="4"/>
      <c r="F248" s="4"/>
    </row>
    <row r="249" spans="1:6" x14ac:dyDescent="0.25">
      <c r="A249" s="4"/>
      <c r="B249" s="4"/>
      <c r="C249" s="4"/>
      <c r="D249" s="4"/>
      <c r="E249" s="4"/>
      <c r="F249" s="4"/>
    </row>
    <row r="250" spans="1:6" x14ac:dyDescent="0.25">
      <c r="A250" s="4"/>
      <c r="B250" s="4"/>
      <c r="C250" s="4"/>
      <c r="D250" s="4"/>
      <c r="E250" s="4"/>
      <c r="F250" s="4"/>
    </row>
    <row r="251" spans="1:6" x14ac:dyDescent="0.25">
      <c r="A251" s="4"/>
      <c r="B251" s="4"/>
      <c r="C251" s="4"/>
      <c r="D251" s="4"/>
      <c r="E251" s="4"/>
      <c r="F251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0"/>
  <sheetViews>
    <sheetView showGridLines="0" zoomScale="85" zoomScaleNormal="85" workbookViewId="0">
      <selection activeCell="G54" sqref="G54"/>
    </sheetView>
  </sheetViews>
  <sheetFormatPr defaultRowHeight="15" x14ac:dyDescent="0.25"/>
  <cols>
    <col min="1" max="16" width="9" style="151" customWidth="1"/>
  </cols>
  <sheetData>
    <row r="1" spans="1:16" ht="14.45" x14ac:dyDescent="0.3">
      <c r="A1" s="151" t="s">
        <v>88</v>
      </c>
      <c r="J1" s="152"/>
    </row>
    <row r="3" spans="1:16" ht="14.45" x14ac:dyDescent="0.3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</row>
    <row r="4" spans="1:16" ht="14.45" x14ac:dyDescent="0.3">
      <c r="A4" s="154" t="s">
        <v>0</v>
      </c>
      <c r="B4" s="154" t="s">
        <v>91</v>
      </c>
      <c r="C4" s="154" t="s">
        <v>92</v>
      </c>
      <c r="D4" s="154" t="s">
        <v>93</v>
      </c>
      <c r="E4" s="154" t="s">
        <v>94</v>
      </c>
      <c r="F4" s="154" t="s">
        <v>95</v>
      </c>
      <c r="G4" s="154" t="s">
        <v>96</v>
      </c>
      <c r="H4" s="154" t="s">
        <v>97</v>
      </c>
      <c r="I4" s="154" t="s">
        <v>98</v>
      </c>
      <c r="J4" s="154" t="s">
        <v>99</v>
      </c>
      <c r="K4" s="154" t="s">
        <v>100</v>
      </c>
      <c r="L4" s="154" t="s">
        <v>101</v>
      </c>
      <c r="M4" s="154" t="s">
        <v>102</v>
      </c>
      <c r="N4" s="154" t="s">
        <v>103</v>
      </c>
      <c r="O4" s="154" t="s">
        <v>104</v>
      </c>
      <c r="P4" s="154" t="s">
        <v>1</v>
      </c>
    </row>
    <row r="5" spans="1:16" ht="14.45" x14ac:dyDescent="0.3">
      <c r="A5" s="155">
        <v>1976</v>
      </c>
      <c r="B5" s="156">
        <v>175</v>
      </c>
      <c r="C5" s="156">
        <v>0</v>
      </c>
      <c r="D5" s="156">
        <v>5743</v>
      </c>
      <c r="E5" s="156">
        <v>1050</v>
      </c>
      <c r="F5" s="156">
        <v>0</v>
      </c>
      <c r="G5" s="156">
        <v>21178</v>
      </c>
      <c r="H5" s="156">
        <v>65584</v>
      </c>
      <c r="I5" s="156">
        <v>0</v>
      </c>
      <c r="J5" s="156">
        <v>0</v>
      </c>
      <c r="K5" s="156">
        <v>34535</v>
      </c>
      <c r="L5" s="156">
        <v>656</v>
      </c>
      <c r="M5" s="157">
        <v>0</v>
      </c>
      <c r="N5" s="156">
        <v>0</v>
      </c>
      <c r="O5" s="156">
        <v>136</v>
      </c>
      <c r="P5" s="156">
        <f t="shared" ref="P5:P12" si="0">SUM(B5:O5)</f>
        <v>129057</v>
      </c>
    </row>
    <row r="6" spans="1:16" ht="14.45" x14ac:dyDescent="0.3">
      <c r="A6" s="153">
        <v>1977</v>
      </c>
      <c r="B6" s="158">
        <v>0</v>
      </c>
      <c r="C6" s="158">
        <v>0</v>
      </c>
      <c r="D6" s="158">
        <v>2793</v>
      </c>
      <c r="E6" s="158">
        <v>0</v>
      </c>
      <c r="F6" s="158">
        <v>0</v>
      </c>
      <c r="G6" s="158">
        <v>19708</v>
      </c>
      <c r="H6" s="158">
        <v>41592</v>
      </c>
      <c r="I6" s="158">
        <v>0</v>
      </c>
      <c r="J6" s="158">
        <v>0</v>
      </c>
      <c r="K6" s="158">
        <v>18340</v>
      </c>
      <c r="L6" s="158">
        <v>0</v>
      </c>
      <c r="M6" s="159">
        <v>0</v>
      </c>
      <c r="N6" s="158">
        <v>0</v>
      </c>
      <c r="O6" s="158">
        <v>0</v>
      </c>
      <c r="P6" s="158">
        <f t="shared" si="0"/>
        <v>82433</v>
      </c>
    </row>
    <row r="7" spans="1:16" ht="14.45" x14ac:dyDescent="0.3">
      <c r="A7" s="153">
        <v>1978</v>
      </c>
      <c r="B7" s="158">
        <v>0</v>
      </c>
      <c r="C7" s="158">
        <v>0</v>
      </c>
      <c r="D7" s="158">
        <v>9715</v>
      </c>
      <c r="E7" s="158">
        <v>0</v>
      </c>
      <c r="F7" s="158">
        <v>0</v>
      </c>
      <c r="G7" s="158">
        <v>16232</v>
      </c>
      <c r="H7" s="158">
        <v>84795</v>
      </c>
      <c r="I7" s="158">
        <v>0</v>
      </c>
      <c r="J7" s="158">
        <v>0</v>
      </c>
      <c r="K7" s="158">
        <v>45651</v>
      </c>
      <c r="L7" s="158">
        <v>693</v>
      </c>
      <c r="M7" s="159">
        <v>0</v>
      </c>
      <c r="N7" s="158">
        <v>0</v>
      </c>
      <c r="O7" s="158">
        <v>0</v>
      </c>
      <c r="P7" s="158">
        <f t="shared" si="0"/>
        <v>157086</v>
      </c>
    </row>
    <row r="8" spans="1:16" ht="14.45" x14ac:dyDescent="0.3">
      <c r="A8" s="153">
        <v>1979</v>
      </c>
      <c r="B8" s="158">
        <v>0</v>
      </c>
      <c r="C8" s="158">
        <v>0</v>
      </c>
      <c r="D8" s="158">
        <v>3975</v>
      </c>
      <c r="E8" s="158">
        <v>0</v>
      </c>
      <c r="F8" s="158">
        <v>0</v>
      </c>
      <c r="G8" s="158">
        <v>55523</v>
      </c>
      <c r="H8" s="158">
        <v>98469</v>
      </c>
      <c r="I8" s="158">
        <v>0</v>
      </c>
      <c r="J8" s="158">
        <v>0</v>
      </c>
      <c r="K8" s="158">
        <v>37782</v>
      </c>
      <c r="L8" s="158">
        <v>165</v>
      </c>
      <c r="M8" s="159">
        <v>0</v>
      </c>
      <c r="N8" s="158">
        <v>0</v>
      </c>
      <c r="O8" s="158">
        <v>669</v>
      </c>
      <c r="P8" s="158">
        <f t="shared" si="0"/>
        <v>196583</v>
      </c>
    </row>
    <row r="9" spans="1:16" ht="14.45" x14ac:dyDescent="0.3">
      <c r="A9" s="153">
        <v>1980</v>
      </c>
      <c r="B9" s="158">
        <v>0</v>
      </c>
      <c r="C9" s="158">
        <v>0</v>
      </c>
      <c r="D9" s="158">
        <v>3053</v>
      </c>
      <c r="E9" s="158">
        <v>0</v>
      </c>
      <c r="F9" s="158">
        <v>0</v>
      </c>
      <c r="G9" s="158">
        <v>9184</v>
      </c>
      <c r="H9" s="158">
        <v>68309</v>
      </c>
      <c r="I9" s="158">
        <v>0</v>
      </c>
      <c r="J9" s="158">
        <v>0</v>
      </c>
      <c r="K9" s="158">
        <v>35322</v>
      </c>
      <c r="L9" s="158">
        <v>10160</v>
      </c>
      <c r="M9" s="159">
        <v>0</v>
      </c>
      <c r="N9" s="158">
        <v>0</v>
      </c>
      <c r="O9" s="158">
        <v>0</v>
      </c>
      <c r="P9" s="158">
        <f t="shared" si="0"/>
        <v>126028</v>
      </c>
    </row>
    <row r="10" spans="1:16" ht="14.45" x14ac:dyDescent="0.3">
      <c r="A10" s="153">
        <v>1981</v>
      </c>
      <c r="B10" s="158">
        <v>0</v>
      </c>
      <c r="C10" s="158">
        <v>0</v>
      </c>
      <c r="D10" s="158">
        <v>1717</v>
      </c>
      <c r="E10" s="158">
        <v>83</v>
      </c>
      <c r="F10" s="158">
        <v>0</v>
      </c>
      <c r="G10" s="158">
        <v>21729</v>
      </c>
      <c r="H10" s="158">
        <v>50546</v>
      </c>
      <c r="I10" s="158">
        <v>0</v>
      </c>
      <c r="J10" s="158">
        <v>56</v>
      </c>
      <c r="K10" s="158">
        <v>57075</v>
      </c>
      <c r="L10" s="158">
        <v>933</v>
      </c>
      <c r="M10" s="159">
        <v>0</v>
      </c>
      <c r="N10" s="158">
        <v>20</v>
      </c>
      <c r="O10" s="158">
        <v>390</v>
      </c>
      <c r="P10" s="158">
        <f t="shared" si="0"/>
        <v>132549</v>
      </c>
    </row>
    <row r="11" spans="1:16" ht="14.45" x14ac:dyDescent="0.3">
      <c r="A11" s="153">
        <v>1982</v>
      </c>
      <c r="B11" s="158">
        <v>220</v>
      </c>
      <c r="C11" s="158">
        <v>0</v>
      </c>
      <c r="D11" s="158">
        <v>3503</v>
      </c>
      <c r="E11" s="158">
        <v>1550</v>
      </c>
      <c r="F11" s="158">
        <v>0</v>
      </c>
      <c r="G11" s="158">
        <v>32174</v>
      </c>
      <c r="H11" s="158">
        <v>69986</v>
      </c>
      <c r="I11" s="158">
        <v>0</v>
      </c>
      <c r="J11" s="158">
        <v>0</v>
      </c>
      <c r="K11" s="158">
        <v>97129</v>
      </c>
      <c r="L11" s="158">
        <v>1799</v>
      </c>
      <c r="M11" s="159">
        <v>0</v>
      </c>
      <c r="N11" s="158">
        <v>0</v>
      </c>
      <c r="O11" s="158">
        <v>896</v>
      </c>
      <c r="P11" s="158">
        <f t="shared" si="0"/>
        <v>207257</v>
      </c>
    </row>
    <row r="12" spans="1:16" ht="14.45" x14ac:dyDescent="0.3">
      <c r="A12" s="160">
        <v>1983</v>
      </c>
      <c r="B12" s="161">
        <v>967</v>
      </c>
      <c r="C12" s="161">
        <v>0</v>
      </c>
      <c r="D12" s="161">
        <v>6720</v>
      </c>
      <c r="E12" s="161">
        <v>4478</v>
      </c>
      <c r="F12" s="161">
        <v>0</v>
      </c>
      <c r="G12" s="161">
        <v>73011</v>
      </c>
      <c r="H12" s="161">
        <v>69181</v>
      </c>
      <c r="I12" s="161">
        <v>0</v>
      </c>
      <c r="J12" s="161">
        <v>95</v>
      </c>
      <c r="K12" s="161">
        <v>103005</v>
      </c>
      <c r="L12" s="161">
        <v>435</v>
      </c>
      <c r="M12" s="162">
        <v>0</v>
      </c>
      <c r="N12" s="161">
        <v>23</v>
      </c>
      <c r="O12" s="161">
        <v>180</v>
      </c>
      <c r="P12" s="161">
        <f t="shared" si="0"/>
        <v>258095</v>
      </c>
    </row>
    <row r="13" spans="1:16" ht="14.45" x14ac:dyDescent="0.3">
      <c r="A13" s="163"/>
      <c r="B13" s="163"/>
      <c r="C13" s="163"/>
      <c r="D13" s="163"/>
      <c r="E13" s="163"/>
      <c r="G13" s="163"/>
      <c r="H13" s="163"/>
      <c r="I13" s="163"/>
      <c r="J13" s="163"/>
      <c r="K13" s="163"/>
      <c r="L13" s="163"/>
      <c r="N13" s="163"/>
      <c r="O13" s="163"/>
      <c r="P13" s="163"/>
    </row>
    <row r="14" spans="1:16" ht="14.45" x14ac:dyDescent="0.3">
      <c r="A14" s="164" t="s">
        <v>5</v>
      </c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</row>
    <row r="15" spans="1:16" ht="14.45" x14ac:dyDescent="0.3">
      <c r="A15" s="154" t="s">
        <v>0</v>
      </c>
      <c r="B15" s="154" t="s">
        <v>91</v>
      </c>
      <c r="C15" s="154" t="s">
        <v>92</v>
      </c>
      <c r="D15" s="154" t="s">
        <v>93</v>
      </c>
      <c r="E15" s="154" t="s">
        <v>94</v>
      </c>
      <c r="F15" s="154" t="s">
        <v>95</v>
      </c>
      <c r="G15" s="154" t="s">
        <v>96</v>
      </c>
      <c r="H15" s="154" t="s">
        <v>97</v>
      </c>
      <c r="I15" s="154" t="s">
        <v>98</v>
      </c>
      <c r="J15" s="154" t="s">
        <v>99</v>
      </c>
      <c r="K15" s="154" t="s">
        <v>100</v>
      </c>
      <c r="L15" s="154" t="s">
        <v>101</v>
      </c>
      <c r="M15" s="154" t="s">
        <v>102</v>
      </c>
      <c r="N15" s="154" t="s">
        <v>103</v>
      </c>
      <c r="O15" s="154" t="s">
        <v>104</v>
      </c>
      <c r="P15" s="154" t="s">
        <v>1</v>
      </c>
    </row>
    <row r="16" spans="1:16" ht="14.45" x14ac:dyDescent="0.3">
      <c r="A16" s="155">
        <v>1976</v>
      </c>
      <c r="B16" s="165">
        <v>0</v>
      </c>
      <c r="C16" s="165">
        <v>0</v>
      </c>
      <c r="D16" s="165">
        <v>0.47</v>
      </c>
      <c r="E16" s="165">
        <v>0</v>
      </c>
      <c r="F16" s="165">
        <v>0</v>
      </c>
      <c r="G16" s="165">
        <v>0.32</v>
      </c>
      <c r="H16" s="165">
        <v>0.53</v>
      </c>
      <c r="I16" s="165">
        <v>0</v>
      </c>
      <c r="J16" s="165">
        <v>0</v>
      </c>
      <c r="K16" s="165">
        <v>0.42</v>
      </c>
      <c r="L16" s="165">
        <v>0.47</v>
      </c>
      <c r="M16" s="165">
        <v>0</v>
      </c>
      <c r="N16" s="165">
        <v>0</v>
      </c>
      <c r="O16" s="165">
        <v>1</v>
      </c>
      <c r="P16" s="165">
        <v>0.46</v>
      </c>
    </row>
    <row r="17" spans="1:16" ht="14.45" x14ac:dyDescent="0.3">
      <c r="A17" s="153">
        <v>1977</v>
      </c>
      <c r="B17" s="166">
        <v>0</v>
      </c>
      <c r="C17" s="166">
        <v>0</v>
      </c>
      <c r="D17" s="166">
        <v>0.47</v>
      </c>
      <c r="E17" s="166">
        <v>0</v>
      </c>
      <c r="F17" s="166">
        <v>0</v>
      </c>
      <c r="G17" s="166">
        <v>0.6</v>
      </c>
      <c r="H17" s="166">
        <v>0.43</v>
      </c>
      <c r="I17" s="166">
        <v>0</v>
      </c>
      <c r="J17" s="166">
        <v>0</v>
      </c>
      <c r="K17" s="166">
        <v>0.57999999999999996</v>
      </c>
      <c r="L17" s="166">
        <v>0</v>
      </c>
      <c r="M17" s="166">
        <v>0</v>
      </c>
      <c r="N17" s="166">
        <v>0</v>
      </c>
      <c r="O17" s="166">
        <v>0</v>
      </c>
      <c r="P17" s="166">
        <v>0.5</v>
      </c>
    </row>
    <row r="18" spans="1:16" ht="14.45" x14ac:dyDescent="0.3">
      <c r="A18" s="153">
        <v>1978</v>
      </c>
      <c r="B18" s="166">
        <v>0</v>
      </c>
      <c r="C18" s="166">
        <v>0</v>
      </c>
      <c r="D18" s="166">
        <v>0.33</v>
      </c>
      <c r="E18" s="166">
        <v>0</v>
      </c>
      <c r="F18" s="166">
        <v>0</v>
      </c>
      <c r="G18" s="166">
        <v>0.28999999999999998</v>
      </c>
      <c r="H18" s="166">
        <v>0.61</v>
      </c>
      <c r="I18" s="166">
        <v>0</v>
      </c>
      <c r="J18" s="166">
        <v>0</v>
      </c>
      <c r="K18" s="166">
        <v>0.64</v>
      </c>
      <c r="L18" s="166">
        <v>0.65</v>
      </c>
      <c r="M18" s="166">
        <v>0</v>
      </c>
      <c r="N18" s="166">
        <v>0</v>
      </c>
      <c r="O18" s="166">
        <v>0</v>
      </c>
      <c r="P18" s="166">
        <v>0.56999999999999995</v>
      </c>
    </row>
    <row r="19" spans="1:16" ht="14.45" x14ac:dyDescent="0.3">
      <c r="A19" s="153">
        <v>1979</v>
      </c>
      <c r="B19" s="166">
        <v>0</v>
      </c>
      <c r="C19" s="166">
        <v>0</v>
      </c>
      <c r="D19" s="166">
        <v>0.89</v>
      </c>
      <c r="E19" s="166">
        <v>0</v>
      </c>
      <c r="F19" s="166">
        <v>0</v>
      </c>
      <c r="G19" s="166">
        <v>0.46</v>
      </c>
      <c r="H19" s="166">
        <v>0.72</v>
      </c>
      <c r="I19" s="166">
        <v>0</v>
      </c>
      <c r="J19" s="166">
        <v>0</v>
      </c>
      <c r="K19" s="166">
        <v>0.39</v>
      </c>
      <c r="L19" s="166">
        <v>1</v>
      </c>
      <c r="M19" s="166">
        <v>0</v>
      </c>
      <c r="N19" s="166">
        <v>0</v>
      </c>
      <c r="O19" s="166">
        <v>0.92</v>
      </c>
      <c r="P19" s="166">
        <v>0.59</v>
      </c>
    </row>
    <row r="20" spans="1:16" ht="14.45" x14ac:dyDescent="0.3">
      <c r="A20" s="153">
        <v>1980</v>
      </c>
      <c r="B20" s="166">
        <v>0</v>
      </c>
      <c r="C20" s="166">
        <v>0</v>
      </c>
      <c r="D20" s="166">
        <v>0.23</v>
      </c>
      <c r="E20" s="166">
        <v>0</v>
      </c>
      <c r="F20" s="166">
        <v>0</v>
      </c>
      <c r="G20" s="166">
        <v>0.14000000000000001</v>
      </c>
      <c r="H20" s="166">
        <v>0.22</v>
      </c>
      <c r="I20" s="166">
        <v>0</v>
      </c>
      <c r="J20" s="166">
        <v>0</v>
      </c>
      <c r="K20" s="166">
        <v>0.32</v>
      </c>
      <c r="L20" s="166">
        <v>0.23</v>
      </c>
      <c r="M20" s="166">
        <v>0</v>
      </c>
      <c r="N20" s="166">
        <v>0</v>
      </c>
      <c r="O20" s="166">
        <v>0</v>
      </c>
      <c r="P20" s="166">
        <v>0.24</v>
      </c>
    </row>
    <row r="21" spans="1:16" ht="14.45" x14ac:dyDescent="0.3">
      <c r="A21" s="153">
        <v>1981</v>
      </c>
      <c r="B21" s="166">
        <v>0</v>
      </c>
      <c r="C21" s="166">
        <v>0</v>
      </c>
      <c r="D21" s="166">
        <v>0.82</v>
      </c>
      <c r="E21" s="166">
        <v>1</v>
      </c>
      <c r="F21" s="166">
        <v>0</v>
      </c>
      <c r="G21" s="166">
        <v>0.53</v>
      </c>
      <c r="H21" s="166">
        <v>0.22</v>
      </c>
      <c r="I21" s="166">
        <v>0</v>
      </c>
      <c r="J21" s="166">
        <v>0</v>
      </c>
      <c r="K21" s="166">
        <v>0.42</v>
      </c>
      <c r="L21" s="166">
        <v>0.09</v>
      </c>
      <c r="M21" s="166">
        <v>0</v>
      </c>
      <c r="N21" s="166">
        <v>1</v>
      </c>
      <c r="O21" s="166">
        <v>1</v>
      </c>
      <c r="P21" s="166">
        <v>0.37</v>
      </c>
    </row>
    <row r="22" spans="1:16" ht="14.45" x14ac:dyDescent="0.3">
      <c r="A22" s="153">
        <v>1982</v>
      </c>
      <c r="B22" s="166">
        <v>0</v>
      </c>
      <c r="C22" s="166">
        <v>0</v>
      </c>
      <c r="D22" s="166">
        <v>0.54</v>
      </c>
      <c r="E22" s="166">
        <v>0</v>
      </c>
      <c r="F22" s="166">
        <v>0</v>
      </c>
      <c r="G22" s="166">
        <v>0.76</v>
      </c>
      <c r="H22" s="166">
        <v>0.45</v>
      </c>
      <c r="I22" s="166">
        <v>0</v>
      </c>
      <c r="J22" s="166">
        <v>0</v>
      </c>
      <c r="K22" s="166">
        <v>0.71</v>
      </c>
      <c r="L22" s="166">
        <v>0.2</v>
      </c>
      <c r="M22" s="166">
        <v>0</v>
      </c>
      <c r="N22" s="166">
        <v>0</v>
      </c>
      <c r="O22" s="166">
        <v>0.28999999999999998</v>
      </c>
      <c r="P22" s="166">
        <v>0.61</v>
      </c>
    </row>
    <row r="23" spans="1:16" ht="14.45" x14ac:dyDescent="0.3">
      <c r="A23" s="160">
        <v>1983</v>
      </c>
      <c r="B23" s="167">
        <v>0.1</v>
      </c>
      <c r="C23" s="167">
        <v>0</v>
      </c>
      <c r="D23" s="167">
        <v>0.44</v>
      </c>
      <c r="E23" s="167">
        <v>0</v>
      </c>
      <c r="F23" s="167">
        <v>0</v>
      </c>
      <c r="G23" s="167">
        <v>0.41</v>
      </c>
      <c r="H23" s="167">
        <v>0.37</v>
      </c>
      <c r="I23" s="167">
        <v>0</v>
      </c>
      <c r="J23" s="167">
        <v>0.76</v>
      </c>
      <c r="K23" s="167">
        <v>0.63</v>
      </c>
      <c r="L23" s="167">
        <v>0.45</v>
      </c>
      <c r="M23" s="167">
        <v>0</v>
      </c>
      <c r="N23" s="167">
        <v>0</v>
      </c>
      <c r="O23" s="167">
        <v>0.68</v>
      </c>
      <c r="P23" s="167">
        <v>0.48</v>
      </c>
    </row>
    <row r="24" spans="1:16" ht="14.45" x14ac:dyDescent="0.3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</row>
    <row r="25" spans="1:16" ht="14.45" x14ac:dyDescent="0.3">
      <c r="A25" s="168" t="s">
        <v>80</v>
      </c>
      <c r="B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</row>
    <row r="26" spans="1:16" ht="14.45" x14ac:dyDescent="0.3">
      <c r="A26" s="154" t="s">
        <v>0</v>
      </c>
      <c r="B26" s="154" t="s">
        <v>91</v>
      </c>
      <c r="C26" s="154" t="s">
        <v>92</v>
      </c>
      <c r="D26" s="154" t="s">
        <v>93</v>
      </c>
      <c r="E26" s="154" t="s">
        <v>94</v>
      </c>
      <c r="F26" s="154" t="s">
        <v>95</v>
      </c>
      <c r="G26" s="154" t="s">
        <v>96</v>
      </c>
      <c r="H26" s="154" t="s">
        <v>97</v>
      </c>
      <c r="I26" s="154" t="s">
        <v>98</v>
      </c>
      <c r="J26" s="154" t="s">
        <v>99</v>
      </c>
      <c r="K26" s="154" t="s">
        <v>100</v>
      </c>
      <c r="L26" s="154" t="s">
        <v>101</v>
      </c>
      <c r="M26" s="154" t="s">
        <v>102</v>
      </c>
      <c r="N26" s="154" t="s">
        <v>103</v>
      </c>
      <c r="O26" s="154" t="s">
        <v>104</v>
      </c>
      <c r="P26" s="154" t="s">
        <v>1</v>
      </c>
    </row>
    <row r="27" spans="1:16" ht="14.45" x14ac:dyDescent="0.3">
      <c r="A27" s="155">
        <v>1976</v>
      </c>
      <c r="B27" s="169">
        <f t="shared" ref="B27:O27" si="1">B5*B16</f>
        <v>0</v>
      </c>
      <c r="C27" s="169">
        <f t="shared" si="1"/>
        <v>0</v>
      </c>
      <c r="D27" s="169">
        <f t="shared" si="1"/>
        <v>2699.21</v>
      </c>
      <c r="E27" s="169">
        <f t="shared" si="1"/>
        <v>0</v>
      </c>
      <c r="F27" s="169">
        <f t="shared" si="1"/>
        <v>0</v>
      </c>
      <c r="G27" s="169">
        <f t="shared" si="1"/>
        <v>6776.96</v>
      </c>
      <c r="H27" s="169">
        <f t="shared" si="1"/>
        <v>34759.520000000004</v>
      </c>
      <c r="I27" s="169">
        <f t="shared" si="1"/>
        <v>0</v>
      </c>
      <c r="J27" s="169">
        <f t="shared" si="1"/>
        <v>0</v>
      </c>
      <c r="K27" s="169">
        <f t="shared" si="1"/>
        <v>14504.699999999999</v>
      </c>
      <c r="L27" s="169">
        <f t="shared" si="1"/>
        <v>308.32</v>
      </c>
      <c r="M27" s="169">
        <f t="shared" si="1"/>
        <v>0</v>
      </c>
      <c r="N27" s="169">
        <f t="shared" si="1"/>
        <v>0</v>
      </c>
      <c r="O27" s="169">
        <f t="shared" si="1"/>
        <v>136</v>
      </c>
      <c r="P27" s="156">
        <f>SUM(B27:O27)</f>
        <v>59184.71</v>
      </c>
    </row>
    <row r="28" spans="1:16" ht="14.45" x14ac:dyDescent="0.3">
      <c r="A28" s="153">
        <v>1977</v>
      </c>
      <c r="B28" s="170">
        <f t="shared" ref="B28:O28" si="2">B6*B17</f>
        <v>0</v>
      </c>
      <c r="C28" s="170">
        <f t="shared" si="2"/>
        <v>0</v>
      </c>
      <c r="D28" s="170">
        <f t="shared" si="2"/>
        <v>1312.71</v>
      </c>
      <c r="E28" s="170">
        <f t="shared" si="2"/>
        <v>0</v>
      </c>
      <c r="F28" s="170">
        <f t="shared" si="2"/>
        <v>0</v>
      </c>
      <c r="G28" s="170">
        <f t="shared" si="2"/>
        <v>11824.8</v>
      </c>
      <c r="H28" s="170">
        <f t="shared" si="2"/>
        <v>17884.560000000001</v>
      </c>
      <c r="I28" s="170">
        <f t="shared" si="2"/>
        <v>0</v>
      </c>
      <c r="J28" s="170">
        <f t="shared" si="2"/>
        <v>0</v>
      </c>
      <c r="K28" s="170">
        <f t="shared" si="2"/>
        <v>10637.199999999999</v>
      </c>
      <c r="L28" s="170">
        <f t="shared" si="2"/>
        <v>0</v>
      </c>
      <c r="M28" s="170">
        <f t="shared" si="2"/>
        <v>0</v>
      </c>
      <c r="N28" s="170">
        <f t="shared" si="2"/>
        <v>0</v>
      </c>
      <c r="O28" s="170">
        <f t="shared" si="2"/>
        <v>0</v>
      </c>
      <c r="P28" s="158">
        <f t="shared" ref="P28:P34" si="3">SUM(B28:O28)</f>
        <v>41659.269999999997</v>
      </c>
    </row>
    <row r="29" spans="1:16" ht="14.45" x14ac:dyDescent="0.3">
      <c r="A29" s="153">
        <v>1978</v>
      </c>
      <c r="B29" s="170">
        <f t="shared" ref="B29:O29" si="4">B7*B18</f>
        <v>0</v>
      </c>
      <c r="C29" s="170">
        <f t="shared" si="4"/>
        <v>0</v>
      </c>
      <c r="D29" s="170">
        <f t="shared" si="4"/>
        <v>3205.9500000000003</v>
      </c>
      <c r="E29" s="170">
        <f t="shared" si="4"/>
        <v>0</v>
      </c>
      <c r="F29" s="170">
        <f t="shared" si="4"/>
        <v>0</v>
      </c>
      <c r="G29" s="170">
        <f t="shared" si="4"/>
        <v>4707.28</v>
      </c>
      <c r="H29" s="170">
        <f t="shared" si="4"/>
        <v>51724.95</v>
      </c>
      <c r="I29" s="170">
        <f t="shared" si="4"/>
        <v>0</v>
      </c>
      <c r="J29" s="170">
        <f t="shared" si="4"/>
        <v>0</v>
      </c>
      <c r="K29" s="170">
        <f t="shared" si="4"/>
        <v>29216.639999999999</v>
      </c>
      <c r="L29" s="170">
        <f t="shared" si="4"/>
        <v>450.45</v>
      </c>
      <c r="M29" s="170">
        <f t="shared" si="4"/>
        <v>0</v>
      </c>
      <c r="N29" s="170">
        <f t="shared" si="4"/>
        <v>0</v>
      </c>
      <c r="O29" s="170">
        <f t="shared" si="4"/>
        <v>0</v>
      </c>
      <c r="P29" s="158">
        <f t="shared" si="3"/>
        <v>89305.26999999999</v>
      </c>
    </row>
    <row r="30" spans="1:16" ht="14.45" x14ac:dyDescent="0.3">
      <c r="A30" s="153">
        <v>1979</v>
      </c>
      <c r="B30" s="170">
        <f t="shared" ref="B30:O30" si="5">B8*B19</f>
        <v>0</v>
      </c>
      <c r="C30" s="170">
        <f t="shared" si="5"/>
        <v>0</v>
      </c>
      <c r="D30" s="170">
        <f t="shared" si="5"/>
        <v>3537.75</v>
      </c>
      <c r="E30" s="170">
        <f t="shared" si="5"/>
        <v>0</v>
      </c>
      <c r="F30" s="170">
        <f t="shared" si="5"/>
        <v>0</v>
      </c>
      <c r="G30" s="170">
        <f t="shared" si="5"/>
        <v>25540.58</v>
      </c>
      <c r="H30" s="170">
        <f t="shared" si="5"/>
        <v>70897.679999999993</v>
      </c>
      <c r="I30" s="170">
        <f t="shared" si="5"/>
        <v>0</v>
      </c>
      <c r="J30" s="170">
        <f t="shared" si="5"/>
        <v>0</v>
      </c>
      <c r="K30" s="170">
        <f t="shared" si="5"/>
        <v>14734.980000000001</v>
      </c>
      <c r="L30" s="170">
        <f t="shared" si="5"/>
        <v>165</v>
      </c>
      <c r="M30" s="170">
        <f t="shared" si="5"/>
        <v>0</v>
      </c>
      <c r="N30" s="170">
        <f t="shared" si="5"/>
        <v>0</v>
      </c>
      <c r="O30" s="170">
        <f t="shared" si="5"/>
        <v>615.48</v>
      </c>
      <c r="P30" s="158">
        <f t="shared" si="3"/>
        <v>115491.46999999999</v>
      </c>
    </row>
    <row r="31" spans="1:16" ht="14.45" x14ac:dyDescent="0.3">
      <c r="A31" s="153">
        <v>1980</v>
      </c>
      <c r="B31" s="170">
        <f t="shared" ref="B31:O31" si="6">B9*B20</f>
        <v>0</v>
      </c>
      <c r="C31" s="170">
        <f t="shared" si="6"/>
        <v>0</v>
      </c>
      <c r="D31" s="170">
        <f t="shared" si="6"/>
        <v>702.19</v>
      </c>
      <c r="E31" s="170">
        <f t="shared" si="6"/>
        <v>0</v>
      </c>
      <c r="F31" s="170">
        <f t="shared" si="6"/>
        <v>0</v>
      </c>
      <c r="G31" s="170">
        <f t="shared" si="6"/>
        <v>1285.7600000000002</v>
      </c>
      <c r="H31" s="170">
        <f t="shared" si="6"/>
        <v>15027.98</v>
      </c>
      <c r="I31" s="170">
        <f t="shared" si="6"/>
        <v>0</v>
      </c>
      <c r="J31" s="170">
        <f t="shared" si="6"/>
        <v>0</v>
      </c>
      <c r="K31" s="170">
        <f t="shared" si="6"/>
        <v>11303.04</v>
      </c>
      <c r="L31" s="170">
        <f t="shared" si="6"/>
        <v>2336.8000000000002</v>
      </c>
      <c r="M31" s="170">
        <f t="shared" si="6"/>
        <v>0</v>
      </c>
      <c r="N31" s="170">
        <f t="shared" si="6"/>
        <v>0</v>
      </c>
      <c r="O31" s="170">
        <f t="shared" si="6"/>
        <v>0</v>
      </c>
      <c r="P31" s="158">
        <f t="shared" si="3"/>
        <v>30655.77</v>
      </c>
    </row>
    <row r="32" spans="1:16" ht="14.45" x14ac:dyDescent="0.3">
      <c r="A32" s="153">
        <v>1981</v>
      </c>
      <c r="B32" s="170">
        <f t="shared" ref="B32:O32" si="7">B10*B21</f>
        <v>0</v>
      </c>
      <c r="C32" s="170">
        <f t="shared" si="7"/>
        <v>0</v>
      </c>
      <c r="D32" s="170">
        <f t="shared" si="7"/>
        <v>1407.9399999999998</v>
      </c>
      <c r="E32" s="170">
        <f t="shared" si="7"/>
        <v>83</v>
      </c>
      <c r="F32" s="170">
        <f t="shared" si="7"/>
        <v>0</v>
      </c>
      <c r="G32" s="170">
        <f t="shared" si="7"/>
        <v>11516.37</v>
      </c>
      <c r="H32" s="170">
        <f t="shared" si="7"/>
        <v>11120.12</v>
      </c>
      <c r="I32" s="170">
        <f t="shared" si="7"/>
        <v>0</v>
      </c>
      <c r="J32" s="170">
        <f t="shared" si="7"/>
        <v>0</v>
      </c>
      <c r="K32" s="170">
        <f t="shared" si="7"/>
        <v>23971.5</v>
      </c>
      <c r="L32" s="170">
        <f t="shared" si="7"/>
        <v>83.97</v>
      </c>
      <c r="M32" s="170">
        <f t="shared" si="7"/>
        <v>0</v>
      </c>
      <c r="N32" s="170">
        <f t="shared" si="7"/>
        <v>20</v>
      </c>
      <c r="O32" s="170">
        <f t="shared" si="7"/>
        <v>390</v>
      </c>
      <c r="P32" s="158">
        <f t="shared" si="3"/>
        <v>48592.9</v>
      </c>
    </row>
    <row r="33" spans="1:16" ht="14.45" x14ac:dyDescent="0.3">
      <c r="A33" s="153">
        <v>1982</v>
      </c>
      <c r="B33" s="170">
        <f t="shared" ref="B33:O33" si="8">B11*B22</f>
        <v>0</v>
      </c>
      <c r="C33" s="170">
        <f t="shared" si="8"/>
        <v>0</v>
      </c>
      <c r="D33" s="170">
        <f t="shared" si="8"/>
        <v>1891.6200000000001</v>
      </c>
      <c r="E33" s="170">
        <f t="shared" si="8"/>
        <v>0</v>
      </c>
      <c r="F33" s="170">
        <f t="shared" si="8"/>
        <v>0</v>
      </c>
      <c r="G33" s="170">
        <f t="shared" si="8"/>
        <v>24452.240000000002</v>
      </c>
      <c r="H33" s="170">
        <f t="shared" si="8"/>
        <v>31493.7</v>
      </c>
      <c r="I33" s="170">
        <f t="shared" si="8"/>
        <v>0</v>
      </c>
      <c r="J33" s="170">
        <f t="shared" si="8"/>
        <v>0</v>
      </c>
      <c r="K33" s="170">
        <f t="shared" si="8"/>
        <v>68961.59</v>
      </c>
      <c r="L33" s="170">
        <f t="shared" si="8"/>
        <v>359.8</v>
      </c>
      <c r="M33" s="170">
        <f t="shared" si="8"/>
        <v>0</v>
      </c>
      <c r="N33" s="170">
        <f t="shared" si="8"/>
        <v>0</v>
      </c>
      <c r="O33" s="170">
        <f t="shared" si="8"/>
        <v>259.83999999999997</v>
      </c>
      <c r="P33" s="158">
        <f t="shared" si="3"/>
        <v>127418.79</v>
      </c>
    </row>
    <row r="34" spans="1:16" ht="14.45" x14ac:dyDescent="0.3">
      <c r="A34" s="160">
        <v>1983</v>
      </c>
      <c r="B34" s="171">
        <f t="shared" ref="B34:O34" si="9">B12*B23</f>
        <v>96.7</v>
      </c>
      <c r="C34" s="171">
        <f t="shared" si="9"/>
        <v>0</v>
      </c>
      <c r="D34" s="171">
        <f t="shared" si="9"/>
        <v>2956.8</v>
      </c>
      <c r="E34" s="171">
        <f t="shared" si="9"/>
        <v>0</v>
      </c>
      <c r="F34" s="171">
        <f t="shared" si="9"/>
        <v>0</v>
      </c>
      <c r="G34" s="171">
        <f t="shared" si="9"/>
        <v>29934.51</v>
      </c>
      <c r="H34" s="171">
        <f t="shared" si="9"/>
        <v>25596.97</v>
      </c>
      <c r="I34" s="171">
        <f t="shared" si="9"/>
        <v>0</v>
      </c>
      <c r="J34" s="171">
        <f t="shared" si="9"/>
        <v>72.2</v>
      </c>
      <c r="K34" s="171">
        <f t="shared" si="9"/>
        <v>64893.15</v>
      </c>
      <c r="L34" s="171">
        <f t="shared" si="9"/>
        <v>195.75</v>
      </c>
      <c r="M34" s="171">
        <f t="shared" si="9"/>
        <v>0</v>
      </c>
      <c r="N34" s="171">
        <f t="shared" si="9"/>
        <v>0</v>
      </c>
      <c r="O34" s="171">
        <f t="shared" si="9"/>
        <v>122.4</v>
      </c>
      <c r="P34" s="161">
        <f t="shared" si="3"/>
        <v>123868.47999999998</v>
      </c>
    </row>
    <row r="35" spans="1:16" ht="14.45" x14ac:dyDescent="0.3">
      <c r="A35" s="163"/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</row>
    <row r="36" spans="1:16" ht="14.45" x14ac:dyDescent="0.3">
      <c r="A36" s="164" t="s">
        <v>89</v>
      </c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</row>
    <row r="37" spans="1:16" ht="14.45" x14ac:dyDescent="0.3">
      <c r="A37" s="155" t="s">
        <v>0</v>
      </c>
      <c r="B37" s="155" t="s">
        <v>91</v>
      </c>
      <c r="C37" s="155" t="s">
        <v>92</v>
      </c>
      <c r="D37" s="155" t="s">
        <v>93</v>
      </c>
      <c r="E37" s="155" t="s">
        <v>94</v>
      </c>
      <c r="F37" s="155" t="s">
        <v>95</v>
      </c>
      <c r="G37" s="155" t="s">
        <v>96</v>
      </c>
      <c r="H37" s="155" t="s">
        <v>97</v>
      </c>
      <c r="I37" s="155" t="s">
        <v>98</v>
      </c>
      <c r="J37" s="155" t="s">
        <v>99</v>
      </c>
      <c r="K37" s="155" t="s">
        <v>100</v>
      </c>
      <c r="L37" s="155" t="s">
        <v>101</v>
      </c>
      <c r="M37" s="155" t="s">
        <v>102</v>
      </c>
      <c r="N37" s="155" t="s">
        <v>103</v>
      </c>
      <c r="O37" s="155" t="s">
        <v>104</v>
      </c>
      <c r="P37" s="155" t="s">
        <v>1</v>
      </c>
    </row>
    <row r="38" spans="1:16" ht="14.45" x14ac:dyDescent="0.3">
      <c r="A38" s="155">
        <v>1976</v>
      </c>
      <c r="B38" s="173">
        <f t="shared" ref="B38:O38" si="10">B27/$P27</f>
        <v>0</v>
      </c>
      <c r="C38" s="173">
        <f t="shared" si="10"/>
        <v>0</v>
      </c>
      <c r="D38" s="173">
        <f t="shared" si="10"/>
        <v>4.560654263575846E-2</v>
      </c>
      <c r="E38" s="173">
        <f t="shared" si="10"/>
        <v>0</v>
      </c>
      <c r="F38" s="173">
        <f t="shared" si="10"/>
        <v>0</v>
      </c>
      <c r="G38" s="173">
        <f t="shared" si="10"/>
        <v>0.1145052497511604</v>
      </c>
      <c r="H38" s="173">
        <f t="shared" si="10"/>
        <v>0.58730574163495952</v>
      </c>
      <c r="I38" s="173">
        <f t="shared" si="10"/>
        <v>0</v>
      </c>
      <c r="J38" s="173">
        <f t="shared" si="10"/>
        <v>0</v>
      </c>
      <c r="K38" s="173">
        <f t="shared" si="10"/>
        <v>0.24507512159812897</v>
      </c>
      <c r="L38" s="173">
        <f t="shared" si="10"/>
        <v>5.2094535902938444E-3</v>
      </c>
      <c r="M38" s="173">
        <f t="shared" si="10"/>
        <v>0</v>
      </c>
      <c r="N38" s="173">
        <f t="shared" si="10"/>
        <v>0</v>
      </c>
      <c r="O38" s="173">
        <f t="shared" si="10"/>
        <v>2.2978907896988934E-3</v>
      </c>
      <c r="P38" s="173">
        <f t="shared" ref="P38:P45" si="11">SUM(B38:O38)</f>
        <v>1</v>
      </c>
    </row>
    <row r="39" spans="1:16" ht="14.45" x14ac:dyDescent="0.3">
      <c r="A39" s="153">
        <v>1977</v>
      </c>
      <c r="B39" s="174">
        <f t="shared" ref="B39:O39" si="12">B28/$P28</f>
        <v>0</v>
      </c>
      <c r="C39" s="174">
        <f t="shared" si="12"/>
        <v>0</v>
      </c>
      <c r="D39" s="174">
        <f t="shared" si="12"/>
        <v>3.1510633767706443E-2</v>
      </c>
      <c r="E39" s="174">
        <f t="shared" si="12"/>
        <v>0</v>
      </c>
      <c r="F39" s="174">
        <f t="shared" si="12"/>
        <v>0</v>
      </c>
      <c r="G39" s="174">
        <f t="shared" si="12"/>
        <v>0.2838455882688295</v>
      </c>
      <c r="H39" s="174">
        <f t="shared" si="12"/>
        <v>0.42930565033904827</v>
      </c>
      <c r="I39" s="174">
        <f t="shared" si="12"/>
        <v>0</v>
      </c>
      <c r="J39" s="174">
        <f t="shared" si="12"/>
        <v>0</v>
      </c>
      <c r="K39" s="174">
        <f t="shared" si="12"/>
        <v>0.25533812762441588</v>
      </c>
      <c r="L39" s="174">
        <f t="shared" si="12"/>
        <v>0</v>
      </c>
      <c r="M39" s="174">
        <f t="shared" si="12"/>
        <v>0</v>
      </c>
      <c r="N39" s="174">
        <f t="shared" si="12"/>
        <v>0</v>
      </c>
      <c r="O39" s="174">
        <f t="shared" si="12"/>
        <v>0</v>
      </c>
      <c r="P39" s="174">
        <f t="shared" si="11"/>
        <v>1</v>
      </c>
    </row>
    <row r="40" spans="1:16" ht="14.45" x14ac:dyDescent="0.3">
      <c r="A40" s="153">
        <v>1978</v>
      </c>
      <c r="B40" s="174">
        <f t="shared" ref="B40:O40" si="13">B29/$P29</f>
        <v>0</v>
      </c>
      <c r="C40" s="174">
        <f t="shared" si="13"/>
        <v>0</v>
      </c>
      <c r="D40" s="174">
        <f t="shared" si="13"/>
        <v>3.5898777306199295E-2</v>
      </c>
      <c r="E40" s="174">
        <f t="shared" si="13"/>
        <v>0</v>
      </c>
      <c r="F40" s="174">
        <f t="shared" si="13"/>
        <v>0</v>
      </c>
      <c r="G40" s="174">
        <f t="shared" si="13"/>
        <v>5.2709991246877148E-2</v>
      </c>
      <c r="H40" s="174">
        <f t="shared" si="13"/>
        <v>0.57919258292371778</v>
      </c>
      <c r="I40" s="174">
        <f t="shared" si="13"/>
        <v>0</v>
      </c>
      <c r="J40" s="174">
        <f t="shared" si="13"/>
        <v>0</v>
      </c>
      <c r="K40" s="174">
        <f t="shared" si="13"/>
        <v>0.32715471326608164</v>
      </c>
      <c r="L40" s="174">
        <f t="shared" si="13"/>
        <v>5.043935257124244E-3</v>
      </c>
      <c r="M40" s="174">
        <f t="shared" si="13"/>
        <v>0</v>
      </c>
      <c r="N40" s="174">
        <f t="shared" si="13"/>
        <v>0</v>
      </c>
      <c r="O40" s="174">
        <f t="shared" si="13"/>
        <v>0</v>
      </c>
      <c r="P40" s="174">
        <f t="shared" si="11"/>
        <v>1.0000000000000002</v>
      </c>
    </row>
    <row r="41" spans="1:16" ht="14.45" x14ac:dyDescent="0.3">
      <c r="A41" s="153">
        <v>1979</v>
      </c>
      <c r="B41" s="174">
        <f t="shared" ref="B41:O41" si="14">B30/$P30</f>
        <v>0</v>
      </c>
      <c r="C41" s="174">
        <f t="shared" si="14"/>
        <v>0</v>
      </c>
      <c r="D41" s="174">
        <f t="shared" si="14"/>
        <v>3.0632132399042115E-2</v>
      </c>
      <c r="E41" s="174">
        <f t="shared" si="14"/>
        <v>0</v>
      </c>
      <c r="F41" s="174">
        <f t="shared" si="14"/>
        <v>0</v>
      </c>
      <c r="G41" s="174">
        <f t="shared" si="14"/>
        <v>0.2211468950910401</v>
      </c>
      <c r="H41" s="174">
        <f t="shared" si="14"/>
        <v>0.61387806389510846</v>
      </c>
      <c r="I41" s="174">
        <f t="shared" si="14"/>
        <v>0</v>
      </c>
      <c r="J41" s="174">
        <f t="shared" si="14"/>
        <v>0</v>
      </c>
      <c r="K41" s="174">
        <f t="shared" si="14"/>
        <v>0.12758500692735145</v>
      </c>
      <c r="L41" s="174">
        <f t="shared" si="14"/>
        <v>1.4286769403835627E-3</v>
      </c>
      <c r="M41" s="174">
        <f t="shared" si="14"/>
        <v>0</v>
      </c>
      <c r="N41" s="174">
        <f t="shared" si="14"/>
        <v>0</v>
      </c>
      <c r="O41" s="174">
        <f t="shared" si="14"/>
        <v>5.329224747074395E-3</v>
      </c>
      <c r="P41" s="174">
        <f t="shared" si="11"/>
        <v>1</v>
      </c>
    </row>
    <row r="42" spans="1:16" ht="14.45" x14ac:dyDescent="0.3">
      <c r="A42" s="153">
        <v>1980</v>
      </c>
      <c r="B42" s="174">
        <f t="shared" ref="B42:O42" si="15">B31/$P31</f>
        <v>0</v>
      </c>
      <c r="C42" s="174">
        <f t="shared" si="15"/>
        <v>0</v>
      </c>
      <c r="D42" s="174">
        <f t="shared" si="15"/>
        <v>2.2905638971064828E-2</v>
      </c>
      <c r="E42" s="174">
        <f t="shared" si="15"/>
        <v>0</v>
      </c>
      <c r="F42" s="174">
        <f t="shared" si="15"/>
        <v>0</v>
      </c>
      <c r="G42" s="174">
        <f t="shared" si="15"/>
        <v>4.1941859558575767E-2</v>
      </c>
      <c r="H42" s="174">
        <f t="shared" si="15"/>
        <v>0.49021701297993819</v>
      </c>
      <c r="I42" s="174">
        <f t="shared" si="15"/>
        <v>0</v>
      </c>
      <c r="J42" s="174">
        <f t="shared" si="15"/>
        <v>0</v>
      </c>
      <c r="K42" s="174">
        <f t="shared" si="15"/>
        <v>0.36870840301842039</v>
      </c>
      <c r="L42" s="174">
        <f t="shared" si="15"/>
        <v>7.6227085472000869E-2</v>
      </c>
      <c r="M42" s="174">
        <f t="shared" si="15"/>
        <v>0</v>
      </c>
      <c r="N42" s="174">
        <f t="shared" si="15"/>
        <v>0</v>
      </c>
      <c r="O42" s="174">
        <f t="shared" si="15"/>
        <v>0</v>
      </c>
      <c r="P42" s="174">
        <f t="shared" si="11"/>
        <v>1</v>
      </c>
    </row>
    <row r="43" spans="1:16" ht="14.45" x14ac:dyDescent="0.3">
      <c r="A43" s="153">
        <v>1981</v>
      </c>
      <c r="B43" s="174">
        <f t="shared" ref="B43:O43" si="16">B32/$P32</f>
        <v>0</v>
      </c>
      <c r="C43" s="174">
        <f t="shared" si="16"/>
        <v>0</v>
      </c>
      <c r="D43" s="174">
        <f t="shared" si="16"/>
        <v>2.8974191702903093E-2</v>
      </c>
      <c r="E43" s="174">
        <f t="shared" si="16"/>
        <v>1.7080684626766462E-3</v>
      </c>
      <c r="F43" s="174">
        <f t="shared" si="16"/>
        <v>0</v>
      </c>
      <c r="G43" s="174">
        <f t="shared" si="16"/>
        <v>0.23699696869295722</v>
      </c>
      <c r="H43" s="174">
        <f t="shared" si="16"/>
        <v>0.22884248521903405</v>
      </c>
      <c r="I43" s="174">
        <f t="shared" si="16"/>
        <v>0</v>
      </c>
      <c r="J43" s="174">
        <f t="shared" si="16"/>
        <v>0</v>
      </c>
      <c r="K43" s="174">
        <f t="shared" si="16"/>
        <v>0.4933128090729304</v>
      </c>
      <c r="L43" s="174">
        <f t="shared" si="16"/>
        <v>1.7280302266380479E-3</v>
      </c>
      <c r="M43" s="174">
        <f t="shared" si="16"/>
        <v>0</v>
      </c>
      <c r="N43" s="174">
        <f t="shared" si="16"/>
        <v>4.1158276209075808E-4</v>
      </c>
      <c r="O43" s="174">
        <f t="shared" si="16"/>
        <v>8.025863860769783E-3</v>
      </c>
      <c r="P43" s="174">
        <f t="shared" si="11"/>
        <v>1</v>
      </c>
    </row>
    <row r="44" spans="1:16" ht="14.45" x14ac:dyDescent="0.3">
      <c r="A44" s="153">
        <v>1982</v>
      </c>
      <c r="B44" s="174">
        <f t="shared" ref="B44:O44" si="17">B33/$P33</f>
        <v>0</v>
      </c>
      <c r="C44" s="174">
        <f t="shared" si="17"/>
        <v>0</v>
      </c>
      <c r="D44" s="174">
        <f t="shared" si="17"/>
        <v>1.4845691126089019E-2</v>
      </c>
      <c r="E44" s="174">
        <f t="shared" si="17"/>
        <v>0</v>
      </c>
      <c r="F44" s="174">
        <f t="shared" si="17"/>
        <v>0</v>
      </c>
      <c r="G44" s="174">
        <f t="shared" si="17"/>
        <v>0.1919045063918752</v>
      </c>
      <c r="H44" s="174">
        <f t="shared" si="17"/>
        <v>0.24716684250415502</v>
      </c>
      <c r="I44" s="174">
        <f t="shared" si="17"/>
        <v>0</v>
      </c>
      <c r="J44" s="174">
        <f t="shared" si="17"/>
        <v>0</v>
      </c>
      <c r="K44" s="174">
        <f t="shared" si="17"/>
        <v>0.54121994095219395</v>
      </c>
      <c r="L44" s="174">
        <f t="shared" si="17"/>
        <v>2.8237593529180432E-3</v>
      </c>
      <c r="M44" s="174">
        <f t="shared" si="17"/>
        <v>0</v>
      </c>
      <c r="N44" s="174">
        <f t="shared" si="17"/>
        <v>0</v>
      </c>
      <c r="O44" s="174">
        <f t="shared" si="17"/>
        <v>2.0392596727688279E-3</v>
      </c>
      <c r="P44" s="174">
        <f t="shared" si="11"/>
        <v>1</v>
      </c>
    </row>
    <row r="45" spans="1:16" ht="14.45" x14ac:dyDescent="0.3">
      <c r="A45" s="160">
        <v>1983</v>
      </c>
      <c r="B45" s="175">
        <f t="shared" ref="B45:O45" si="18">B34/$P34</f>
        <v>7.8066672005662799E-4</v>
      </c>
      <c r="C45" s="175">
        <f t="shared" si="18"/>
        <v>0</v>
      </c>
      <c r="D45" s="175">
        <f t="shared" si="18"/>
        <v>2.3870479398794598E-2</v>
      </c>
      <c r="E45" s="175">
        <f t="shared" si="18"/>
        <v>0</v>
      </c>
      <c r="F45" s="175">
        <f t="shared" si="18"/>
        <v>0</v>
      </c>
      <c r="G45" s="175">
        <f t="shared" si="18"/>
        <v>0.24166365809930018</v>
      </c>
      <c r="H45" s="175">
        <f t="shared" si="18"/>
        <v>0.2066463558768139</v>
      </c>
      <c r="I45" s="175">
        <f t="shared" si="18"/>
        <v>0</v>
      </c>
      <c r="J45" s="175">
        <f t="shared" si="18"/>
        <v>5.8287628943214619E-4</v>
      </c>
      <c r="K45" s="175">
        <f t="shared" si="18"/>
        <v>0.5238875135950648</v>
      </c>
      <c r="L45" s="175">
        <f t="shared" si="18"/>
        <v>1.5803051752956042E-3</v>
      </c>
      <c r="M45" s="175">
        <f t="shared" si="18"/>
        <v>0</v>
      </c>
      <c r="N45" s="175">
        <f t="shared" si="18"/>
        <v>0</v>
      </c>
      <c r="O45" s="175">
        <f t="shared" si="18"/>
        <v>9.8814484524230892E-4</v>
      </c>
      <c r="P45" s="175">
        <f t="shared" si="11"/>
        <v>1.0000000000000002</v>
      </c>
    </row>
    <row r="46" spans="1:16" ht="14.45" x14ac:dyDescent="0.3">
      <c r="A46" s="163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</row>
    <row r="47" spans="1:16" ht="14.45" x14ac:dyDescent="0.3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</row>
    <row r="48" spans="1:16" ht="14.45" x14ac:dyDescent="0.3">
      <c r="A48" s="164" t="s">
        <v>90</v>
      </c>
      <c r="B48" s="153"/>
      <c r="C48" s="164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</row>
    <row r="49" spans="1:16" ht="14.45" x14ac:dyDescent="0.3">
      <c r="A49" s="154" t="s">
        <v>0</v>
      </c>
      <c r="B49" s="154" t="s">
        <v>91</v>
      </c>
      <c r="C49" s="154" t="s">
        <v>92</v>
      </c>
      <c r="D49" s="154" t="s">
        <v>93</v>
      </c>
      <c r="E49" s="154" t="s">
        <v>94</v>
      </c>
      <c r="F49" s="154" t="s">
        <v>95</v>
      </c>
      <c r="G49" s="154" t="s">
        <v>96</v>
      </c>
      <c r="H49" s="154" t="s">
        <v>97</v>
      </c>
      <c r="I49" s="154" t="s">
        <v>98</v>
      </c>
      <c r="J49" s="154" t="s">
        <v>99</v>
      </c>
      <c r="K49" s="154" t="s">
        <v>100</v>
      </c>
      <c r="L49" s="154" t="s">
        <v>101</v>
      </c>
      <c r="M49" s="154" t="s">
        <v>102</v>
      </c>
      <c r="N49" s="154" t="s">
        <v>103</v>
      </c>
      <c r="O49" s="154" t="s">
        <v>104</v>
      </c>
      <c r="P49" s="154" t="s">
        <v>1</v>
      </c>
    </row>
    <row r="50" spans="1:16" ht="14.45" x14ac:dyDescent="0.3">
      <c r="A50" s="177">
        <v>1976</v>
      </c>
      <c r="B50" s="178">
        <f>B38*'Table 1.3'!$E16</f>
        <v>0</v>
      </c>
      <c r="C50" s="178">
        <f>C38*'Table 1.3'!$E16</f>
        <v>0</v>
      </c>
      <c r="D50" s="178">
        <f>D38*'Table 1.3'!$E16</f>
        <v>2.1368679704113644E-2</v>
      </c>
      <c r="E50" s="178">
        <f>E38*'Table 1.3'!$E16</f>
        <v>0</v>
      </c>
      <c r="F50" s="178">
        <f>F38*'Table 1.3'!$E16</f>
        <v>0</v>
      </c>
      <c r="G50" s="178">
        <f>G38*'Table 1.3'!$E16</f>
        <v>5.3650767301391893E-2</v>
      </c>
      <c r="H50" s="178">
        <f>H38*'Table 1.3'!$E16</f>
        <v>0.27517868174344806</v>
      </c>
      <c r="I50" s="178">
        <f>I38*'Table 1.3'!$E16</f>
        <v>0</v>
      </c>
      <c r="J50" s="178">
        <f>J38*'Table 1.3'!$E16</f>
        <v>0</v>
      </c>
      <c r="K50" s="178">
        <f>K38*'Table 1.3'!$E16</f>
        <v>0.11482851964250916</v>
      </c>
      <c r="L50" s="178">
        <f>L38*'Table 1.3'!$E16</f>
        <v>2.4408591129894742E-3</v>
      </c>
      <c r="M50" s="178">
        <f>M38*'Table 1.3'!$E16</f>
        <v>0</v>
      </c>
      <c r="N50" s="178">
        <f>N38*'Table 1.3'!$E16</f>
        <v>0</v>
      </c>
      <c r="O50" s="178">
        <f>O38*'Table 1.3'!$E16</f>
        <v>1.0766633347384811E-3</v>
      </c>
      <c r="P50" s="183">
        <f>SUM(B50:O50)</f>
        <v>0.46854417083919075</v>
      </c>
    </row>
    <row r="51" spans="1:16" ht="14.45" x14ac:dyDescent="0.3">
      <c r="A51" s="179">
        <v>1977</v>
      </c>
      <c r="B51" s="180">
        <f>B39*'Table 1.3'!$E17</f>
        <v>0</v>
      </c>
      <c r="C51" s="180">
        <f>C39*'Table 1.3'!$E17</f>
        <v>0</v>
      </c>
      <c r="D51" s="180">
        <f>D39*'Table 1.3'!$E17</f>
        <v>8.1471874575153643E-3</v>
      </c>
      <c r="E51" s="180">
        <f>E39*'Table 1.3'!$E17</f>
        <v>0</v>
      </c>
      <c r="F51" s="180">
        <f>F39*'Table 1.3'!$E17</f>
        <v>0</v>
      </c>
      <c r="G51" s="180">
        <f>G39*'Table 1.3'!$E17</f>
        <v>7.3389295615655922E-2</v>
      </c>
      <c r="H51" s="180">
        <f>H39*'Table 1.3'!$E17</f>
        <v>0.11099851674412552</v>
      </c>
      <c r="I51" s="180">
        <f>I39*'Table 1.3'!$E17</f>
        <v>0</v>
      </c>
      <c r="J51" s="180">
        <f>J39*'Table 1.3'!$E17</f>
        <v>0</v>
      </c>
      <c r="K51" s="180">
        <f>K39*'Table 1.3'!$E17</f>
        <v>6.6018589348052825E-2</v>
      </c>
      <c r="L51" s="180">
        <f>L39*'Table 1.3'!$E17</f>
        <v>0</v>
      </c>
      <c r="M51" s="180">
        <f>M39*'Table 1.3'!$E17</f>
        <v>0</v>
      </c>
      <c r="N51" s="180">
        <f>N39*'Table 1.3'!$E17</f>
        <v>0</v>
      </c>
      <c r="O51" s="180">
        <f>O39*'Table 1.3'!$E17</f>
        <v>0</v>
      </c>
      <c r="P51" s="184">
        <f t="shared" ref="P51:P57" si="19">SUM(B51:O51)</f>
        <v>0.25855358916534965</v>
      </c>
    </row>
    <row r="52" spans="1:16" ht="14.45" x14ac:dyDescent="0.3">
      <c r="A52" s="179">
        <v>1978</v>
      </c>
      <c r="B52" s="180">
        <f>B40*'Table 1.3'!$E18</f>
        <v>0</v>
      </c>
      <c r="C52" s="180">
        <f>C40*'Table 1.3'!$E18</f>
        <v>0</v>
      </c>
      <c r="D52" s="180">
        <f>D40*'Table 1.3'!$E18</f>
        <v>2.9637008646650042E-2</v>
      </c>
      <c r="E52" s="180">
        <f>E40*'Table 1.3'!$E18</f>
        <v>0</v>
      </c>
      <c r="F52" s="180">
        <f>F40*'Table 1.3'!$E18</f>
        <v>0</v>
      </c>
      <c r="G52" s="180">
        <f>G40*'Table 1.3'!$E18</f>
        <v>4.3515868326768285E-2</v>
      </c>
      <c r="H52" s="180">
        <f>H40*'Table 1.3'!$E18</f>
        <v>0.47816490912133403</v>
      </c>
      <c r="I52" s="180">
        <f>I40*'Table 1.3'!$E18</f>
        <v>0</v>
      </c>
      <c r="J52" s="180">
        <f>J40*'Table 1.3'!$E18</f>
        <v>0</v>
      </c>
      <c r="K52" s="180">
        <f>K40*'Table 1.3'!$E18</f>
        <v>0.27008961846131768</v>
      </c>
      <c r="L52" s="180">
        <f>L40*'Table 1.3'!$E18</f>
        <v>4.164129367233896E-3</v>
      </c>
      <c r="M52" s="180">
        <f>M40*'Table 1.3'!$E18</f>
        <v>0</v>
      </c>
      <c r="N52" s="180">
        <f>N40*'Table 1.3'!$E18</f>
        <v>0</v>
      </c>
      <c r="O52" s="180">
        <f>O40*'Table 1.3'!$E18</f>
        <v>0</v>
      </c>
      <c r="P52" s="184">
        <f t="shared" si="19"/>
        <v>0.82557153392330385</v>
      </c>
    </row>
    <row r="53" spans="1:16" ht="14.45" x14ac:dyDescent="0.3">
      <c r="A53" s="179">
        <v>1979</v>
      </c>
      <c r="B53" s="180">
        <f>B41*'Table 1.3'!$E19</f>
        <v>0</v>
      </c>
      <c r="C53" s="180">
        <f>C41*'Table 1.3'!$E19</f>
        <v>0</v>
      </c>
      <c r="D53" s="180">
        <f>D41*'Table 1.3'!$E19</f>
        <v>1.8412550734785468E-2</v>
      </c>
      <c r="E53" s="180">
        <f>E41*'Table 1.3'!$E19</f>
        <v>0</v>
      </c>
      <c r="F53" s="180">
        <f>F41*'Table 1.3'!$E19</f>
        <v>0</v>
      </c>
      <c r="G53" s="180">
        <f>G41*'Table 1.3'!$E19</f>
        <v>0.13292833723294384</v>
      </c>
      <c r="H53" s="180">
        <f>H41*'Table 1.3'!$E19</f>
        <v>0.36899360609952231</v>
      </c>
      <c r="I53" s="180">
        <f>I41*'Table 1.3'!$E19</f>
        <v>0</v>
      </c>
      <c r="J53" s="180">
        <f>J41*'Table 1.3'!$E19</f>
        <v>0</v>
      </c>
      <c r="K53" s="180">
        <f>K41*'Table 1.3'!$E19</f>
        <v>7.6689581464504053E-2</v>
      </c>
      <c r="L53" s="180">
        <f>L41*'Table 1.3'!$E19</f>
        <v>8.5875793123866933E-4</v>
      </c>
      <c r="M53" s="180">
        <f>M41*'Table 1.3'!$E19</f>
        <v>0</v>
      </c>
      <c r="N53" s="180">
        <f>N41*'Table 1.3'!$E19</f>
        <v>0</v>
      </c>
      <c r="O53" s="180">
        <f>O41*'Table 1.3'!$E19</f>
        <v>3.2033232213259165E-3</v>
      </c>
      <c r="P53" s="184">
        <f t="shared" si="19"/>
        <v>0.60108615668432031</v>
      </c>
    </row>
    <row r="54" spans="1:16" ht="14.45" x14ac:dyDescent="0.3">
      <c r="A54" s="179">
        <v>1980</v>
      </c>
      <c r="B54" s="180">
        <f>B42*'Table 1.3'!$E20</f>
        <v>0</v>
      </c>
      <c r="C54" s="180">
        <f>C42*'Table 1.3'!$E20</f>
        <v>0</v>
      </c>
      <c r="D54" s="180">
        <f>D42*'Table 1.3'!$E20</f>
        <v>1.3238540251883583E-2</v>
      </c>
      <c r="E54" s="180">
        <f>E42*'Table 1.3'!$E20</f>
        <v>0</v>
      </c>
      <c r="F54" s="180">
        <f>F42*'Table 1.3'!$E20</f>
        <v>0</v>
      </c>
      <c r="G54" s="180">
        <f>G42*'Table 1.3'!$E20</f>
        <v>2.4240711935888917E-2</v>
      </c>
      <c r="H54" s="180">
        <f>H42*'Table 1.3'!$E20</f>
        <v>0.28332576387373992</v>
      </c>
      <c r="I54" s="180">
        <f>I42*'Table 1.3'!$E20</f>
        <v>0</v>
      </c>
      <c r="J54" s="180">
        <f>J42*'Table 1.3'!$E20</f>
        <v>0</v>
      </c>
      <c r="K54" s="180">
        <f>K42*'Table 1.3'!$E20</f>
        <v>0.21309866276741368</v>
      </c>
      <c r="L54" s="180">
        <f>L42*'Table 1.3'!$E20</f>
        <v>4.4056196842167439E-2</v>
      </c>
      <c r="M54" s="180">
        <f>M42*'Table 1.3'!$E20</f>
        <v>0</v>
      </c>
      <c r="N54" s="180">
        <f>N42*'Table 1.3'!$E20</f>
        <v>0</v>
      </c>
      <c r="O54" s="180">
        <f>O42*'Table 1.3'!$E20</f>
        <v>0</v>
      </c>
      <c r="P54" s="184">
        <f t="shared" si="19"/>
        <v>0.57795987567109353</v>
      </c>
    </row>
    <row r="55" spans="1:16" ht="14.45" x14ac:dyDescent="0.3">
      <c r="A55" s="179">
        <v>1981</v>
      </c>
      <c r="B55" s="180">
        <f>B43*'Table 1.3'!$E21</f>
        <v>0</v>
      </c>
      <c r="C55" s="180">
        <f>C43*'Table 1.3'!$E21</f>
        <v>0</v>
      </c>
      <c r="D55" s="180">
        <f>D43*'Table 1.3'!$E21</f>
        <v>1.5045479998742903E-2</v>
      </c>
      <c r="E55" s="180">
        <f>E43*'Table 1.3'!$E21</f>
        <v>8.8695174502866688E-4</v>
      </c>
      <c r="F55" s="180">
        <f>F43*'Table 1.3'!$E21</f>
        <v>0</v>
      </c>
      <c r="G55" s="180">
        <f>G43*'Table 1.3'!$E21</f>
        <v>0.12306583696259986</v>
      </c>
      <c r="H55" s="180">
        <f>H43*'Table 1.3'!$E21</f>
        <v>0.11883144384250817</v>
      </c>
      <c r="I55" s="180">
        <f>I43*'Table 1.3'!$E21</f>
        <v>0</v>
      </c>
      <c r="J55" s="180">
        <f>J43*'Table 1.3'!$E21</f>
        <v>0</v>
      </c>
      <c r="K55" s="180">
        <f>K43*'Table 1.3'!$E21</f>
        <v>0.256163418746442</v>
      </c>
      <c r="L55" s="180">
        <f>L43*'Table 1.3'!$E21</f>
        <v>8.9731732566333919E-4</v>
      </c>
      <c r="M55" s="180">
        <f>M43*'Table 1.3'!$E21</f>
        <v>0</v>
      </c>
      <c r="N55" s="180">
        <f>N43*'Table 1.3'!$E21</f>
        <v>2.1372331205510043E-4</v>
      </c>
      <c r="O55" s="180">
        <f>O43*'Table 1.3'!$E21</f>
        <v>4.1676045850744586E-3</v>
      </c>
      <c r="P55" s="184">
        <f t="shared" si="19"/>
        <v>0.51927177651811451</v>
      </c>
    </row>
    <row r="56" spans="1:16" ht="14.45" x14ac:dyDescent="0.3">
      <c r="A56" s="179">
        <v>1982</v>
      </c>
      <c r="B56" s="180">
        <f>B44*'Table 1.3'!$E22</f>
        <v>0</v>
      </c>
      <c r="C56" s="180">
        <f>C44*'Table 1.3'!$E22</f>
        <v>0</v>
      </c>
      <c r="D56" s="180">
        <f>D44*'Table 1.3'!$E22</f>
        <v>6.8946581725763505E-3</v>
      </c>
      <c r="E56" s="180">
        <f>E44*'Table 1.3'!$E22</f>
        <v>0</v>
      </c>
      <c r="F56" s="180">
        <f>F44*'Table 1.3'!$E22</f>
        <v>0</v>
      </c>
      <c r="G56" s="180">
        <f>G44*'Table 1.3'!$E22</f>
        <v>8.912457911937828E-2</v>
      </c>
      <c r="H56" s="180">
        <f>H44*'Table 1.3'!$E22</f>
        <v>0.11478959626651643</v>
      </c>
      <c r="I56" s="180">
        <f>I44*'Table 1.3'!$E22</f>
        <v>0</v>
      </c>
      <c r="J56" s="180">
        <f>J44*'Table 1.3'!$E22</f>
        <v>0</v>
      </c>
      <c r="K56" s="180">
        <f>K44*'Table 1.3'!$E22</f>
        <v>0.25135417794660631</v>
      </c>
      <c r="L56" s="180">
        <f>L44*'Table 1.3'!$E22</f>
        <v>1.3114145602673745E-3</v>
      </c>
      <c r="M56" s="180">
        <f>M44*'Table 1.3'!$E22</f>
        <v>0</v>
      </c>
      <c r="N56" s="180">
        <f>N44*'Table 1.3'!$E22</f>
        <v>0</v>
      </c>
      <c r="O56" s="180">
        <f>O44*'Table 1.3'!$E22</f>
        <v>9.47076040410991E-4</v>
      </c>
      <c r="P56" s="184">
        <f t="shared" si="19"/>
        <v>0.46442150210575578</v>
      </c>
    </row>
    <row r="57" spans="1:16" ht="14.45" x14ac:dyDescent="0.3">
      <c r="A57" s="181">
        <v>1983</v>
      </c>
      <c r="B57" s="182">
        <f>B45*'Table 1.3'!$E23</f>
        <v>2.6187949109256003E-4</v>
      </c>
      <c r="C57" s="182">
        <f>C45*'Table 1.3'!$E23</f>
        <v>0</v>
      </c>
      <c r="D57" s="182">
        <f>D45*'Table 1.3'!$E23</f>
        <v>8.0075003026109769E-3</v>
      </c>
      <c r="E57" s="182">
        <f>E45*'Table 1.3'!$E23</f>
        <v>0</v>
      </c>
      <c r="F57" s="182">
        <f>F45*'Table 1.3'!$E23</f>
        <v>0</v>
      </c>
      <c r="G57" s="182">
        <f>G45*'Table 1.3'!$E23</f>
        <v>8.1067572336144242E-2</v>
      </c>
      <c r="H57" s="182">
        <f>H45*'Table 1.3'!$E23</f>
        <v>6.9320801211080932E-2</v>
      </c>
      <c r="I57" s="182">
        <f>I45*'Table 1.3'!$E23</f>
        <v>0</v>
      </c>
      <c r="J57" s="182">
        <f>J45*'Table 1.3'!$E23</f>
        <v>1.9552946491088762E-4</v>
      </c>
      <c r="K57" s="182">
        <f>K45*'Table 1.3'!$E23</f>
        <v>0.17574131434739568</v>
      </c>
      <c r="L57" s="182">
        <f>L45*'Table 1.3'!$E23</f>
        <v>5.3012316836989275E-4</v>
      </c>
      <c r="M57" s="182">
        <f>M45*'Table 1.3'!$E23</f>
        <v>0</v>
      </c>
      <c r="N57" s="182">
        <f>N45*'Table 1.3'!$E23</f>
        <v>0</v>
      </c>
      <c r="O57" s="182">
        <f>O45*'Table 1.3'!$E23</f>
        <v>3.3147931447496742E-4</v>
      </c>
      <c r="P57" s="185">
        <f t="shared" si="19"/>
        <v>0.33545619963608009</v>
      </c>
    </row>
    <row r="58" spans="1:16" ht="14.45" x14ac:dyDescent="0.3">
      <c r="A58" s="163"/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</row>
    <row r="59" spans="1:16" ht="14.45" x14ac:dyDescent="0.3">
      <c r="A59" s="163"/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</row>
    <row r="60" spans="1:16" ht="14.45" x14ac:dyDescent="0.3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</row>
    <row r="61" spans="1:16" ht="14.45" x14ac:dyDescent="0.3">
      <c r="A61" s="163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</row>
    <row r="62" spans="1:16" ht="14.45" x14ac:dyDescent="0.3">
      <c r="A62" s="163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</row>
    <row r="63" spans="1:16" ht="14.45" x14ac:dyDescent="0.3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</row>
    <row r="64" spans="1:16" ht="14.45" x14ac:dyDescent="0.3">
      <c r="A64" s="163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</row>
    <row r="65" spans="1:14" ht="14.45" x14ac:dyDescent="0.3">
      <c r="A65" s="163"/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</row>
    <row r="66" spans="1:14" ht="14.45" x14ac:dyDescent="0.3">
      <c r="A66" s="163"/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</row>
    <row r="67" spans="1:14" ht="14.45" x14ac:dyDescent="0.3">
      <c r="A67" s="163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</row>
    <row r="68" spans="1:14" ht="14.45" x14ac:dyDescent="0.3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</row>
    <row r="69" spans="1:14" ht="14.45" x14ac:dyDescent="0.3">
      <c r="A69" s="163"/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</row>
    <row r="70" spans="1:14" ht="14.45" x14ac:dyDescent="0.3">
      <c r="A70" s="163"/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</row>
    <row r="71" spans="1:14" ht="14.45" x14ac:dyDescent="0.3">
      <c r="A71" s="163"/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</row>
    <row r="72" spans="1:14" ht="14.45" x14ac:dyDescent="0.3">
      <c r="A72" s="163"/>
      <c r="B72" s="163"/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</row>
    <row r="73" spans="1:14" ht="14.45" x14ac:dyDescent="0.3">
      <c r="A73" s="163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</row>
    <row r="74" spans="1:14" ht="14.45" x14ac:dyDescent="0.3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</row>
    <row r="75" spans="1:14" ht="14.45" x14ac:dyDescent="0.3">
      <c r="A75" s="163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</row>
    <row r="76" spans="1:14" ht="14.45" x14ac:dyDescent="0.3">
      <c r="A76" s="163"/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</row>
    <row r="77" spans="1:14" ht="14.45" x14ac:dyDescent="0.3">
      <c r="A77" s="163"/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</row>
    <row r="78" spans="1:14" ht="14.45" x14ac:dyDescent="0.3">
      <c r="A78" s="163"/>
      <c r="B78" s="163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</row>
    <row r="79" spans="1:14" ht="14.45" x14ac:dyDescent="0.3">
      <c r="A79" s="163"/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</row>
    <row r="80" spans="1:14" ht="14.45" x14ac:dyDescent="0.3">
      <c r="A80" s="163"/>
      <c r="B80" s="163"/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</row>
    <row r="81" spans="1:14" ht="14.45" x14ac:dyDescent="0.3">
      <c r="A81" s="163"/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</row>
    <row r="82" spans="1:14" ht="14.45" x14ac:dyDescent="0.3">
      <c r="A82" s="163"/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</row>
    <row r="83" spans="1:14" ht="14.45" x14ac:dyDescent="0.3">
      <c r="A83" s="163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</row>
    <row r="84" spans="1:14" ht="14.45" x14ac:dyDescent="0.3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</row>
    <row r="85" spans="1:14" ht="14.45" x14ac:dyDescent="0.3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</row>
    <row r="86" spans="1:14" ht="14.45" x14ac:dyDescent="0.3">
      <c r="A86" s="163"/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</row>
    <row r="87" spans="1:14" ht="14.45" x14ac:dyDescent="0.3">
      <c r="A87" s="163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</row>
    <row r="88" spans="1:14" ht="14.45" x14ac:dyDescent="0.3">
      <c r="A88" s="163"/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</row>
    <row r="89" spans="1:14" ht="14.45" x14ac:dyDescent="0.3">
      <c r="A89" s="163"/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</row>
    <row r="90" spans="1:14" ht="14.45" x14ac:dyDescent="0.3">
      <c r="A90" s="163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</row>
    <row r="91" spans="1:14" ht="14.45" x14ac:dyDescent="0.3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</row>
    <row r="92" spans="1:14" x14ac:dyDescent="0.25">
      <c r="A92" s="163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</row>
    <row r="93" spans="1:14" x14ac:dyDescent="0.25">
      <c r="A93" s="163"/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</row>
    <row r="94" spans="1:14" x14ac:dyDescent="0.25">
      <c r="A94" s="163"/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</row>
    <row r="95" spans="1:14" x14ac:dyDescent="0.25">
      <c r="A95" s="163"/>
      <c r="B95" s="163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</row>
    <row r="96" spans="1:14" x14ac:dyDescent="0.25">
      <c r="A96" s="163"/>
      <c r="B96" s="163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</row>
    <row r="97" spans="1:14" x14ac:dyDescent="0.25">
      <c r="A97" s="163"/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</row>
    <row r="98" spans="1:14" x14ac:dyDescent="0.25">
      <c r="A98" s="163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</row>
    <row r="99" spans="1:14" x14ac:dyDescent="0.25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</row>
    <row r="100" spans="1:14" x14ac:dyDescent="0.25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</row>
    <row r="101" spans="1:14" x14ac:dyDescent="0.25">
      <c r="A101" s="163"/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</row>
    <row r="102" spans="1:14" x14ac:dyDescent="0.25">
      <c r="A102" s="163"/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</row>
    <row r="103" spans="1:14" x14ac:dyDescent="0.25">
      <c r="A103" s="163"/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</row>
    <row r="104" spans="1:14" x14ac:dyDescent="0.25">
      <c r="A104" s="163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</row>
    <row r="105" spans="1:14" x14ac:dyDescent="0.25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</row>
    <row r="106" spans="1:14" x14ac:dyDescent="0.25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</row>
    <row r="107" spans="1:14" x14ac:dyDescent="0.25">
      <c r="A107" s="163"/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</row>
    <row r="108" spans="1:14" x14ac:dyDescent="0.25">
      <c r="A108" s="163"/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</row>
    <row r="109" spans="1:14" x14ac:dyDescent="0.25">
      <c r="A109" s="163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</row>
    <row r="110" spans="1:14" x14ac:dyDescent="0.25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</row>
    <row r="111" spans="1:14" x14ac:dyDescent="0.25">
      <c r="A111" s="163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</row>
    <row r="112" spans="1:14" x14ac:dyDescent="0.25">
      <c r="A112" s="163"/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</row>
    <row r="113" spans="1:14" x14ac:dyDescent="0.25">
      <c r="A113" s="163"/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</row>
    <row r="114" spans="1:14" x14ac:dyDescent="0.25">
      <c r="A114" s="163"/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</row>
    <row r="115" spans="1:14" x14ac:dyDescent="0.25">
      <c r="A115" s="163"/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</row>
    <row r="116" spans="1:14" x14ac:dyDescent="0.25">
      <c r="A116" s="163"/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</row>
    <row r="117" spans="1:14" x14ac:dyDescent="0.25">
      <c r="A117" s="163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</row>
    <row r="118" spans="1:14" x14ac:dyDescent="0.25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</row>
    <row r="119" spans="1:14" x14ac:dyDescent="0.25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</row>
    <row r="120" spans="1:14" x14ac:dyDescent="0.25">
      <c r="A120" s="163"/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</row>
    <row r="121" spans="1:14" x14ac:dyDescent="0.25">
      <c r="A121" s="163"/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</row>
    <row r="122" spans="1:14" x14ac:dyDescent="0.25">
      <c r="A122" s="163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</row>
    <row r="123" spans="1:14" x14ac:dyDescent="0.25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</row>
    <row r="124" spans="1:14" x14ac:dyDescent="0.25">
      <c r="A124" s="163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</row>
    <row r="125" spans="1:14" x14ac:dyDescent="0.25">
      <c r="A125" s="163"/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</row>
    <row r="126" spans="1:14" x14ac:dyDescent="0.25">
      <c r="A126" s="163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</row>
    <row r="127" spans="1:14" x14ac:dyDescent="0.25">
      <c r="A127" s="163"/>
      <c r="B127" s="163"/>
      <c r="C127" s="16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</row>
    <row r="128" spans="1:14" x14ac:dyDescent="0.25">
      <c r="A128" s="163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</row>
    <row r="129" spans="1:14" x14ac:dyDescent="0.25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</row>
    <row r="130" spans="1:14" x14ac:dyDescent="0.25">
      <c r="A130" s="163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</row>
    <row r="131" spans="1:14" x14ac:dyDescent="0.25">
      <c r="A131" s="163"/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</row>
    <row r="132" spans="1:14" x14ac:dyDescent="0.25">
      <c r="A132" s="163"/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</row>
    <row r="133" spans="1:14" x14ac:dyDescent="0.25">
      <c r="A133" s="163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</row>
    <row r="134" spans="1:14" x14ac:dyDescent="0.25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</row>
    <row r="135" spans="1:14" x14ac:dyDescent="0.25">
      <c r="A135" s="163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</row>
    <row r="136" spans="1:14" x14ac:dyDescent="0.25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</row>
    <row r="137" spans="1:14" x14ac:dyDescent="0.25">
      <c r="A137" s="163"/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</row>
    <row r="138" spans="1:14" x14ac:dyDescent="0.25">
      <c r="A138" s="163"/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</row>
    <row r="139" spans="1:14" x14ac:dyDescent="0.25">
      <c r="A139" s="163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</row>
    <row r="140" spans="1:14" x14ac:dyDescent="0.25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</row>
    <row r="141" spans="1:14" x14ac:dyDescent="0.25">
      <c r="A141" s="163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</row>
    <row r="142" spans="1:14" x14ac:dyDescent="0.25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</row>
    <row r="143" spans="1:14" x14ac:dyDescent="0.25">
      <c r="A143" s="163"/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</row>
    <row r="144" spans="1:14" x14ac:dyDescent="0.25">
      <c r="A144" s="163"/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</row>
    <row r="145" spans="1:14" x14ac:dyDescent="0.25">
      <c r="A145" s="163"/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</row>
    <row r="146" spans="1:14" x14ac:dyDescent="0.25">
      <c r="A146" s="163"/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</row>
    <row r="147" spans="1:14" x14ac:dyDescent="0.25">
      <c r="A147" s="163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</row>
    <row r="148" spans="1:14" x14ac:dyDescent="0.25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</row>
    <row r="149" spans="1:14" x14ac:dyDescent="0.25">
      <c r="A149" s="163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</row>
    <row r="150" spans="1:14" x14ac:dyDescent="0.25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</row>
    <row r="151" spans="1:14" x14ac:dyDescent="0.25">
      <c r="A151" s="163"/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</row>
    <row r="152" spans="1:14" x14ac:dyDescent="0.25">
      <c r="A152" s="163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</row>
    <row r="153" spans="1:14" x14ac:dyDescent="0.25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</row>
    <row r="154" spans="1:14" x14ac:dyDescent="0.25">
      <c r="A154" s="163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</row>
    <row r="155" spans="1:14" x14ac:dyDescent="0.25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</row>
    <row r="156" spans="1:14" x14ac:dyDescent="0.25">
      <c r="A156" s="163"/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</row>
    <row r="157" spans="1:14" x14ac:dyDescent="0.25">
      <c r="A157" s="163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</row>
    <row r="158" spans="1:14" x14ac:dyDescent="0.25">
      <c r="A158" s="163"/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</row>
    <row r="159" spans="1:14" x14ac:dyDescent="0.25">
      <c r="A159" s="163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</row>
    <row r="160" spans="1:14" x14ac:dyDescent="0.25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</row>
    <row r="161" spans="1:14" x14ac:dyDescent="0.25">
      <c r="A161" s="163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</row>
    <row r="162" spans="1:14" x14ac:dyDescent="0.25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</row>
    <row r="163" spans="1:14" x14ac:dyDescent="0.25">
      <c r="A163" s="163"/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</row>
    <row r="164" spans="1:14" x14ac:dyDescent="0.25">
      <c r="A164" s="163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</row>
    <row r="165" spans="1:14" x14ac:dyDescent="0.25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</row>
    <row r="166" spans="1:14" x14ac:dyDescent="0.25">
      <c r="A166" s="163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</row>
    <row r="167" spans="1:14" x14ac:dyDescent="0.25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</row>
    <row r="168" spans="1:14" x14ac:dyDescent="0.25">
      <c r="A168" s="163"/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</row>
    <row r="169" spans="1:14" x14ac:dyDescent="0.25">
      <c r="A169" s="163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</row>
    <row r="170" spans="1:14" x14ac:dyDescent="0.25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</row>
    <row r="171" spans="1:14" x14ac:dyDescent="0.25">
      <c r="A171" s="163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</row>
    <row r="172" spans="1:14" x14ac:dyDescent="0.25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</row>
    <row r="173" spans="1:14" x14ac:dyDescent="0.25">
      <c r="A173" s="163"/>
      <c r="B173" s="163"/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</row>
    <row r="174" spans="1:14" x14ac:dyDescent="0.25">
      <c r="A174" s="163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</row>
    <row r="175" spans="1:14" x14ac:dyDescent="0.25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</row>
    <row r="176" spans="1:14" x14ac:dyDescent="0.25">
      <c r="A176" s="163"/>
      <c r="B176" s="163"/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</row>
    <row r="177" spans="1:14" x14ac:dyDescent="0.25">
      <c r="A177" s="163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</row>
    <row r="178" spans="1:14" x14ac:dyDescent="0.25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</row>
    <row r="179" spans="1:14" x14ac:dyDescent="0.25">
      <c r="A179" s="163"/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</row>
    <row r="180" spans="1:14" x14ac:dyDescent="0.25">
      <c r="A180" s="163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</row>
    <row r="181" spans="1:14" x14ac:dyDescent="0.25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</row>
    <row r="182" spans="1:14" x14ac:dyDescent="0.25">
      <c r="A182" s="163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</row>
    <row r="183" spans="1:14" x14ac:dyDescent="0.25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</row>
    <row r="184" spans="1:14" x14ac:dyDescent="0.25">
      <c r="A184" s="163"/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</row>
    <row r="185" spans="1:14" x14ac:dyDescent="0.25">
      <c r="A185" s="163"/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</row>
    <row r="186" spans="1:14" x14ac:dyDescent="0.25">
      <c r="A186" s="163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</row>
    <row r="187" spans="1:14" x14ac:dyDescent="0.25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</row>
    <row r="188" spans="1:14" x14ac:dyDescent="0.25">
      <c r="A188" s="163"/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</row>
    <row r="189" spans="1:14" x14ac:dyDescent="0.25">
      <c r="A189" s="163"/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</row>
    <row r="190" spans="1:14" x14ac:dyDescent="0.25">
      <c r="A190" s="163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</row>
    <row r="191" spans="1:14" x14ac:dyDescent="0.25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</row>
    <row r="192" spans="1:14" x14ac:dyDescent="0.25">
      <c r="A192" s="163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</row>
    <row r="193" spans="1:14" x14ac:dyDescent="0.25">
      <c r="A193" s="163"/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</row>
    <row r="194" spans="1:14" x14ac:dyDescent="0.25">
      <c r="A194" s="163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</row>
    <row r="195" spans="1:14" x14ac:dyDescent="0.25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</row>
    <row r="196" spans="1:14" x14ac:dyDescent="0.25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</row>
    <row r="197" spans="1:14" x14ac:dyDescent="0.25">
      <c r="A197" s="163"/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</row>
    <row r="198" spans="1:14" x14ac:dyDescent="0.25">
      <c r="A198" s="163"/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</row>
    <row r="199" spans="1:14" x14ac:dyDescent="0.25">
      <c r="A199" s="163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</row>
    <row r="200" spans="1:14" x14ac:dyDescent="0.25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</row>
    <row r="201" spans="1:14" x14ac:dyDescent="0.25">
      <c r="A201" s="163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</row>
    <row r="202" spans="1:14" x14ac:dyDescent="0.25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</row>
    <row r="203" spans="1:14" x14ac:dyDescent="0.25">
      <c r="A203" s="163"/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</row>
    <row r="204" spans="1:14" x14ac:dyDescent="0.25">
      <c r="A204" s="163"/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</row>
    <row r="205" spans="1:14" x14ac:dyDescent="0.25">
      <c r="A205" s="163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</row>
    <row r="206" spans="1:14" x14ac:dyDescent="0.25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</row>
    <row r="207" spans="1:14" x14ac:dyDescent="0.25">
      <c r="A207" s="163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</row>
    <row r="208" spans="1:14" x14ac:dyDescent="0.25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</row>
    <row r="209" spans="1:14" x14ac:dyDescent="0.25">
      <c r="A209" s="163"/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</row>
    <row r="210" spans="1:14" x14ac:dyDescent="0.25">
      <c r="A210" s="163"/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</row>
    <row r="211" spans="1:14" x14ac:dyDescent="0.25">
      <c r="A211" s="163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</row>
    <row r="212" spans="1:14" x14ac:dyDescent="0.25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</row>
    <row r="213" spans="1:14" x14ac:dyDescent="0.25">
      <c r="A213" s="163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</row>
    <row r="214" spans="1:14" x14ac:dyDescent="0.25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</row>
    <row r="215" spans="1:14" x14ac:dyDescent="0.25">
      <c r="A215" s="163"/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</row>
    <row r="216" spans="1:14" x14ac:dyDescent="0.25">
      <c r="A216" s="163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</row>
    <row r="217" spans="1:14" x14ac:dyDescent="0.25">
      <c r="A217" s="163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</row>
    <row r="218" spans="1:14" x14ac:dyDescent="0.25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</row>
    <row r="219" spans="1:14" x14ac:dyDescent="0.25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</row>
    <row r="220" spans="1:14" x14ac:dyDescent="0.25">
      <c r="A220" s="163"/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</row>
    <row r="221" spans="1:14" x14ac:dyDescent="0.25">
      <c r="A221" s="163"/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</row>
    <row r="222" spans="1:14" x14ac:dyDescent="0.25">
      <c r="A222" s="163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</row>
    <row r="223" spans="1:14" x14ac:dyDescent="0.25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</row>
    <row r="224" spans="1:14" x14ac:dyDescent="0.25">
      <c r="A224" s="163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</row>
    <row r="225" spans="1:14" x14ac:dyDescent="0.25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</row>
    <row r="226" spans="1:14" x14ac:dyDescent="0.25">
      <c r="A226" s="163"/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</row>
    <row r="227" spans="1:14" x14ac:dyDescent="0.25">
      <c r="A227" s="163"/>
      <c r="B227" s="163"/>
      <c r="C227" s="163"/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</row>
    <row r="228" spans="1:14" x14ac:dyDescent="0.25">
      <c r="A228" s="163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</row>
    <row r="229" spans="1:14" x14ac:dyDescent="0.25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</row>
    <row r="230" spans="1:14" x14ac:dyDescent="0.25">
      <c r="A230" s="163"/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</row>
    <row r="231" spans="1:14" x14ac:dyDescent="0.25">
      <c r="A231" s="163"/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</row>
    <row r="232" spans="1:14" x14ac:dyDescent="0.25">
      <c r="A232" s="163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</row>
    <row r="233" spans="1:14" x14ac:dyDescent="0.25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</row>
    <row r="234" spans="1:14" x14ac:dyDescent="0.25">
      <c r="A234" s="163"/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</row>
    <row r="235" spans="1:14" x14ac:dyDescent="0.25">
      <c r="A235" s="163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</row>
    <row r="236" spans="1:14" x14ac:dyDescent="0.25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</row>
    <row r="237" spans="1:14" x14ac:dyDescent="0.25">
      <c r="A237" s="163"/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</row>
    <row r="238" spans="1:14" x14ac:dyDescent="0.25">
      <c r="A238" s="163"/>
      <c r="B238" s="163"/>
      <c r="C238" s="163"/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</row>
    <row r="239" spans="1:14" x14ac:dyDescent="0.25">
      <c r="A239" s="163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</row>
    <row r="240" spans="1:14" x14ac:dyDescent="0.25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</row>
    <row r="241" spans="1:14" x14ac:dyDescent="0.25">
      <c r="A241" s="163"/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</row>
    <row r="242" spans="1:14" x14ac:dyDescent="0.25">
      <c r="A242" s="163"/>
      <c r="B242" s="163"/>
      <c r="C242" s="163"/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</row>
    <row r="243" spans="1:14" x14ac:dyDescent="0.25">
      <c r="A243" s="163"/>
      <c r="B243" s="163"/>
      <c r="C243" s="163"/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</row>
    <row r="244" spans="1:14" x14ac:dyDescent="0.25">
      <c r="A244" s="163"/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</row>
    <row r="245" spans="1:14" x14ac:dyDescent="0.25">
      <c r="A245" s="163"/>
      <c r="B245" s="163"/>
      <c r="C245" s="163"/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</row>
    <row r="246" spans="1:14" x14ac:dyDescent="0.25">
      <c r="A246" s="163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</row>
    <row r="247" spans="1:14" x14ac:dyDescent="0.25">
      <c r="A247" s="163"/>
      <c r="B247" s="163"/>
      <c r="C247" s="163"/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</row>
    <row r="248" spans="1:14" x14ac:dyDescent="0.25">
      <c r="A248" s="163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</row>
    <row r="249" spans="1:14" x14ac:dyDescent="0.25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</row>
    <row r="250" spans="1:14" x14ac:dyDescent="0.25">
      <c r="A250" s="163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</row>
    <row r="251" spans="1:14" x14ac:dyDescent="0.25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</row>
    <row r="252" spans="1:14" x14ac:dyDescent="0.25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</row>
    <row r="253" spans="1:14" x14ac:dyDescent="0.25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</row>
    <row r="254" spans="1:14" x14ac:dyDescent="0.25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</row>
    <row r="255" spans="1:14" x14ac:dyDescent="0.25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</row>
    <row r="256" spans="1:14" x14ac:dyDescent="0.25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</row>
    <row r="257" spans="1:14" x14ac:dyDescent="0.25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</row>
    <row r="258" spans="1:14" x14ac:dyDescent="0.25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</row>
    <row r="259" spans="1:14" x14ac:dyDescent="0.25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</row>
    <row r="260" spans="1:14" x14ac:dyDescent="0.25">
      <c r="A260" s="163"/>
      <c r="B260" s="163"/>
      <c r="C260" s="163"/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</row>
    <row r="261" spans="1:14" x14ac:dyDescent="0.25">
      <c r="A261" s="163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</row>
    <row r="262" spans="1:14" x14ac:dyDescent="0.25">
      <c r="A262" s="163"/>
      <c r="B262" s="163"/>
      <c r="C262" s="163"/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</row>
    <row r="263" spans="1:14" x14ac:dyDescent="0.25">
      <c r="A263" s="163"/>
      <c r="B263" s="163"/>
      <c r="C263" s="163"/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</row>
    <row r="264" spans="1:14" x14ac:dyDescent="0.25">
      <c r="A264" s="163"/>
      <c r="B264" s="163"/>
      <c r="C264" s="163"/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</row>
    <row r="265" spans="1:14" x14ac:dyDescent="0.25">
      <c r="A265" s="163"/>
      <c r="B265" s="163"/>
      <c r="C265" s="163"/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</row>
    <row r="266" spans="1:14" x14ac:dyDescent="0.25">
      <c r="A266" s="163"/>
      <c r="B266" s="163"/>
      <c r="C266" s="163"/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</row>
    <row r="267" spans="1:14" x14ac:dyDescent="0.25">
      <c r="A267" s="163"/>
      <c r="B267" s="163"/>
      <c r="C267" s="163"/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</row>
    <row r="268" spans="1:14" x14ac:dyDescent="0.25">
      <c r="A268" s="163"/>
      <c r="B268" s="163"/>
      <c r="C268" s="163"/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</row>
    <row r="269" spans="1:14" x14ac:dyDescent="0.25">
      <c r="A269" s="163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</row>
    <row r="270" spans="1:14" x14ac:dyDescent="0.25">
      <c r="A270" s="163"/>
      <c r="B270" s="163"/>
      <c r="C270" s="163"/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</row>
    <row r="271" spans="1:14" x14ac:dyDescent="0.25">
      <c r="A271" s="163"/>
      <c r="B271" s="163"/>
      <c r="C271" s="163"/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</row>
    <row r="272" spans="1:14" x14ac:dyDescent="0.25">
      <c r="A272" s="163"/>
      <c r="B272" s="163"/>
      <c r="C272" s="163"/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</row>
    <row r="273" spans="1:14" x14ac:dyDescent="0.25">
      <c r="A273" s="163"/>
      <c r="B273" s="163"/>
      <c r="C273" s="163"/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</row>
    <row r="274" spans="1:14" x14ac:dyDescent="0.25">
      <c r="A274" s="163"/>
      <c r="B274" s="163"/>
      <c r="C274" s="163"/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</row>
    <row r="275" spans="1:14" x14ac:dyDescent="0.25">
      <c r="A275" s="163"/>
      <c r="B275" s="163"/>
      <c r="C275" s="163"/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</row>
    <row r="276" spans="1:14" x14ac:dyDescent="0.25">
      <c r="A276" s="163"/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</row>
    <row r="277" spans="1:14" x14ac:dyDescent="0.25">
      <c r="A277" s="163"/>
      <c r="B277" s="163"/>
      <c r="C277" s="163"/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</row>
    <row r="278" spans="1:14" x14ac:dyDescent="0.25">
      <c r="A278" s="163"/>
      <c r="B278" s="163"/>
      <c r="C278" s="163"/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</row>
    <row r="279" spans="1:14" x14ac:dyDescent="0.25">
      <c r="A279" s="163"/>
      <c r="B279" s="163"/>
      <c r="C279" s="163"/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</row>
    <row r="280" spans="1:14" x14ac:dyDescent="0.25">
      <c r="A280" s="163"/>
      <c r="B280" s="163"/>
      <c r="C280" s="163"/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</row>
    <row r="281" spans="1:14" x14ac:dyDescent="0.25">
      <c r="A281" s="163"/>
      <c r="B281" s="163"/>
      <c r="C281" s="163"/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</row>
    <row r="282" spans="1:14" x14ac:dyDescent="0.25">
      <c r="A282" s="163"/>
      <c r="B282" s="163"/>
      <c r="C282" s="163"/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</row>
    <row r="283" spans="1:14" x14ac:dyDescent="0.25">
      <c r="A283" s="163"/>
      <c r="B283" s="163"/>
      <c r="C283" s="163"/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</row>
    <row r="284" spans="1:14" x14ac:dyDescent="0.25">
      <c r="A284" s="163"/>
      <c r="B284" s="163"/>
      <c r="C284" s="163"/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</row>
    <row r="285" spans="1:14" x14ac:dyDescent="0.25">
      <c r="A285" s="163"/>
      <c r="B285" s="163"/>
      <c r="C285" s="163"/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</row>
    <row r="286" spans="1:14" x14ac:dyDescent="0.25">
      <c r="A286" s="163"/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</row>
    <row r="287" spans="1:14" x14ac:dyDescent="0.25">
      <c r="A287" s="163"/>
      <c r="B287" s="163"/>
      <c r="C287" s="163"/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</row>
    <row r="288" spans="1:14" x14ac:dyDescent="0.25">
      <c r="A288" s="163"/>
      <c r="B288" s="163"/>
      <c r="C288" s="163"/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</row>
    <row r="289" spans="1:14" x14ac:dyDescent="0.25">
      <c r="A289" s="163"/>
      <c r="B289" s="163"/>
      <c r="C289" s="163"/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</row>
    <row r="290" spans="1:14" x14ac:dyDescent="0.25">
      <c r="A290" s="163"/>
      <c r="B290" s="163"/>
      <c r="C290" s="163"/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</row>
    <row r="291" spans="1:14" x14ac:dyDescent="0.25">
      <c r="A291" s="163"/>
      <c r="B291" s="163"/>
      <c r="C291" s="163"/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</row>
    <row r="292" spans="1:14" x14ac:dyDescent="0.25">
      <c r="A292" s="163"/>
      <c r="B292" s="163"/>
      <c r="C292" s="163"/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</row>
    <row r="293" spans="1:14" x14ac:dyDescent="0.25">
      <c r="A293" s="163"/>
      <c r="B293" s="163"/>
      <c r="C293" s="163"/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</row>
    <row r="294" spans="1:14" x14ac:dyDescent="0.25">
      <c r="A294" s="163"/>
      <c r="B294" s="163"/>
      <c r="C294" s="163"/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</row>
    <row r="295" spans="1:14" x14ac:dyDescent="0.25">
      <c r="A295" s="163"/>
      <c r="B295" s="163"/>
      <c r="C295" s="163"/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</row>
    <row r="296" spans="1:14" x14ac:dyDescent="0.25">
      <c r="A296" s="163"/>
      <c r="B296" s="163"/>
      <c r="C296" s="163"/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</row>
    <row r="297" spans="1:14" x14ac:dyDescent="0.25">
      <c r="A297" s="163"/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</row>
    <row r="298" spans="1:14" x14ac:dyDescent="0.25">
      <c r="A298" s="163"/>
      <c r="B298" s="163"/>
      <c r="C298" s="163"/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</row>
    <row r="299" spans="1:14" x14ac:dyDescent="0.25">
      <c r="A299" s="163"/>
      <c r="B299" s="163"/>
      <c r="C299" s="163"/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</row>
    <row r="300" spans="1:14" x14ac:dyDescent="0.25">
      <c r="A300" s="163"/>
      <c r="B300" s="163"/>
      <c r="C300" s="163"/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</row>
    <row r="301" spans="1:14" x14ac:dyDescent="0.25">
      <c r="A301" s="163"/>
      <c r="B301" s="163"/>
      <c r="C301" s="163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</row>
    <row r="302" spans="1:14" x14ac:dyDescent="0.25">
      <c r="A302" s="163"/>
      <c r="B302" s="163"/>
      <c r="C302" s="163"/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</row>
    <row r="303" spans="1:14" x14ac:dyDescent="0.25">
      <c r="A303" s="163"/>
      <c r="B303" s="163"/>
      <c r="C303" s="163"/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</row>
    <row r="304" spans="1:14" x14ac:dyDescent="0.25">
      <c r="A304" s="163"/>
      <c r="B304" s="163"/>
      <c r="C304" s="163"/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</row>
    <row r="305" spans="1:14" x14ac:dyDescent="0.25">
      <c r="A305" s="163"/>
      <c r="B305" s="163"/>
      <c r="C305" s="163"/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</row>
    <row r="306" spans="1:14" x14ac:dyDescent="0.25">
      <c r="A306" s="163"/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</row>
    <row r="307" spans="1:14" x14ac:dyDescent="0.25">
      <c r="A307" s="163"/>
      <c r="B307" s="163"/>
      <c r="C307" s="163"/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</row>
    <row r="308" spans="1:14" x14ac:dyDescent="0.25">
      <c r="A308" s="163"/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</row>
    <row r="309" spans="1:14" x14ac:dyDescent="0.25">
      <c r="A309" s="163"/>
      <c r="B309" s="163"/>
      <c r="C309" s="163"/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</row>
    <row r="310" spans="1:14" x14ac:dyDescent="0.25">
      <c r="A310" s="163"/>
      <c r="B310" s="163"/>
      <c r="C310" s="163"/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</row>
    <row r="311" spans="1:14" x14ac:dyDescent="0.25">
      <c r="A311" s="163"/>
      <c r="B311" s="163"/>
      <c r="C311" s="163"/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</row>
    <row r="312" spans="1:14" x14ac:dyDescent="0.25">
      <c r="A312" s="163"/>
      <c r="B312" s="163"/>
      <c r="C312" s="163"/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</row>
    <row r="313" spans="1:14" x14ac:dyDescent="0.25">
      <c r="A313" s="163"/>
      <c r="B313" s="163"/>
      <c r="C313" s="163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</row>
    <row r="314" spans="1:14" x14ac:dyDescent="0.25">
      <c r="A314" s="163"/>
      <c r="B314" s="163"/>
      <c r="C314" s="163"/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</row>
    <row r="315" spans="1:14" x14ac:dyDescent="0.25">
      <c r="A315" s="163"/>
      <c r="B315" s="163"/>
      <c r="C315" s="163"/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</row>
    <row r="316" spans="1:14" x14ac:dyDescent="0.25">
      <c r="A316" s="163"/>
      <c r="B316" s="163"/>
      <c r="C316" s="163"/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</row>
    <row r="317" spans="1:14" x14ac:dyDescent="0.25">
      <c r="A317" s="163"/>
      <c r="B317" s="163"/>
      <c r="C317" s="163"/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</row>
    <row r="318" spans="1:14" x14ac:dyDescent="0.25">
      <c r="A318" s="163"/>
      <c r="B318" s="163"/>
      <c r="C318" s="163"/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</row>
    <row r="319" spans="1:14" x14ac:dyDescent="0.25">
      <c r="A319" s="163"/>
      <c r="B319" s="163"/>
      <c r="C319" s="163"/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</row>
    <row r="320" spans="1:14" x14ac:dyDescent="0.25">
      <c r="A320" s="163"/>
      <c r="B320" s="163"/>
      <c r="C320" s="163"/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</row>
    <row r="321" spans="1:14" x14ac:dyDescent="0.25">
      <c r="A321" s="163"/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</row>
    <row r="322" spans="1:14" x14ac:dyDescent="0.25">
      <c r="A322" s="163"/>
      <c r="B322" s="163"/>
      <c r="C322" s="163"/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</row>
    <row r="323" spans="1:14" x14ac:dyDescent="0.25">
      <c r="A323" s="163"/>
      <c r="B323" s="163"/>
      <c r="C323" s="163"/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</row>
    <row r="324" spans="1:14" x14ac:dyDescent="0.25">
      <c r="A324" s="163"/>
      <c r="B324" s="163"/>
      <c r="C324" s="163"/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</row>
    <row r="325" spans="1:14" x14ac:dyDescent="0.25">
      <c r="A325" s="163"/>
      <c r="B325" s="163"/>
      <c r="C325" s="163"/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</row>
    <row r="326" spans="1:14" x14ac:dyDescent="0.25">
      <c r="A326" s="163"/>
      <c r="B326" s="163"/>
      <c r="C326" s="163"/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</row>
    <row r="327" spans="1:14" x14ac:dyDescent="0.25">
      <c r="A327" s="163"/>
      <c r="B327" s="163"/>
      <c r="C327" s="163"/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</row>
    <row r="328" spans="1:14" x14ac:dyDescent="0.25">
      <c r="A328" s="163"/>
      <c r="B328" s="163"/>
      <c r="C328" s="163"/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</row>
    <row r="329" spans="1:14" x14ac:dyDescent="0.25">
      <c r="A329" s="163"/>
      <c r="B329" s="163"/>
      <c r="C329" s="163"/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</row>
    <row r="330" spans="1:14" x14ac:dyDescent="0.25">
      <c r="A330" s="163"/>
      <c r="B330" s="163"/>
      <c r="C330" s="163"/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</row>
    <row r="331" spans="1:14" x14ac:dyDescent="0.25">
      <c r="A331" s="163"/>
      <c r="B331" s="163"/>
      <c r="C331" s="163"/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</row>
    <row r="332" spans="1:14" x14ac:dyDescent="0.25">
      <c r="A332" s="163"/>
      <c r="B332" s="163"/>
      <c r="C332" s="163"/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</row>
    <row r="333" spans="1:14" x14ac:dyDescent="0.25">
      <c r="A333" s="163"/>
      <c r="B333" s="163"/>
      <c r="C333" s="163"/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</row>
    <row r="334" spans="1:14" x14ac:dyDescent="0.25">
      <c r="A334" s="163"/>
      <c r="B334" s="163"/>
      <c r="C334" s="163"/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</row>
    <row r="335" spans="1:14" x14ac:dyDescent="0.25">
      <c r="A335" s="163"/>
      <c r="B335" s="163"/>
      <c r="C335" s="163"/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</row>
    <row r="336" spans="1:14" x14ac:dyDescent="0.25">
      <c r="A336" s="163"/>
      <c r="B336" s="163"/>
      <c r="C336" s="163"/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</row>
    <row r="337" spans="1:14" x14ac:dyDescent="0.25">
      <c r="A337" s="163"/>
      <c r="B337" s="163"/>
      <c r="C337" s="163"/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</row>
    <row r="338" spans="1:14" x14ac:dyDescent="0.25">
      <c r="A338" s="163"/>
      <c r="B338" s="163"/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</row>
    <row r="339" spans="1:14" x14ac:dyDescent="0.25">
      <c r="A339" s="163"/>
      <c r="B339" s="163"/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</row>
    <row r="340" spans="1:14" x14ac:dyDescent="0.25">
      <c r="A340" s="163"/>
      <c r="B340" s="163"/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</row>
    <row r="341" spans="1:14" x14ac:dyDescent="0.25">
      <c r="A341" s="163"/>
      <c r="B341" s="163"/>
      <c r="C341" s="163"/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</row>
    <row r="342" spans="1:14" x14ac:dyDescent="0.25">
      <c r="A342" s="163"/>
      <c r="B342" s="163"/>
      <c r="C342" s="163"/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</row>
    <row r="343" spans="1:14" x14ac:dyDescent="0.25">
      <c r="A343" s="163"/>
      <c r="B343" s="163"/>
      <c r="C343" s="163"/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</row>
    <row r="344" spans="1:14" x14ac:dyDescent="0.25">
      <c r="A344" s="163"/>
      <c r="B344" s="163"/>
      <c r="C344" s="163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</row>
    <row r="345" spans="1:14" x14ac:dyDescent="0.25">
      <c r="A345" s="163"/>
      <c r="B345" s="163"/>
      <c r="C345" s="163"/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</row>
    <row r="346" spans="1:14" x14ac:dyDescent="0.25">
      <c r="A346" s="163"/>
      <c r="B346" s="163"/>
      <c r="C346" s="163"/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</row>
    <row r="347" spans="1:14" x14ac:dyDescent="0.25">
      <c r="A347" s="163"/>
      <c r="B347" s="163"/>
      <c r="C347" s="163"/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</row>
    <row r="348" spans="1:14" x14ac:dyDescent="0.25">
      <c r="A348" s="163"/>
      <c r="B348" s="163"/>
      <c r="C348" s="163"/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</row>
    <row r="349" spans="1:14" x14ac:dyDescent="0.25">
      <c r="A349" s="163"/>
      <c r="B349" s="163"/>
      <c r="C349" s="163"/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</row>
    <row r="350" spans="1:14" x14ac:dyDescent="0.25">
      <c r="A350" s="163"/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</row>
    <row r="351" spans="1:14" x14ac:dyDescent="0.25">
      <c r="A351" s="163"/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</row>
    <row r="352" spans="1:14" x14ac:dyDescent="0.25">
      <c r="A352" s="163"/>
      <c r="B352" s="163"/>
      <c r="C352" s="163"/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</row>
    <row r="353" spans="1:14" x14ac:dyDescent="0.25">
      <c r="A353" s="163"/>
      <c r="B353" s="163"/>
      <c r="C353" s="163"/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</row>
    <row r="354" spans="1:14" x14ac:dyDescent="0.25">
      <c r="A354" s="163"/>
      <c r="B354" s="163"/>
      <c r="C354" s="163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</row>
    <row r="355" spans="1:14" x14ac:dyDescent="0.25">
      <c r="A355" s="163"/>
      <c r="B355" s="163"/>
      <c r="C355" s="163"/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</row>
    <row r="356" spans="1:14" x14ac:dyDescent="0.25">
      <c r="A356" s="163"/>
      <c r="B356" s="163"/>
      <c r="C356" s="163"/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</row>
    <row r="357" spans="1:14" x14ac:dyDescent="0.25">
      <c r="A357" s="163"/>
      <c r="B357" s="163"/>
      <c r="C357" s="163"/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</row>
    <row r="358" spans="1:14" x14ac:dyDescent="0.25">
      <c r="A358" s="163"/>
      <c r="B358" s="163"/>
      <c r="C358" s="163"/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</row>
    <row r="359" spans="1:14" x14ac:dyDescent="0.25">
      <c r="A359" s="163"/>
      <c r="B359" s="163"/>
      <c r="C359" s="163"/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</row>
    <row r="360" spans="1:14" x14ac:dyDescent="0.25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</row>
    <row r="361" spans="1:14" x14ac:dyDescent="0.25">
      <c r="A361" s="163"/>
      <c r="B361" s="163"/>
      <c r="C361" s="163"/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</row>
    <row r="362" spans="1:14" x14ac:dyDescent="0.25">
      <c r="A362" s="163"/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</row>
    <row r="363" spans="1:14" x14ac:dyDescent="0.25">
      <c r="A363" s="163"/>
      <c r="B363" s="163"/>
      <c r="C363" s="163"/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</row>
    <row r="364" spans="1:14" x14ac:dyDescent="0.25">
      <c r="A364" s="163"/>
      <c r="B364" s="163"/>
      <c r="C364" s="163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</row>
    <row r="365" spans="1:14" x14ac:dyDescent="0.25">
      <c r="A365" s="163"/>
      <c r="B365" s="163"/>
      <c r="C365" s="163"/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</row>
    <row r="366" spans="1:14" x14ac:dyDescent="0.25">
      <c r="A366" s="163"/>
      <c r="B366" s="163"/>
      <c r="C366" s="163"/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</row>
    <row r="367" spans="1:14" x14ac:dyDescent="0.25">
      <c r="A367" s="163"/>
      <c r="B367" s="163"/>
      <c r="C367" s="163"/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</row>
    <row r="368" spans="1:14" x14ac:dyDescent="0.25">
      <c r="A368" s="163"/>
      <c r="B368" s="163"/>
      <c r="C368" s="163"/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</row>
    <row r="369" spans="1:14" x14ac:dyDescent="0.25">
      <c r="A369" s="163"/>
      <c r="B369" s="163"/>
      <c r="C369" s="163"/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</row>
    <row r="370" spans="1:14" x14ac:dyDescent="0.25">
      <c r="A370" s="163"/>
      <c r="B370" s="163"/>
      <c r="C370" s="163"/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</row>
    <row r="371" spans="1:14" x14ac:dyDescent="0.25">
      <c r="A371" s="163"/>
      <c r="B371" s="163"/>
      <c r="C371" s="163"/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</row>
    <row r="372" spans="1:14" x14ac:dyDescent="0.25">
      <c r="A372" s="163"/>
      <c r="B372" s="163"/>
      <c r="C372" s="163"/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</row>
    <row r="373" spans="1:14" x14ac:dyDescent="0.25">
      <c r="A373" s="163"/>
      <c r="B373" s="163"/>
      <c r="C373" s="163"/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</row>
    <row r="374" spans="1:14" x14ac:dyDescent="0.25">
      <c r="A374" s="163"/>
      <c r="B374" s="163"/>
      <c r="C374" s="163"/>
      <c r="D374" s="163"/>
      <c r="E374" s="163"/>
      <c r="F374" s="163"/>
      <c r="G374" s="163"/>
      <c r="H374" s="163"/>
      <c r="I374" s="163"/>
      <c r="J374" s="163"/>
      <c r="K374" s="163"/>
      <c r="L374" s="163"/>
      <c r="M374" s="163"/>
      <c r="N374" s="163"/>
    </row>
    <row r="375" spans="1:14" x14ac:dyDescent="0.25">
      <c r="A375" s="163"/>
      <c r="B375" s="163"/>
      <c r="C375" s="163"/>
      <c r="D375" s="163"/>
      <c r="E375" s="163"/>
      <c r="F375" s="163"/>
      <c r="G375" s="163"/>
      <c r="H375" s="163"/>
      <c r="I375" s="163"/>
      <c r="J375" s="163"/>
      <c r="K375" s="163"/>
      <c r="L375" s="163"/>
      <c r="M375" s="163"/>
      <c r="N375" s="163"/>
    </row>
    <row r="376" spans="1:14" x14ac:dyDescent="0.25">
      <c r="A376" s="163"/>
      <c r="B376" s="163"/>
      <c r="C376" s="163"/>
      <c r="D376" s="163"/>
      <c r="E376" s="163"/>
      <c r="F376" s="163"/>
      <c r="G376" s="163"/>
      <c r="H376" s="163"/>
      <c r="I376" s="163"/>
      <c r="J376" s="163"/>
      <c r="K376" s="163"/>
      <c r="L376" s="163"/>
      <c r="M376" s="163"/>
      <c r="N376" s="163"/>
    </row>
    <row r="377" spans="1:14" x14ac:dyDescent="0.25">
      <c r="A377" s="163"/>
      <c r="B377" s="163"/>
      <c r="C377" s="163"/>
      <c r="D377" s="163"/>
      <c r="E377" s="163"/>
      <c r="F377" s="163"/>
      <c r="G377" s="163"/>
      <c r="H377" s="163"/>
      <c r="I377" s="163"/>
      <c r="J377" s="163"/>
      <c r="K377" s="163"/>
      <c r="L377" s="163"/>
      <c r="M377" s="163"/>
      <c r="N377" s="163"/>
    </row>
    <row r="378" spans="1:14" x14ac:dyDescent="0.25">
      <c r="A378" s="163"/>
      <c r="B378" s="163"/>
      <c r="C378" s="163"/>
      <c r="D378" s="163"/>
      <c r="E378" s="163"/>
      <c r="F378" s="163"/>
      <c r="G378" s="163"/>
      <c r="H378" s="163"/>
      <c r="I378" s="163"/>
      <c r="J378" s="163"/>
      <c r="K378" s="163"/>
      <c r="L378" s="163"/>
      <c r="M378" s="163"/>
      <c r="N378" s="163"/>
    </row>
    <row r="379" spans="1:14" x14ac:dyDescent="0.25">
      <c r="A379" s="163"/>
      <c r="B379" s="163"/>
      <c r="C379" s="163"/>
      <c r="D379" s="163"/>
      <c r="E379" s="163"/>
      <c r="F379" s="163"/>
      <c r="G379" s="163"/>
      <c r="H379" s="163"/>
      <c r="I379" s="163"/>
      <c r="J379" s="163"/>
      <c r="K379" s="163"/>
      <c r="L379" s="163"/>
      <c r="M379" s="163"/>
      <c r="N379" s="163"/>
    </row>
    <row r="380" spans="1:14" x14ac:dyDescent="0.25">
      <c r="A380" s="163"/>
      <c r="B380" s="163"/>
      <c r="C380" s="163"/>
      <c r="D380" s="163"/>
      <c r="E380" s="163"/>
      <c r="F380" s="163"/>
      <c r="G380" s="163"/>
      <c r="H380" s="163"/>
      <c r="I380" s="163"/>
      <c r="J380" s="163"/>
      <c r="K380" s="163"/>
      <c r="L380" s="163"/>
      <c r="M380" s="163"/>
      <c r="N380" s="163"/>
    </row>
    <row r="381" spans="1:14" x14ac:dyDescent="0.25">
      <c r="A381" s="163"/>
      <c r="B381" s="163"/>
      <c r="C381" s="163"/>
      <c r="D381" s="163"/>
      <c r="E381" s="163"/>
      <c r="F381" s="163"/>
      <c r="G381" s="163"/>
      <c r="H381" s="163"/>
      <c r="I381" s="163"/>
      <c r="J381" s="163"/>
      <c r="K381" s="163"/>
      <c r="L381" s="163"/>
      <c r="M381" s="163"/>
      <c r="N381" s="163"/>
    </row>
    <row r="382" spans="1:14" x14ac:dyDescent="0.25">
      <c r="A382" s="163"/>
      <c r="B382" s="163"/>
      <c r="C382" s="163"/>
      <c r="D382" s="163"/>
      <c r="E382" s="163"/>
      <c r="F382" s="163"/>
      <c r="G382" s="163"/>
      <c r="H382" s="163"/>
      <c r="I382" s="163"/>
      <c r="J382" s="163"/>
      <c r="K382" s="163"/>
      <c r="L382" s="163"/>
      <c r="M382" s="163"/>
      <c r="N382" s="163"/>
    </row>
    <row r="383" spans="1:14" x14ac:dyDescent="0.25">
      <c r="A383" s="163"/>
      <c r="B383" s="163"/>
      <c r="C383" s="163"/>
      <c r="D383" s="163"/>
      <c r="E383" s="163"/>
      <c r="F383" s="163"/>
      <c r="G383" s="163"/>
      <c r="H383" s="163"/>
      <c r="I383" s="163"/>
      <c r="J383" s="163"/>
      <c r="K383" s="163"/>
      <c r="L383" s="163"/>
      <c r="M383" s="163"/>
      <c r="N383" s="163"/>
    </row>
    <row r="384" spans="1:14" x14ac:dyDescent="0.25">
      <c r="A384" s="163"/>
      <c r="B384" s="163"/>
      <c r="C384" s="163"/>
      <c r="D384" s="163"/>
      <c r="E384" s="163"/>
      <c r="F384" s="163"/>
      <c r="G384" s="163"/>
      <c r="H384" s="163"/>
      <c r="I384" s="163"/>
      <c r="J384" s="163"/>
      <c r="K384" s="163"/>
      <c r="L384" s="163"/>
      <c r="M384" s="163"/>
      <c r="N384" s="163"/>
    </row>
    <row r="385" spans="1:14" x14ac:dyDescent="0.25">
      <c r="A385" s="163"/>
      <c r="B385" s="163"/>
      <c r="C385" s="163"/>
      <c r="D385" s="163"/>
      <c r="E385" s="163"/>
      <c r="F385" s="163"/>
      <c r="G385" s="163"/>
      <c r="H385" s="163"/>
      <c r="I385" s="163"/>
      <c r="J385" s="163"/>
      <c r="K385" s="163"/>
      <c r="L385" s="163"/>
      <c r="M385" s="163"/>
      <c r="N385" s="163"/>
    </row>
    <row r="386" spans="1:14" x14ac:dyDescent="0.25">
      <c r="A386" s="163"/>
      <c r="B386" s="163"/>
      <c r="C386" s="163"/>
      <c r="D386" s="163"/>
      <c r="E386" s="163"/>
      <c r="F386" s="163"/>
      <c r="G386" s="163"/>
      <c r="H386" s="163"/>
      <c r="I386" s="163"/>
      <c r="J386" s="163"/>
      <c r="K386" s="163"/>
      <c r="L386" s="163"/>
      <c r="M386" s="163"/>
      <c r="N386" s="163"/>
    </row>
    <row r="387" spans="1:14" x14ac:dyDescent="0.25">
      <c r="A387" s="163"/>
      <c r="B387" s="163"/>
      <c r="C387" s="163"/>
      <c r="D387" s="163"/>
      <c r="E387" s="163"/>
      <c r="F387" s="163"/>
      <c r="G387" s="163"/>
      <c r="H387" s="163"/>
      <c r="I387" s="163"/>
      <c r="J387" s="163"/>
      <c r="K387" s="163"/>
      <c r="L387" s="163"/>
      <c r="M387" s="163"/>
      <c r="N387" s="163"/>
    </row>
    <row r="388" spans="1:14" x14ac:dyDescent="0.25">
      <c r="A388" s="163"/>
      <c r="B388" s="163"/>
      <c r="C388" s="163"/>
      <c r="D388" s="163"/>
      <c r="E388" s="163"/>
      <c r="F388" s="163"/>
      <c r="G388" s="163"/>
      <c r="H388" s="163"/>
      <c r="I388" s="163"/>
      <c r="J388" s="163"/>
      <c r="K388" s="163"/>
      <c r="L388" s="163"/>
      <c r="M388" s="163"/>
      <c r="N388" s="163"/>
    </row>
    <row r="389" spans="1:14" x14ac:dyDescent="0.25">
      <c r="A389" s="163"/>
      <c r="B389" s="163"/>
      <c r="C389" s="163"/>
      <c r="D389" s="163"/>
      <c r="E389" s="163"/>
      <c r="F389" s="163"/>
      <c r="G389" s="163"/>
      <c r="H389" s="163"/>
      <c r="I389" s="163"/>
      <c r="J389" s="163"/>
      <c r="K389" s="163"/>
      <c r="L389" s="163"/>
      <c r="M389" s="163"/>
      <c r="N389" s="163"/>
    </row>
    <row r="390" spans="1:14" x14ac:dyDescent="0.25">
      <c r="A390" s="163"/>
      <c r="B390" s="163"/>
      <c r="C390" s="163"/>
      <c r="D390" s="163"/>
      <c r="E390" s="163"/>
      <c r="F390" s="163"/>
      <c r="G390" s="163"/>
      <c r="H390" s="163"/>
      <c r="I390" s="163"/>
      <c r="J390" s="163"/>
      <c r="K390" s="163"/>
      <c r="L390" s="163"/>
      <c r="M390" s="163"/>
      <c r="N390" s="163"/>
    </row>
    <row r="391" spans="1:14" x14ac:dyDescent="0.25">
      <c r="A391" s="163"/>
      <c r="B391" s="163"/>
      <c r="C391" s="163"/>
      <c r="D391" s="163"/>
      <c r="E391" s="163"/>
      <c r="F391" s="163"/>
      <c r="G391" s="163"/>
      <c r="H391" s="163"/>
      <c r="I391" s="163"/>
      <c r="J391" s="163"/>
      <c r="K391" s="163"/>
      <c r="L391" s="163"/>
      <c r="M391" s="163"/>
      <c r="N391" s="163"/>
    </row>
    <row r="392" spans="1:14" x14ac:dyDescent="0.25">
      <c r="A392" s="163"/>
      <c r="B392" s="163"/>
      <c r="C392" s="163"/>
      <c r="D392" s="163"/>
      <c r="E392" s="163"/>
      <c r="F392" s="163"/>
      <c r="G392" s="163"/>
      <c r="H392" s="163"/>
      <c r="I392" s="163"/>
      <c r="J392" s="163"/>
      <c r="K392" s="163"/>
      <c r="L392" s="163"/>
      <c r="M392" s="163"/>
      <c r="N392" s="163"/>
    </row>
    <row r="393" spans="1:14" x14ac:dyDescent="0.25">
      <c r="A393" s="163"/>
      <c r="B393" s="163"/>
      <c r="C393" s="163"/>
      <c r="D393" s="163"/>
      <c r="E393" s="163"/>
      <c r="F393" s="163"/>
      <c r="G393" s="163"/>
      <c r="H393" s="163"/>
      <c r="I393" s="163"/>
      <c r="J393" s="163"/>
      <c r="K393" s="163"/>
      <c r="L393" s="163"/>
      <c r="M393" s="163"/>
      <c r="N393" s="163"/>
    </row>
    <row r="394" spans="1:14" x14ac:dyDescent="0.25">
      <c r="A394" s="163"/>
      <c r="B394" s="163"/>
      <c r="C394" s="163"/>
      <c r="D394" s="163"/>
      <c r="E394" s="163"/>
      <c r="F394" s="163"/>
      <c r="G394" s="163"/>
      <c r="H394" s="163"/>
      <c r="I394" s="163"/>
      <c r="J394" s="163"/>
      <c r="K394" s="163"/>
      <c r="L394" s="163"/>
      <c r="M394" s="163"/>
      <c r="N394" s="163"/>
    </row>
    <row r="395" spans="1:14" x14ac:dyDescent="0.25">
      <c r="A395" s="163"/>
      <c r="B395" s="163"/>
      <c r="C395" s="163"/>
      <c r="D395" s="163"/>
      <c r="E395" s="163"/>
      <c r="F395" s="163"/>
      <c r="G395" s="163"/>
      <c r="H395" s="163"/>
      <c r="I395" s="163"/>
      <c r="J395" s="163"/>
      <c r="K395" s="163"/>
      <c r="L395" s="163"/>
      <c r="M395" s="163"/>
      <c r="N395" s="163"/>
    </row>
    <row r="396" spans="1:14" x14ac:dyDescent="0.25">
      <c r="A396" s="163"/>
      <c r="B396" s="163"/>
      <c r="C396" s="163"/>
      <c r="D396" s="163"/>
      <c r="E396" s="163"/>
      <c r="F396" s="163"/>
      <c r="G396" s="163"/>
      <c r="H396" s="163"/>
      <c r="I396" s="163"/>
      <c r="J396" s="163"/>
      <c r="K396" s="163"/>
      <c r="L396" s="163"/>
      <c r="M396" s="163"/>
      <c r="N396" s="163"/>
    </row>
    <row r="397" spans="1:14" x14ac:dyDescent="0.25">
      <c r="A397" s="163"/>
      <c r="B397" s="163"/>
      <c r="C397" s="163"/>
      <c r="D397" s="163"/>
      <c r="E397" s="163"/>
      <c r="F397" s="163"/>
      <c r="G397" s="163"/>
      <c r="H397" s="163"/>
      <c r="I397" s="163"/>
      <c r="J397" s="163"/>
      <c r="K397" s="163"/>
      <c r="L397" s="163"/>
      <c r="M397" s="163"/>
      <c r="N397" s="163"/>
    </row>
    <row r="398" spans="1:14" x14ac:dyDescent="0.25">
      <c r="A398" s="163"/>
      <c r="B398" s="163"/>
      <c r="C398" s="163"/>
      <c r="D398" s="163"/>
      <c r="E398" s="163"/>
      <c r="F398" s="163"/>
      <c r="G398" s="163"/>
      <c r="H398" s="163"/>
      <c r="I398" s="163"/>
      <c r="J398" s="163"/>
      <c r="K398" s="163"/>
      <c r="L398" s="163"/>
      <c r="M398" s="163"/>
      <c r="N398" s="163"/>
    </row>
    <row r="399" spans="1:14" x14ac:dyDescent="0.25">
      <c r="A399" s="163"/>
      <c r="B399" s="163"/>
      <c r="C399" s="163"/>
      <c r="D399" s="163"/>
      <c r="E399" s="163"/>
      <c r="F399" s="163"/>
      <c r="G399" s="163"/>
      <c r="H399" s="163"/>
      <c r="I399" s="163"/>
      <c r="J399" s="163"/>
      <c r="K399" s="163"/>
      <c r="L399" s="163"/>
      <c r="M399" s="163"/>
      <c r="N399" s="163"/>
    </row>
    <row r="400" spans="1:14" x14ac:dyDescent="0.25">
      <c r="A400" s="163"/>
      <c r="B400" s="163"/>
      <c r="C400" s="163"/>
      <c r="D400" s="163"/>
      <c r="E400" s="163"/>
      <c r="F400" s="163"/>
      <c r="G400" s="163"/>
      <c r="H400" s="163"/>
      <c r="I400" s="163"/>
      <c r="J400" s="163"/>
      <c r="K400" s="163"/>
      <c r="L400" s="163"/>
      <c r="M400" s="163"/>
      <c r="N400" s="163"/>
    </row>
    <row r="401" spans="1:14" x14ac:dyDescent="0.25">
      <c r="A401" s="163"/>
      <c r="B401" s="163"/>
      <c r="C401" s="163"/>
      <c r="D401" s="163"/>
      <c r="E401" s="163"/>
      <c r="F401" s="163"/>
      <c r="G401" s="163"/>
      <c r="H401" s="163"/>
      <c r="I401" s="163"/>
      <c r="J401" s="163"/>
      <c r="K401" s="163"/>
      <c r="L401" s="163"/>
      <c r="M401" s="163"/>
      <c r="N401" s="163"/>
    </row>
    <row r="402" spans="1:14" x14ac:dyDescent="0.25">
      <c r="A402" s="163"/>
      <c r="B402" s="163"/>
      <c r="C402" s="163"/>
      <c r="D402" s="163"/>
      <c r="E402" s="163"/>
      <c r="F402" s="163"/>
      <c r="G402" s="163"/>
      <c r="H402" s="163"/>
      <c r="I402" s="163"/>
      <c r="J402" s="163"/>
      <c r="K402" s="163"/>
      <c r="L402" s="163"/>
      <c r="M402" s="163"/>
      <c r="N402" s="163"/>
    </row>
    <row r="403" spans="1:14" x14ac:dyDescent="0.25">
      <c r="A403" s="163"/>
      <c r="B403" s="163"/>
      <c r="C403" s="163"/>
      <c r="D403" s="163"/>
      <c r="E403" s="163"/>
      <c r="F403" s="163"/>
      <c r="G403" s="163"/>
      <c r="H403" s="163"/>
      <c r="I403" s="163"/>
      <c r="J403" s="163"/>
      <c r="K403" s="163"/>
      <c r="L403" s="163"/>
      <c r="M403" s="163"/>
      <c r="N403" s="163"/>
    </row>
    <row r="404" spans="1:14" x14ac:dyDescent="0.25">
      <c r="A404" s="163"/>
      <c r="B404" s="163"/>
      <c r="C404" s="163"/>
      <c r="D404" s="163"/>
      <c r="E404" s="163"/>
      <c r="F404" s="163"/>
      <c r="G404" s="163"/>
      <c r="H404" s="163"/>
      <c r="I404" s="163"/>
      <c r="J404" s="163"/>
      <c r="K404" s="163"/>
      <c r="L404" s="163"/>
      <c r="M404" s="163"/>
      <c r="N404" s="163"/>
    </row>
    <row r="405" spans="1:14" x14ac:dyDescent="0.25">
      <c r="A405" s="163"/>
      <c r="B405" s="163"/>
      <c r="C405" s="163"/>
      <c r="D405" s="163"/>
      <c r="E405" s="163"/>
      <c r="F405" s="163"/>
      <c r="G405" s="163"/>
      <c r="H405" s="163"/>
      <c r="I405" s="163"/>
      <c r="J405" s="163"/>
      <c r="K405" s="163"/>
      <c r="L405" s="163"/>
      <c r="M405" s="163"/>
      <c r="N405" s="163"/>
    </row>
    <row r="406" spans="1:14" x14ac:dyDescent="0.25">
      <c r="A406" s="163"/>
      <c r="B406" s="163"/>
      <c r="C406" s="163"/>
      <c r="D406" s="163"/>
      <c r="E406" s="163"/>
      <c r="F406" s="163"/>
      <c r="G406" s="163"/>
      <c r="H406" s="163"/>
      <c r="I406" s="163"/>
      <c r="J406" s="163"/>
      <c r="K406" s="163"/>
      <c r="L406" s="163"/>
      <c r="M406" s="163"/>
      <c r="N406" s="163"/>
    </row>
    <row r="407" spans="1:14" x14ac:dyDescent="0.25">
      <c r="A407" s="163"/>
      <c r="B407" s="163"/>
      <c r="C407" s="163"/>
      <c r="D407" s="163"/>
      <c r="E407" s="163"/>
      <c r="F407" s="163"/>
      <c r="G407" s="163"/>
      <c r="H407" s="163"/>
      <c r="I407" s="163"/>
      <c r="J407" s="163"/>
      <c r="K407" s="163"/>
      <c r="L407" s="163"/>
      <c r="M407" s="163"/>
      <c r="N407" s="163"/>
    </row>
    <row r="408" spans="1:14" x14ac:dyDescent="0.25">
      <c r="A408" s="163"/>
      <c r="B408" s="163"/>
      <c r="C408" s="163"/>
      <c r="D408" s="163"/>
      <c r="E408" s="163"/>
      <c r="F408" s="163"/>
      <c r="G408" s="163"/>
      <c r="H408" s="163"/>
      <c r="I408" s="163"/>
      <c r="J408" s="163"/>
      <c r="K408" s="163"/>
      <c r="L408" s="163"/>
      <c r="M408" s="163"/>
      <c r="N408" s="163"/>
    </row>
    <row r="409" spans="1:14" x14ac:dyDescent="0.25">
      <c r="A409" s="163"/>
      <c r="B409" s="163"/>
      <c r="C409" s="163"/>
      <c r="D409" s="163"/>
      <c r="E409" s="163"/>
      <c r="F409" s="163"/>
      <c r="G409" s="163"/>
      <c r="H409" s="163"/>
      <c r="I409" s="163"/>
      <c r="J409" s="163"/>
      <c r="K409" s="163"/>
      <c r="L409" s="163"/>
      <c r="M409" s="163"/>
      <c r="N409" s="163"/>
    </row>
    <row r="410" spans="1:14" x14ac:dyDescent="0.25">
      <c r="A410" s="163"/>
      <c r="B410" s="163"/>
      <c r="C410" s="163"/>
      <c r="D410" s="163"/>
      <c r="E410" s="163"/>
      <c r="F410" s="163"/>
      <c r="G410" s="163"/>
      <c r="H410" s="163"/>
      <c r="I410" s="163"/>
      <c r="J410" s="163"/>
      <c r="K410" s="163"/>
      <c r="L410" s="163"/>
      <c r="M410" s="163"/>
      <c r="N410" s="163"/>
    </row>
    <row r="411" spans="1:14" x14ac:dyDescent="0.25">
      <c r="A411" s="163"/>
      <c r="B411" s="163"/>
      <c r="C411" s="163"/>
      <c r="D411" s="163"/>
      <c r="E411" s="163"/>
      <c r="F411" s="163"/>
      <c r="G411" s="163"/>
      <c r="H411" s="163"/>
      <c r="I411" s="163"/>
      <c r="J411" s="163"/>
      <c r="K411" s="163"/>
      <c r="L411" s="163"/>
      <c r="M411" s="163"/>
      <c r="N411" s="163"/>
    </row>
    <row r="412" spans="1:14" x14ac:dyDescent="0.25">
      <c r="A412" s="163"/>
      <c r="B412" s="163"/>
      <c r="C412" s="163"/>
      <c r="D412" s="163"/>
      <c r="E412" s="163"/>
      <c r="F412" s="163"/>
      <c r="G412" s="163"/>
      <c r="H412" s="163"/>
      <c r="I412" s="163"/>
      <c r="J412" s="163"/>
      <c r="K412" s="163"/>
      <c r="L412" s="163"/>
      <c r="M412" s="163"/>
      <c r="N412" s="163"/>
    </row>
    <row r="413" spans="1:14" x14ac:dyDescent="0.25">
      <c r="A413" s="163"/>
      <c r="B413" s="163"/>
      <c r="C413" s="163"/>
      <c r="D413" s="163"/>
      <c r="E413" s="163"/>
      <c r="F413" s="163"/>
      <c r="G413" s="163"/>
      <c r="H413" s="163"/>
      <c r="I413" s="163"/>
      <c r="J413" s="163"/>
      <c r="K413" s="163"/>
      <c r="L413" s="163"/>
      <c r="M413" s="163"/>
      <c r="N413" s="163"/>
    </row>
    <row r="414" spans="1:14" x14ac:dyDescent="0.25">
      <c r="A414" s="163"/>
      <c r="B414" s="163"/>
      <c r="C414" s="163"/>
      <c r="D414" s="163"/>
      <c r="E414" s="163"/>
      <c r="F414" s="163"/>
      <c r="G414" s="163"/>
      <c r="H414" s="163"/>
      <c r="I414" s="163"/>
      <c r="J414" s="163"/>
      <c r="K414" s="163"/>
      <c r="L414" s="163"/>
      <c r="M414" s="163"/>
      <c r="N414" s="163"/>
    </row>
    <row r="415" spans="1:14" x14ac:dyDescent="0.25">
      <c r="A415" s="163"/>
      <c r="B415" s="163"/>
      <c r="C415" s="163"/>
      <c r="D415" s="163"/>
      <c r="E415" s="163"/>
      <c r="F415" s="163"/>
      <c r="G415" s="163"/>
      <c r="H415" s="163"/>
      <c r="I415" s="163"/>
      <c r="J415" s="163"/>
      <c r="K415" s="163"/>
      <c r="L415" s="163"/>
      <c r="M415" s="163"/>
      <c r="N415" s="163"/>
    </row>
    <row r="416" spans="1:14" x14ac:dyDescent="0.25">
      <c r="A416" s="163"/>
      <c r="B416" s="163"/>
      <c r="C416" s="163"/>
      <c r="D416" s="163"/>
      <c r="E416" s="163"/>
      <c r="F416" s="163"/>
      <c r="G416" s="163"/>
      <c r="H416" s="163"/>
      <c r="I416" s="163"/>
      <c r="J416" s="163"/>
      <c r="K416" s="163"/>
      <c r="L416" s="163"/>
      <c r="M416" s="163"/>
      <c r="N416" s="163"/>
    </row>
    <row r="417" spans="1:14" x14ac:dyDescent="0.25">
      <c r="A417" s="163"/>
      <c r="B417" s="163"/>
      <c r="C417" s="163"/>
      <c r="D417" s="163"/>
      <c r="E417" s="163"/>
      <c r="F417" s="163"/>
      <c r="G417" s="163"/>
      <c r="H417" s="163"/>
      <c r="I417" s="163"/>
      <c r="J417" s="163"/>
      <c r="K417" s="163"/>
      <c r="L417" s="163"/>
      <c r="M417" s="163"/>
      <c r="N417" s="163"/>
    </row>
    <row r="418" spans="1:14" x14ac:dyDescent="0.25">
      <c r="A418" s="163"/>
      <c r="B418" s="163"/>
      <c r="C418" s="163"/>
      <c r="D418" s="163"/>
      <c r="E418" s="163"/>
      <c r="F418" s="163"/>
      <c r="G418" s="163"/>
      <c r="H418" s="163"/>
      <c r="I418" s="163"/>
      <c r="J418" s="163"/>
      <c r="K418" s="163"/>
      <c r="L418" s="163"/>
      <c r="M418" s="163"/>
      <c r="N418" s="163"/>
    </row>
    <row r="419" spans="1:14" x14ac:dyDescent="0.25">
      <c r="A419" s="163"/>
      <c r="B419" s="163"/>
      <c r="C419" s="163"/>
      <c r="D419" s="163"/>
      <c r="E419" s="163"/>
      <c r="F419" s="163"/>
      <c r="G419" s="163"/>
      <c r="H419" s="163"/>
      <c r="I419" s="163"/>
      <c r="J419" s="163"/>
      <c r="K419" s="163"/>
      <c r="L419" s="163"/>
      <c r="M419" s="163"/>
      <c r="N419" s="163"/>
    </row>
    <row r="420" spans="1:14" x14ac:dyDescent="0.25">
      <c r="A420" s="163"/>
      <c r="B420" s="163"/>
      <c r="C420" s="163"/>
      <c r="D420" s="163"/>
      <c r="E420" s="163"/>
      <c r="F420" s="163"/>
      <c r="G420" s="163"/>
      <c r="H420" s="163"/>
      <c r="I420" s="163"/>
      <c r="J420" s="163"/>
      <c r="K420" s="163"/>
      <c r="L420" s="163"/>
      <c r="M420" s="163"/>
      <c r="N420" s="163"/>
    </row>
    <row r="421" spans="1:14" x14ac:dyDescent="0.25">
      <c r="A421" s="163"/>
      <c r="B421" s="163"/>
      <c r="C421" s="163"/>
      <c r="D421" s="163"/>
      <c r="E421" s="163"/>
      <c r="F421" s="163"/>
      <c r="G421" s="163"/>
      <c r="H421" s="163"/>
      <c r="I421" s="163"/>
      <c r="J421" s="163"/>
      <c r="K421" s="163"/>
      <c r="L421" s="163"/>
      <c r="M421" s="163"/>
      <c r="N421" s="163"/>
    </row>
    <row r="422" spans="1:14" x14ac:dyDescent="0.25">
      <c r="A422" s="163"/>
      <c r="B422" s="163"/>
      <c r="C422" s="163"/>
      <c r="D422" s="163"/>
      <c r="E422" s="163"/>
      <c r="F422" s="163"/>
      <c r="G422" s="163"/>
      <c r="H422" s="163"/>
      <c r="I422" s="163"/>
      <c r="J422" s="163"/>
      <c r="K422" s="163"/>
      <c r="L422" s="163"/>
      <c r="M422" s="163"/>
      <c r="N422" s="163"/>
    </row>
    <row r="423" spans="1:14" x14ac:dyDescent="0.25">
      <c r="A423" s="163"/>
      <c r="B423" s="163"/>
      <c r="C423" s="163"/>
      <c r="D423" s="163"/>
      <c r="E423" s="163"/>
      <c r="F423" s="163"/>
      <c r="G423" s="163"/>
      <c r="H423" s="163"/>
      <c r="I423" s="163"/>
      <c r="J423" s="163"/>
      <c r="K423" s="163"/>
      <c r="L423" s="163"/>
      <c r="M423" s="163"/>
      <c r="N423" s="163"/>
    </row>
    <row r="424" spans="1:14" x14ac:dyDescent="0.25">
      <c r="A424" s="163"/>
      <c r="B424" s="163"/>
      <c r="C424" s="163"/>
      <c r="D424" s="163"/>
      <c r="E424" s="163"/>
      <c r="F424" s="163"/>
      <c r="G424" s="163"/>
      <c r="H424" s="163"/>
      <c r="I424" s="163"/>
      <c r="J424" s="163"/>
      <c r="K424" s="163"/>
      <c r="L424" s="163"/>
      <c r="M424" s="163"/>
      <c r="N424" s="163"/>
    </row>
    <row r="425" spans="1:14" x14ac:dyDescent="0.25">
      <c r="A425" s="163"/>
      <c r="B425" s="163"/>
      <c r="C425" s="163"/>
      <c r="D425" s="163"/>
      <c r="E425" s="163"/>
      <c r="F425" s="163"/>
      <c r="G425" s="163"/>
      <c r="H425" s="163"/>
      <c r="I425" s="163"/>
      <c r="J425" s="163"/>
      <c r="K425" s="163"/>
      <c r="L425" s="163"/>
      <c r="M425" s="163"/>
      <c r="N425" s="163"/>
    </row>
    <row r="426" spans="1:14" x14ac:dyDescent="0.25">
      <c r="A426" s="163"/>
      <c r="B426" s="163"/>
      <c r="C426" s="163"/>
      <c r="D426" s="163"/>
      <c r="E426" s="163"/>
      <c r="F426" s="163"/>
      <c r="G426" s="163"/>
      <c r="H426" s="163"/>
      <c r="I426" s="163"/>
      <c r="J426" s="163"/>
      <c r="K426" s="163"/>
      <c r="L426" s="163"/>
      <c r="M426" s="163"/>
      <c r="N426" s="163"/>
    </row>
    <row r="427" spans="1:14" x14ac:dyDescent="0.25">
      <c r="A427" s="163"/>
      <c r="B427" s="163"/>
      <c r="C427" s="163"/>
      <c r="D427" s="163"/>
      <c r="E427" s="163"/>
      <c r="F427" s="163"/>
      <c r="G427" s="163"/>
      <c r="H427" s="163"/>
      <c r="I427" s="163"/>
      <c r="J427" s="163"/>
      <c r="K427" s="163"/>
      <c r="L427" s="163"/>
      <c r="M427" s="163"/>
      <c r="N427" s="163"/>
    </row>
    <row r="428" spans="1:14" x14ac:dyDescent="0.25">
      <c r="A428" s="163"/>
      <c r="B428" s="163"/>
      <c r="C428" s="163"/>
      <c r="D428" s="163"/>
      <c r="E428" s="163"/>
      <c r="F428" s="163"/>
      <c r="G428" s="163"/>
      <c r="H428" s="163"/>
      <c r="I428" s="163"/>
      <c r="J428" s="163"/>
      <c r="K428" s="163"/>
      <c r="L428" s="163"/>
      <c r="M428" s="163"/>
      <c r="N428" s="163"/>
    </row>
    <row r="429" spans="1:14" x14ac:dyDescent="0.25">
      <c r="A429" s="163"/>
      <c r="B429" s="163"/>
      <c r="C429" s="163"/>
      <c r="D429" s="163"/>
      <c r="E429" s="163"/>
      <c r="F429" s="163"/>
      <c r="G429" s="163"/>
      <c r="H429" s="163"/>
      <c r="I429" s="163"/>
      <c r="J429" s="163"/>
      <c r="K429" s="163"/>
      <c r="L429" s="163"/>
      <c r="M429" s="163"/>
      <c r="N429" s="163"/>
    </row>
    <row r="430" spans="1:14" x14ac:dyDescent="0.25">
      <c r="A430" s="163"/>
      <c r="B430" s="163"/>
      <c r="C430" s="163"/>
      <c r="D430" s="163"/>
      <c r="E430" s="163"/>
      <c r="F430" s="163"/>
      <c r="G430" s="163"/>
      <c r="H430" s="163"/>
      <c r="I430" s="163"/>
      <c r="J430" s="163"/>
      <c r="K430" s="163"/>
      <c r="L430" s="163"/>
      <c r="M430" s="163"/>
      <c r="N430" s="163"/>
    </row>
    <row r="431" spans="1:14" x14ac:dyDescent="0.25">
      <c r="A431" s="163"/>
      <c r="B431" s="163"/>
      <c r="C431" s="163"/>
      <c r="D431" s="163"/>
      <c r="E431" s="163"/>
      <c r="F431" s="163"/>
      <c r="G431" s="163"/>
      <c r="H431" s="163"/>
      <c r="I431" s="163"/>
      <c r="J431" s="163"/>
      <c r="K431" s="163"/>
      <c r="L431" s="163"/>
      <c r="M431" s="163"/>
      <c r="N431" s="163"/>
    </row>
    <row r="432" spans="1:14" x14ac:dyDescent="0.25">
      <c r="A432" s="163"/>
      <c r="B432" s="163"/>
      <c r="C432" s="163"/>
      <c r="D432" s="163"/>
      <c r="E432" s="163"/>
      <c r="F432" s="163"/>
      <c r="G432" s="163"/>
      <c r="H432" s="163"/>
      <c r="I432" s="163"/>
      <c r="J432" s="163"/>
      <c r="K432" s="163"/>
      <c r="L432" s="163"/>
      <c r="M432" s="163"/>
      <c r="N432" s="163"/>
    </row>
    <row r="433" spans="1:14" x14ac:dyDescent="0.25">
      <c r="A433" s="163"/>
      <c r="B433" s="163"/>
      <c r="C433" s="163"/>
      <c r="D433" s="163"/>
      <c r="E433" s="163"/>
      <c r="F433" s="163"/>
      <c r="G433" s="163"/>
      <c r="H433" s="163"/>
      <c r="I433" s="163"/>
      <c r="J433" s="163"/>
      <c r="K433" s="163"/>
      <c r="L433" s="163"/>
      <c r="M433" s="163"/>
      <c r="N433" s="163"/>
    </row>
    <row r="434" spans="1:14" x14ac:dyDescent="0.25">
      <c r="A434" s="163"/>
      <c r="B434" s="163"/>
      <c r="C434" s="163"/>
      <c r="D434" s="163"/>
      <c r="E434" s="163"/>
      <c r="F434" s="163"/>
      <c r="G434" s="163"/>
      <c r="H434" s="163"/>
      <c r="I434" s="163"/>
      <c r="J434" s="163"/>
      <c r="K434" s="163"/>
      <c r="L434" s="163"/>
      <c r="M434" s="163"/>
      <c r="N434" s="163"/>
    </row>
    <row r="435" spans="1:14" x14ac:dyDescent="0.25">
      <c r="A435" s="163"/>
      <c r="B435" s="163"/>
      <c r="C435" s="163"/>
      <c r="D435" s="163"/>
      <c r="E435" s="163"/>
      <c r="F435" s="163"/>
      <c r="G435" s="163"/>
      <c r="H435" s="163"/>
      <c r="I435" s="163"/>
      <c r="J435" s="163"/>
      <c r="K435" s="163"/>
      <c r="L435" s="163"/>
      <c r="M435" s="163"/>
      <c r="N435" s="163"/>
    </row>
    <row r="436" spans="1:14" x14ac:dyDescent="0.25">
      <c r="A436" s="163"/>
      <c r="B436" s="163"/>
      <c r="C436" s="163"/>
      <c r="D436" s="163"/>
      <c r="E436" s="163"/>
      <c r="F436" s="163"/>
      <c r="G436" s="163"/>
      <c r="H436" s="163"/>
      <c r="I436" s="163"/>
      <c r="J436" s="163"/>
      <c r="K436" s="163"/>
      <c r="L436" s="163"/>
      <c r="M436" s="163"/>
      <c r="N436" s="163"/>
    </row>
    <row r="437" spans="1:14" x14ac:dyDescent="0.25">
      <c r="A437" s="163"/>
      <c r="B437" s="163"/>
      <c r="C437" s="163"/>
      <c r="D437" s="163"/>
      <c r="E437" s="163"/>
      <c r="F437" s="163"/>
      <c r="G437" s="163"/>
      <c r="H437" s="163"/>
      <c r="I437" s="163"/>
      <c r="J437" s="163"/>
      <c r="K437" s="163"/>
      <c r="L437" s="163"/>
      <c r="M437" s="163"/>
      <c r="N437" s="163"/>
    </row>
    <row r="438" spans="1:14" x14ac:dyDescent="0.25">
      <c r="A438" s="163"/>
      <c r="B438" s="163"/>
      <c r="C438" s="163"/>
      <c r="D438" s="163"/>
      <c r="E438" s="163"/>
      <c r="F438" s="163"/>
      <c r="G438" s="163"/>
      <c r="H438" s="163"/>
      <c r="I438" s="163"/>
      <c r="J438" s="163"/>
      <c r="K438" s="163"/>
      <c r="L438" s="163"/>
      <c r="M438" s="163"/>
      <c r="N438" s="163"/>
    </row>
    <row r="439" spans="1:14" x14ac:dyDescent="0.25">
      <c r="A439" s="163"/>
      <c r="B439" s="163"/>
      <c r="C439" s="163"/>
      <c r="D439" s="163"/>
      <c r="E439" s="163"/>
      <c r="F439" s="163"/>
      <c r="G439" s="163"/>
      <c r="H439" s="163"/>
      <c r="I439" s="163"/>
      <c r="J439" s="163"/>
      <c r="K439" s="163"/>
      <c r="L439" s="163"/>
      <c r="M439" s="163"/>
      <c r="N439" s="163"/>
    </row>
    <row r="440" spans="1:14" x14ac:dyDescent="0.25">
      <c r="A440" s="163"/>
      <c r="B440" s="163"/>
      <c r="C440" s="163"/>
      <c r="D440" s="163"/>
      <c r="E440" s="163"/>
      <c r="F440" s="163"/>
      <c r="G440" s="163"/>
      <c r="H440" s="163"/>
      <c r="I440" s="163"/>
      <c r="J440" s="163"/>
      <c r="K440" s="163"/>
      <c r="L440" s="163"/>
      <c r="M440" s="163"/>
      <c r="N440" s="163"/>
    </row>
    <row r="441" spans="1:14" x14ac:dyDescent="0.25">
      <c r="A441" s="163"/>
      <c r="B441" s="163"/>
      <c r="C441" s="163"/>
      <c r="D441" s="163"/>
      <c r="E441" s="163"/>
      <c r="F441" s="163"/>
      <c r="G441" s="163"/>
      <c r="H441" s="163"/>
      <c r="I441" s="163"/>
      <c r="J441" s="163"/>
      <c r="K441" s="163"/>
      <c r="L441" s="163"/>
      <c r="M441" s="163"/>
      <c r="N441" s="163"/>
    </row>
    <row r="442" spans="1:14" x14ac:dyDescent="0.25">
      <c r="A442" s="163"/>
      <c r="B442" s="163"/>
      <c r="C442" s="163"/>
      <c r="D442" s="163"/>
      <c r="E442" s="163"/>
      <c r="F442" s="163"/>
      <c r="G442" s="163"/>
      <c r="H442" s="163"/>
      <c r="I442" s="163"/>
      <c r="J442" s="163"/>
      <c r="K442" s="163"/>
      <c r="L442" s="163"/>
      <c r="M442" s="163"/>
      <c r="N442" s="163"/>
    </row>
    <row r="443" spans="1:14" x14ac:dyDescent="0.25">
      <c r="A443" s="163"/>
      <c r="B443" s="163"/>
      <c r="C443" s="163"/>
      <c r="D443" s="163"/>
      <c r="E443" s="163"/>
      <c r="F443" s="163"/>
      <c r="G443" s="163"/>
      <c r="H443" s="163"/>
      <c r="I443" s="163"/>
      <c r="J443" s="163"/>
      <c r="K443" s="163"/>
      <c r="L443" s="163"/>
      <c r="M443" s="163"/>
      <c r="N443" s="163"/>
    </row>
    <row r="444" spans="1:14" x14ac:dyDescent="0.25">
      <c r="A444" s="163"/>
      <c r="B444" s="163"/>
      <c r="C444" s="163"/>
      <c r="D444" s="163"/>
      <c r="E444" s="163"/>
      <c r="F444" s="163"/>
      <c r="G444" s="163"/>
      <c r="H444" s="163"/>
      <c r="I444" s="163"/>
      <c r="J444" s="163"/>
      <c r="K444" s="163"/>
      <c r="L444" s="163"/>
      <c r="M444" s="163"/>
      <c r="N444" s="163"/>
    </row>
    <row r="445" spans="1:14" x14ac:dyDescent="0.25">
      <c r="A445" s="163"/>
      <c r="B445" s="163"/>
      <c r="C445" s="163"/>
      <c r="D445" s="163"/>
      <c r="E445" s="163"/>
      <c r="F445" s="163"/>
      <c r="G445" s="163"/>
      <c r="H445" s="163"/>
      <c r="I445" s="163"/>
      <c r="J445" s="163"/>
      <c r="K445" s="163"/>
      <c r="L445" s="163"/>
      <c r="M445" s="163"/>
      <c r="N445" s="163"/>
    </row>
    <row r="446" spans="1:14" x14ac:dyDescent="0.25">
      <c r="A446" s="163"/>
      <c r="B446" s="163"/>
      <c r="C446" s="163"/>
      <c r="D446" s="163"/>
      <c r="E446" s="163"/>
      <c r="F446" s="163"/>
      <c r="G446" s="163"/>
      <c r="H446" s="163"/>
      <c r="I446" s="163"/>
      <c r="J446" s="163"/>
      <c r="K446" s="163"/>
      <c r="L446" s="163"/>
      <c r="M446" s="163"/>
      <c r="N446" s="163"/>
    </row>
    <row r="447" spans="1:14" x14ac:dyDescent="0.25">
      <c r="A447" s="163"/>
      <c r="B447" s="163"/>
      <c r="C447" s="163"/>
      <c r="D447" s="163"/>
      <c r="E447" s="163"/>
      <c r="F447" s="163"/>
      <c r="G447" s="163"/>
      <c r="H447" s="163"/>
      <c r="I447" s="163"/>
      <c r="J447" s="163"/>
      <c r="K447" s="163"/>
      <c r="L447" s="163"/>
      <c r="M447" s="163"/>
      <c r="N447" s="163"/>
    </row>
    <row r="448" spans="1:14" x14ac:dyDescent="0.25">
      <c r="A448" s="163"/>
      <c r="B448" s="163"/>
      <c r="C448" s="163"/>
      <c r="D448" s="163"/>
      <c r="E448" s="163"/>
      <c r="F448" s="163"/>
      <c r="G448" s="163"/>
      <c r="H448" s="163"/>
      <c r="I448" s="163"/>
      <c r="J448" s="163"/>
      <c r="K448" s="163"/>
      <c r="L448" s="163"/>
      <c r="M448" s="163"/>
      <c r="N448" s="163"/>
    </row>
    <row r="449" spans="1:14" x14ac:dyDescent="0.25">
      <c r="A449" s="163"/>
      <c r="B449" s="163"/>
      <c r="C449" s="163"/>
      <c r="D449" s="163"/>
      <c r="E449" s="163"/>
      <c r="F449" s="163"/>
      <c r="G449" s="163"/>
      <c r="H449" s="163"/>
      <c r="I449" s="163"/>
      <c r="J449" s="163"/>
      <c r="K449" s="163"/>
      <c r="L449" s="163"/>
      <c r="M449" s="163"/>
      <c r="N449" s="163"/>
    </row>
    <row r="450" spans="1:14" x14ac:dyDescent="0.25">
      <c r="A450" s="163"/>
      <c r="B450" s="163"/>
      <c r="C450" s="163"/>
      <c r="D450" s="163"/>
      <c r="E450" s="163"/>
      <c r="F450" s="163"/>
      <c r="G450" s="163"/>
      <c r="H450" s="163"/>
      <c r="I450" s="163"/>
      <c r="J450" s="163"/>
      <c r="K450" s="163"/>
      <c r="L450" s="163"/>
      <c r="M450" s="163"/>
      <c r="N450" s="163"/>
    </row>
    <row r="451" spans="1:14" x14ac:dyDescent="0.25">
      <c r="A451" s="163"/>
      <c r="B451" s="163"/>
      <c r="C451" s="163"/>
      <c r="D451" s="163"/>
      <c r="E451" s="163"/>
      <c r="F451" s="163"/>
      <c r="G451" s="163"/>
      <c r="H451" s="163"/>
      <c r="I451" s="163"/>
      <c r="J451" s="163"/>
      <c r="K451" s="163"/>
      <c r="L451" s="163"/>
      <c r="M451" s="163"/>
      <c r="N451" s="163"/>
    </row>
    <row r="452" spans="1:14" x14ac:dyDescent="0.25">
      <c r="A452" s="163"/>
      <c r="B452" s="163"/>
      <c r="C452" s="163"/>
      <c r="D452" s="163"/>
      <c r="E452" s="163"/>
      <c r="F452" s="163"/>
      <c r="G452" s="163"/>
      <c r="H452" s="163"/>
      <c r="I452" s="163"/>
      <c r="J452" s="163"/>
      <c r="K452" s="163"/>
      <c r="L452" s="163"/>
      <c r="M452" s="163"/>
      <c r="N452" s="163"/>
    </row>
    <row r="453" spans="1:14" x14ac:dyDescent="0.25">
      <c r="A453" s="163"/>
      <c r="B453" s="163"/>
      <c r="C453" s="163"/>
      <c r="D453" s="163"/>
      <c r="E453" s="163"/>
      <c r="F453" s="163"/>
      <c r="G453" s="163"/>
      <c r="H453" s="163"/>
      <c r="I453" s="163"/>
      <c r="J453" s="163"/>
      <c r="K453" s="163"/>
      <c r="L453" s="163"/>
      <c r="M453" s="163"/>
      <c r="N453" s="163"/>
    </row>
    <row r="454" spans="1:14" x14ac:dyDescent="0.25">
      <c r="A454" s="163"/>
      <c r="B454" s="163"/>
      <c r="C454" s="163"/>
      <c r="D454" s="163"/>
      <c r="E454" s="163"/>
      <c r="F454" s="163"/>
      <c r="G454" s="163"/>
      <c r="H454" s="163"/>
      <c r="I454" s="163"/>
      <c r="J454" s="163"/>
      <c r="K454" s="163"/>
      <c r="L454" s="163"/>
      <c r="M454" s="163"/>
      <c r="N454" s="163"/>
    </row>
    <row r="455" spans="1:14" x14ac:dyDescent="0.25">
      <c r="A455" s="163"/>
      <c r="B455" s="163"/>
      <c r="C455" s="163"/>
      <c r="D455" s="163"/>
      <c r="E455" s="163"/>
      <c r="F455" s="163"/>
      <c r="G455" s="163"/>
      <c r="H455" s="163"/>
      <c r="I455" s="163"/>
      <c r="J455" s="163"/>
      <c r="K455" s="163"/>
      <c r="L455" s="163"/>
      <c r="M455" s="163"/>
      <c r="N455" s="163"/>
    </row>
    <row r="456" spans="1:14" x14ac:dyDescent="0.25">
      <c r="A456" s="163"/>
      <c r="B456" s="163"/>
      <c r="C456" s="163"/>
      <c r="D456" s="163"/>
      <c r="E456" s="163"/>
      <c r="F456" s="163"/>
      <c r="G456" s="163"/>
      <c r="H456" s="163"/>
      <c r="I456" s="163"/>
      <c r="J456" s="163"/>
      <c r="K456" s="163"/>
      <c r="L456" s="163"/>
      <c r="M456" s="163"/>
      <c r="N456" s="163"/>
    </row>
    <row r="457" spans="1:14" x14ac:dyDescent="0.25">
      <c r="A457" s="163"/>
      <c r="B457" s="163"/>
      <c r="C457" s="163"/>
      <c r="D457" s="163"/>
      <c r="E457" s="163"/>
      <c r="F457" s="163"/>
      <c r="G457" s="163"/>
      <c r="H457" s="163"/>
      <c r="I457" s="163"/>
      <c r="J457" s="163"/>
      <c r="K457" s="163"/>
      <c r="L457" s="163"/>
      <c r="M457" s="163"/>
      <c r="N457" s="163"/>
    </row>
    <row r="458" spans="1:14" x14ac:dyDescent="0.25">
      <c r="A458" s="163"/>
      <c r="B458" s="163"/>
      <c r="C458" s="163"/>
      <c r="D458" s="163"/>
      <c r="E458" s="163"/>
      <c r="F458" s="163"/>
      <c r="G458" s="163"/>
      <c r="H458" s="163"/>
      <c r="I458" s="163"/>
      <c r="J458" s="163"/>
      <c r="K458" s="163"/>
      <c r="L458" s="163"/>
      <c r="M458" s="163"/>
      <c r="N458" s="163"/>
    </row>
    <row r="459" spans="1:14" x14ac:dyDescent="0.25">
      <c r="A459" s="163"/>
      <c r="B459" s="163"/>
      <c r="C459" s="163"/>
      <c r="D459" s="163"/>
      <c r="E459" s="163"/>
      <c r="F459" s="163"/>
      <c r="G459" s="163"/>
      <c r="H459" s="163"/>
      <c r="I459" s="163"/>
      <c r="J459" s="163"/>
      <c r="K459" s="163"/>
      <c r="L459" s="163"/>
      <c r="M459" s="163"/>
      <c r="N459" s="163"/>
    </row>
    <row r="460" spans="1:14" x14ac:dyDescent="0.25">
      <c r="A460" s="163"/>
      <c r="B460" s="163"/>
      <c r="C460" s="163"/>
      <c r="D460" s="163"/>
      <c r="E460" s="163"/>
      <c r="F460" s="163"/>
      <c r="G460" s="163"/>
      <c r="H460" s="163"/>
      <c r="I460" s="163"/>
      <c r="J460" s="163"/>
      <c r="K460" s="163"/>
      <c r="L460" s="163"/>
      <c r="M460" s="163"/>
      <c r="N460" s="163"/>
    </row>
    <row r="461" spans="1:14" x14ac:dyDescent="0.25">
      <c r="A461" s="163"/>
      <c r="B461" s="163"/>
      <c r="C461" s="163"/>
      <c r="D461" s="163"/>
      <c r="E461" s="163"/>
      <c r="F461" s="163"/>
      <c r="G461" s="163"/>
      <c r="H461" s="163"/>
      <c r="I461" s="163"/>
      <c r="J461" s="163"/>
      <c r="K461" s="163"/>
      <c r="L461" s="163"/>
      <c r="M461" s="163"/>
      <c r="N461" s="163"/>
    </row>
    <row r="462" spans="1:14" x14ac:dyDescent="0.25">
      <c r="A462" s="163"/>
      <c r="B462" s="163"/>
      <c r="C462" s="163"/>
      <c r="D462" s="163"/>
      <c r="E462" s="163"/>
      <c r="F462" s="163"/>
      <c r="G462" s="163"/>
      <c r="H462" s="163"/>
      <c r="I462" s="163"/>
      <c r="J462" s="163"/>
      <c r="K462" s="163"/>
      <c r="L462" s="163"/>
      <c r="M462" s="163"/>
      <c r="N462" s="163"/>
    </row>
    <row r="463" spans="1:14" x14ac:dyDescent="0.25">
      <c r="A463" s="163"/>
      <c r="B463" s="163"/>
      <c r="C463" s="163"/>
      <c r="D463" s="163"/>
      <c r="E463" s="163"/>
      <c r="F463" s="163"/>
      <c r="G463" s="163"/>
      <c r="H463" s="163"/>
      <c r="I463" s="163"/>
      <c r="J463" s="163"/>
      <c r="K463" s="163"/>
      <c r="L463" s="163"/>
      <c r="M463" s="163"/>
      <c r="N463" s="163"/>
    </row>
    <row r="464" spans="1:14" x14ac:dyDescent="0.25">
      <c r="A464" s="163"/>
      <c r="B464" s="163"/>
      <c r="C464" s="163"/>
      <c r="D464" s="163"/>
      <c r="E464" s="163"/>
      <c r="F464" s="163"/>
      <c r="G464" s="163"/>
      <c r="H464" s="163"/>
      <c r="I464" s="163"/>
      <c r="J464" s="163"/>
      <c r="K464" s="163"/>
      <c r="L464" s="163"/>
      <c r="M464" s="163"/>
      <c r="N464" s="163"/>
    </row>
    <row r="465" spans="1:14" x14ac:dyDescent="0.25">
      <c r="A465" s="163"/>
      <c r="B465" s="163"/>
      <c r="C465" s="163"/>
      <c r="D465" s="163"/>
      <c r="E465" s="163"/>
      <c r="F465" s="163"/>
      <c r="G465" s="163"/>
      <c r="H465" s="163"/>
      <c r="I465" s="163"/>
      <c r="J465" s="163"/>
      <c r="K465" s="163"/>
      <c r="L465" s="163"/>
      <c r="M465" s="163"/>
      <c r="N465" s="163"/>
    </row>
    <row r="466" spans="1:14" x14ac:dyDescent="0.25">
      <c r="A466" s="163"/>
      <c r="B466" s="163"/>
      <c r="C466" s="163"/>
      <c r="D466" s="163"/>
      <c r="E466" s="163"/>
      <c r="F466" s="163"/>
      <c r="G466" s="163"/>
      <c r="H466" s="163"/>
      <c r="I466" s="163"/>
      <c r="J466" s="163"/>
      <c r="K466" s="163"/>
      <c r="L466" s="163"/>
      <c r="M466" s="163"/>
      <c r="N466" s="163"/>
    </row>
    <row r="467" spans="1:14" x14ac:dyDescent="0.25">
      <c r="A467" s="163"/>
      <c r="B467" s="163"/>
      <c r="C467" s="163"/>
      <c r="D467" s="163"/>
      <c r="E467" s="163"/>
      <c r="F467" s="163"/>
      <c r="G467" s="163"/>
      <c r="H467" s="163"/>
      <c r="I467" s="163"/>
      <c r="J467" s="163"/>
      <c r="K467" s="163"/>
      <c r="L467" s="163"/>
      <c r="M467" s="163"/>
      <c r="N467" s="163"/>
    </row>
    <row r="468" spans="1:14" x14ac:dyDescent="0.25">
      <c r="A468" s="163"/>
      <c r="B468" s="163"/>
      <c r="C468" s="163"/>
      <c r="D468" s="163"/>
      <c r="E468" s="163"/>
      <c r="F468" s="163"/>
      <c r="G468" s="163"/>
      <c r="H468" s="163"/>
      <c r="I468" s="163"/>
      <c r="J468" s="163"/>
      <c r="K468" s="163"/>
      <c r="L468" s="163"/>
      <c r="M468" s="163"/>
      <c r="N468" s="163"/>
    </row>
    <row r="469" spans="1:14" x14ac:dyDescent="0.25">
      <c r="A469" s="163"/>
      <c r="B469" s="163"/>
      <c r="C469" s="163"/>
      <c r="D469" s="163"/>
      <c r="E469" s="163"/>
      <c r="F469" s="163"/>
      <c r="G469" s="163"/>
      <c r="H469" s="163"/>
      <c r="I469" s="163"/>
      <c r="J469" s="163"/>
      <c r="K469" s="163"/>
      <c r="L469" s="163"/>
      <c r="M469" s="163"/>
      <c r="N469" s="163"/>
    </row>
    <row r="470" spans="1:14" x14ac:dyDescent="0.25">
      <c r="A470" s="163"/>
      <c r="B470" s="163"/>
      <c r="C470" s="163"/>
      <c r="D470" s="163"/>
      <c r="E470" s="163"/>
      <c r="F470" s="163"/>
      <c r="G470" s="163"/>
      <c r="H470" s="163"/>
      <c r="I470" s="163"/>
      <c r="J470" s="163"/>
      <c r="K470" s="163"/>
      <c r="L470" s="163"/>
      <c r="M470" s="163"/>
      <c r="N470" s="163"/>
    </row>
    <row r="471" spans="1:14" x14ac:dyDescent="0.25">
      <c r="A471" s="163"/>
      <c r="B471" s="163"/>
      <c r="C471" s="163"/>
      <c r="D471" s="163"/>
      <c r="E471" s="163"/>
      <c r="F471" s="163"/>
      <c r="G471" s="163"/>
      <c r="H471" s="163"/>
      <c r="I471" s="163"/>
      <c r="J471" s="163"/>
      <c r="K471" s="163"/>
      <c r="L471" s="163"/>
      <c r="M471" s="163"/>
      <c r="N471" s="163"/>
    </row>
    <row r="472" spans="1:14" x14ac:dyDescent="0.25">
      <c r="A472" s="163"/>
      <c r="B472" s="163"/>
      <c r="C472" s="163"/>
      <c r="D472" s="163"/>
      <c r="E472" s="163"/>
      <c r="F472" s="163"/>
      <c r="G472" s="163"/>
      <c r="H472" s="163"/>
      <c r="I472" s="163"/>
      <c r="J472" s="163"/>
      <c r="K472" s="163"/>
      <c r="L472" s="163"/>
      <c r="M472" s="163"/>
      <c r="N472" s="163"/>
    </row>
    <row r="473" spans="1:14" x14ac:dyDescent="0.25">
      <c r="A473" s="163"/>
      <c r="B473" s="163"/>
      <c r="C473" s="163"/>
      <c r="D473" s="163"/>
      <c r="E473" s="163"/>
      <c r="F473" s="163"/>
      <c r="G473" s="163"/>
      <c r="H473" s="163"/>
      <c r="I473" s="163"/>
      <c r="J473" s="163"/>
      <c r="K473" s="163"/>
      <c r="L473" s="163"/>
      <c r="M473" s="163"/>
      <c r="N473" s="163"/>
    </row>
    <row r="474" spans="1:14" x14ac:dyDescent="0.25">
      <c r="A474" s="163"/>
      <c r="B474" s="163"/>
      <c r="C474" s="163"/>
      <c r="D474" s="163"/>
      <c r="E474" s="163"/>
      <c r="F474" s="163"/>
      <c r="G474" s="163"/>
      <c r="H474" s="163"/>
      <c r="I474" s="163"/>
      <c r="J474" s="163"/>
      <c r="K474" s="163"/>
      <c r="L474" s="163"/>
      <c r="M474" s="163"/>
      <c r="N474" s="163"/>
    </row>
    <row r="475" spans="1:14" x14ac:dyDescent="0.25">
      <c r="A475" s="163"/>
      <c r="B475" s="163"/>
      <c r="C475" s="163"/>
      <c r="D475" s="163"/>
      <c r="E475" s="163"/>
      <c r="F475" s="163"/>
      <c r="G475" s="163"/>
      <c r="H475" s="163"/>
      <c r="I475" s="163"/>
      <c r="J475" s="163"/>
      <c r="K475" s="163"/>
      <c r="L475" s="163"/>
      <c r="M475" s="163"/>
      <c r="N475" s="163"/>
    </row>
    <row r="476" spans="1:14" x14ac:dyDescent="0.25">
      <c r="A476" s="163"/>
      <c r="B476" s="163"/>
      <c r="C476" s="163"/>
      <c r="D476" s="163"/>
      <c r="E476" s="163"/>
      <c r="F476" s="163"/>
      <c r="G476" s="163"/>
      <c r="H476" s="163"/>
      <c r="I476" s="163"/>
      <c r="J476" s="163"/>
      <c r="K476" s="163"/>
      <c r="L476" s="163"/>
      <c r="M476" s="163"/>
      <c r="N476" s="163"/>
    </row>
    <row r="477" spans="1:14" x14ac:dyDescent="0.25">
      <c r="A477" s="163"/>
      <c r="B477" s="163"/>
      <c r="C477" s="163"/>
      <c r="D477" s="163"/>
      <c r="E477" s="163"/>
      <c r="F477" s="163"/>
      <c r="G477" s="163"/>
      <c r="H477" s="163"/>
      <c r="I477" s="163"/>
      <c r="J477" s="163"/>
      <c r="K477" s="163"/>
      <c r="L477" s="163"/>
      <c r="M477" s="163"/>
      <c r="N477" s="163"/>
    </row>
    <row r="478" spans="1:14" x14ac:dyDescent="0.25">
      <c r="A478" s="163"/>
      <c r="B478" s="163"/>
      <c r="C478" s="163"/>
      <c r="D478" s="163"/>
      <c r="E478" s="163"/>
      <c r="F478" s="163"/>
      <c r="G478" s="163"/>
      <c r="H478" s="163"/>
      <c r="I478" s="163"/>
      <c r="J478" s="163"/>
      <c r="K478" s="163"/>
      <c r="L478" s="163"/>
      <c r="M478" s="163"/>
      <c r="N478" s="163"/>
    </row>
    <row r="479" spans="1:14" x14ac:dyDescent="0.25">
      <c r="A479" s="163"/>
      <c r="B479" s="163"/>
      <c r="C479" s="163"/>
      <c r="D479" s="163"/>
      <c r="E479" s="163"/>
      <c r="F479" s="163"/>
      <c r="G479" s="163"/>
      <c r="H479" s="163"/>
      <c r="I479" s="163"/>
      <c r="J479" s="163"/>
      <c r="K479" s="163"/>
      <c r="L479" s="163"/>
      <c r="M479" s="163"/>
      <c r="N479" s="163"/>
    </row>
    <row r="480" spans="1:14" x14ac:dyDescent="0.25">
      <c r="A480" s="163"/>
      <c r="B480" s="163"/>
      <c r="C480" s="163"/>
      <c r="D480" s="163"/>
      <c r="E480" s="163"/>
      <c r="F480" s="163"/>
      <c r="G480" s="163"/>
      <c r="H480" s="163"/>
      <c r="I480" s="163"/>
      <c r="J480" s="163"/>
      <c r="K480" s="163"/>
      <c r="L480" s="163"/>
      <c r="M480" s="163"/>
      <c r="N480" s="163"/>
    </row>
    <row r="481" spans="1:14" x14ac:dyDescent="0.25">
      <c r="A481" s="163"/>
      <c r="B481" s="163"/>
      <c r="C481" s="163"/>
      <c r="D481" s="163"/>
      <c r="E481" s="163"/>
      <c r="F481" s="163"/>
      <c r="G481" s="163"/>
      <c r="H481" s="163"/>
      <c r="I481" s="163"/>
      <c r="J481" s="163"/>
      <c r="K481" s="163"/>
      <c r="L481" s="163"/>
      <c r="M481" s="163"/>
      <c r="N481" s="163"/>
    </row>
    <row r="482" spans="1:14" x14ac:dyDescent="0.25">
      <c r="A482" s="163"/>
      <c r="B482" s="163"/>
      <c r="C482" s="163"/>
      <c r="D482" s="163"/>
      <c r="E482" s="163"/>
      <c r="F482" s="163"/>
      <c r="G482" s="163"/>
      <c r="H482" s="163"/>
      <c r="I482" s="163"/>
      <c r="J482" s="163"/>
      <c r="K482" s="163"/>
      <c r="L482" s="163"/>
      <c r="M482" s="163"/>
      <c r="N482" s="163"/>
    </row>
    <row r="483" spans="1:14" x14ac:dyDescent="0.25">
      <c r="A483" s="163"/>
      <c r="B483" s="163"/>
      <c r="C483" s="163"/>
      <c r="D483" s="163"/>
      <c r="E483" s="163"/>
      <c r="F483" s="163"/>
      <c r="G483" s="163"/>
      <c r="H483" s="163"/>
      <c r="I483" s="163"/>
      <c r="J483" s="163"/>
      <c r="K483" s="163"/>
      <c r="L483" s="163"/>
      <c r="M483" s="163"/>
      <c r="N483" s="163"/>
    </row>
    <row r="484" spans="1:14" x14ac:dyDescent="0.25">
      <c r="A484" s="163"/>
      <c r="B484" s="163"/>
      <c r="C484" s="163"/>
      <c r="D484" s="163"/>
      <c r="E484" s="163"/>
      <c r="F484" s="163"/>
      <c r="G484" s="163"/>
      <c r="H484" s="163"/>
      <c r="I484" s="163"/>
      <c r="J484" s="163"/>
      <c r="K484" s="163"/>
      <c r="L484" s="163"/>
      <c r="M484" s="163"/>
      <c r="N484" s="163"/>
    </row>
    <row r="485" spans="1:14" x14ac:dyDescent="0.25">
      <c r="A485" s="163"/>
      <c r="B485" s="163"/>
      <c r="C485" s="163"/>
      <c r="D485" s="163"/>
      <c r="E485" s="163"/>
      <c r="F485" s="163"/>
      <c r="G485" s="163"/>
      <c r="H485" s="163"/>
      <c r="I485" s="163"/>
      <c r="J485" s="163"/>
      <c r="K485" s="163"/>
      <c r="L485" s="163"/>
      <c r="M485" s="163"/>
      <c r="N485" s="163"/>
    </row>
    <row r="486" spans="1:14" x14ac:dyDescent="0.25">
      <c r="A486" s="163"/>
      <c r="B486" s="163"/>
      <c r="C486" s="163"/>
      <c r="D486" s="163"/>
      <c r="E486" s="163"/>
      <c r="F486" s="163"/>
      <c r="G486" s="163"/>
      <c r="H486" s="163"/>
      <c r="I486" s="163"/>
      <c r="J486" s="163"/>
      <c r="K486" s="163"/>
      <c r="L486" s="163"/>
      <c r="M486" s="163"/>
      <c r="N486" s="163"/>
    </row>
    <row r="487" spans="1:14" x14ac:dyDescent="0.25">
      <c r="A487" s="163"/>
      <c r="B487" s="163"/>
      <c r="C487" s="163"/>
      <c r="D487" s="163"/>
      <c r="E487" s="163"/>
      <c r="F487" s="163"/>
      <c r="G487" s="163"/>
      <c r="H487" s="163"/>
      <c r="I487" s="163"/>
      <c r="J487" s="163"/>
      <c r="K487" s="163"/>
      <c r="L487" s="163"/>
      <c r="M487" s="163"/>
      <c r="N487" s="163"/>
    </row>
    <row r="488" spans="1:14" x14ac:dyDescent="0.25">
      <c r="A488" s="163"/>
      <c r="B488" s="163"/>
      <c r="C488" s="163"/>
      <c r="D488" s="163"/>
      <c r="E488" s="163"/>
      <c r="F488" s="163"/>
      <c r="G488" s="163"/>
      <c r="H488" s="163"/>
      <c r="I488" s="163"/>
      <c r="J488" s="163"/>
      <c r="K488" s="163"/>
      <c r="L488" s="163"/>
      <c r="M488" s="163"/>
      <c r="N488" s="163"/>
    </row>
    <row r="489" spans="1:14" x14ac:dyDescent="0.25">
      <c r="A489" s="163"/>
      <c r="B489" s="163"/>
      <c r="C489" s="163"/>
      <c r="D489" s="163"/>
      <c r="E489" s="163"/>
      <c r="F489" s="163"/>
      <c r="G489" s="163"/>
      <c r="H489" s="163"/>
      <c r="I489" s="163"/>
      <c r="J489" s="163"/>
      <c r="K489" s="163"/>
      <c r="L489" s="163"/>
      <c r="M489" s="163"/>
      <c r="N489" s="163"/>
    </row>
    <row r="490" spans="1:14" x14ac:dyDescent="0.25">
      <c r="A490" s="163"/>
      <c r="B490" s="163"/>
      <c r="C490" s="163"/>
      <c r="D490" s="163"/>
      <c r="E490" s="163"/>
      <c r="F490" s="163"/>
      <c r="G490" s="163"/>
      <c r="H490" s="163"/>
      <c r="I490" s="163"/>
      <c r="J490" s="163"/>
      <c r="K490" s="163"/>
      <c r="L490" s="163"/>
      <c r="M490" s="163"/>
      <c r="N490" s="163"/>
    </row>
    <row r="491" spans="1:14" x14ac:dyDescent="0.25">
      <c r="A491" s="163"/>
      <c r="B491" s="163"/>
      <c r="C491" s="163"/>
      <c r="D491" s="163"/>
      <c r="E491" s="163"/>
      <c r="F491" s="163"/>
      <c r="G491" s="163"/>
      <c r="H491" s="163"/>
      <c r="I491" s="163"/>
      <c r="J491" s="163"/>
      <c r="K491" s="163"/>
      <c r="L491" s="163"/>
      <c r="M491" s="163"/>
      <c r="N491" s="163"/>
    </row>
    <row r="492" spans="1:14" x14ac:dyDescent="0.25">
      <c r="A492" s="163"/>
      <c r="B492" s="163"/>
      <c r="C492" s="163"/>
      <c r="D492" s="163"/>
      <c r="E492" s="163"/>
      <c r="F492" s="163"/>
      <c r="G492" s="163"/>
      <c r="H492" s="163"/>
      <c r="I492" s="163"/>
      <c r="J492" s="163"/>
      <c r="K492" s="163"/>
      <c r="L492" s="163"/>
      <c r="M492" s="163"/>
      <c r="N492" s="163"/>
    </row>
    <row r="493" spans="1:14" x14ac:dyDescent="0.25">
      <c r="A493" s="163"/>
      <c r="B493" s="163"/>
      <c r="C493" s="163"/>
      <c r="D493" s="163"/>
      <c r="E493" s="163"/>
      <c r="F493" s="163"/>
      <c r="G493" s="163"/>
      <c r="H493" s="163"/>
      <c r="I493" s="163"/>
      <c r="J493" s="163"/>
      <c r="K493" s="163"/>
      <c r="L493" s="163"/>
      <c r="M493" s="163"/>
      <c r="N493" s="163"/>
    </row>
    <row r="494" spans="1:14" x14ac:dyDescent="0.25">
      <c r="A494" s="163"/>
      <c r="B494" s="163"/>
      <c r="C494" s="163"/>
      <c r="D494" s="163"/>
      <c r="E494" s="163"/>
      <c r="F494" s="163"/>
      <c r="G494" s="163"/>
      <c r="H494" s="163"/>
      <c r="I494" s="163"/>
      <c r="J494" s="163"/>
      <c r="K494" s="163"/>
      <c r="L494" s="163"/>
      <c r="M494" s="163"/>
      <c r="N494" s="163"/>
    </row>
    <row r="495" spans="1:14" x14ac:dyDescent="0.25">
      <c r="A495" s="163"/>
      <c r="B495" s="163"/>
      <c r="C495" s="163"/>
      <c r="D495" s="163"/>
      <c r="E495" s="163"/>
      <c r="F495" s="163"/>
      <c r="G495" s="163"/>
      <c r="H495" s="163"/>
      <c r="I495" s="163"/>
      <c r="J495" s="163"/>
      <c r="K495" s="163"/>
      <c r="L495" s="163"/>
      <c r="M495" s="163"/>
      <c r="N495" s="163"/>
    </row>
    <row r="496" spans="1:14" x14ac:dyDescent="0.25">
      <c r="A496" s="163"/>
      <c r="B496" s="163"/>
      <c r="C496" s="163"/>
      <c r="D496" s="163"/>
      <c r="E496" s="163"/>
      <c r="F496" s="163"/>
      <c r="G496" s="163"/>
      <c r="H496" s="163"/>
      <c r="I496" s="163"/>
      <c r="J496" s="163"/>
      <c r="K496" s="163"/>
      <c r="L496" s="163"/>
      <c r="M496" s="163"/>
      <c r="N496" s="163"/>
    </row>
    <row r="497" spans="1:14" x14ac:dyDescent="0.25">
      <c r="A497" s="163"/>
      <c r="B497" s="163"/>
      <c r="C497" s="163"/>
      <c r="D497" s="163"/>
      <c r="E497" s="163"/>
      <c r="F497" s="163"/>
      <c r="G497" s="163"/>
      <c r="H497" s="163"/>
      <c r="I497" s="163"/>
      <c r="J497" s="163"/>
      <c r="K497" s="163"/>
      <c r="L497" s="163"/>
      <c r="M497" s="163"/>
      <c r="N497" s="163"/>
    </row>
    <row r="498" spans="1:14" x14ac:dyDescent="0.25">
      <c r="A498" s="163"/>
      <c r="B498" s="163"/>
      <c r="C498" s="163"/>
      <c r="D498" s="163"/>
      <c r="E498" s="163"/>
      <c r="F498" s="163"/>
      <c r="G498" s="163"/>
      <c r="H498" s="163"/>
      <c r="I498" s="163"/>
      <c r="J498" s="163"/>
      <c r="K498" s="163"/>
      <c r="L498" s="163"/>
      <c r="M498" s="163"/>
      <c r="N498" s="163"/>
    </row>
    <row r="499" spans="1:14" x14ac:dyDescent="0.25">
      <c r="A499" s="163"/>
      <c r="B499" s="163"/>
      <c r="C499" s="163"/>
      <c r="D499" s="163"/>
      <c r="E499" s="163"/>
      <c r="F499" s="163"/>
      <c r="G499" s="163"/>
      <c r="H499" s="163"/>
      <c r="I499" s="163"/>
      <c r="J499" s="163"/>
      <c r="K499" s="163"/>
      <c r="L499" s="163"/>
      <c r="M499" s="163"/>
      <c r="N499" s="163"/>
    </row>
    <row r="500" spans="1:14" x14ac:dyDescent="0.25">
      <c r="A500" s="163"/>
      <c r="B500" s="163"/>
      <c r="C500" s="163"/>
      <c r="D500" s="163"/>
      <c r="E500" s="163"/>
      <c r="F500" s="163"/>
      <c r="G500" s="163"/>
      <c r="H500" s="163"/>
      <c r="I500" s="163"/>
      <c r="J500" s="163"/>
      <c r="K500" s="163"/>
      <c r="L500" s="163"/>
      <c r="M500" s="163"/>
      <c r="N500" s="163"/>
    </row>
    <row r="501" spans="1:14" x14ac:dyDescent="0.25">
      <c r="A501" s="163"/>
      <c r="B501" s="163"/>
      <c r="C501" s="163"/>
      <c r="D501" s="163"/>
      <c r="E501" s="163"/>
      <c r="F501" s="163"/>
      <c r="G501" s="163"/>
      <c r="H501" s="163"/>
      <c r="I501" s="163"/>
      <c r="J501" s="163"/>
      <c r="K501" s="163"/>
      <c r="L501" s="163"/>
      <c r="M501" s="163"/>
      <c r="N501" s="163"/>
    </row>
    <row r="502" spans="1:14" x14ac:dyDescent="0.25">
      <c r="A502" s="163"/>
      <c r="B502" s="163"/>
      <c r="C502" s="163"/>
      <c r="D502" s="163"/>
      <c r="E502" s="163"/>
      <c r="F502" s="163"/>
      <c r="G502" s="163"/>
      <c r="H502" s="163"/>
      <c r="I502" s="163"/>
      <c r="J502" s="163"/>
      <c r="K502" s="163"/>
      <c r="L502" s="163"/>
      <c r="M502" s="163"/>
      <c r="N502" s="163"/>
    </row>
    <row r="503" spans="1:14" x14ac:dyDescent="0.25">
      <c r="A503" s="163"/>
      <c r="B503" s="163"/>
      <c r="C503" s="163"/>
      <c r="D503" s="163"/>
      <c r="E503" s="163"/>
      <c r="F503" s="163"/>
      <c r="G503" s="163"/>
      <c r="H503" s="163"/>
      <c r="I503" s="163"/>
      <c r="J503" s="163"/>
      <c r="K503" s="163"/>
      <c r="L503" s="163"/>
      <c r="M503" s="163"/>
      <c r="N503" s="163"/>
    </row>
    <row r="504" spans="1:14" x14ac:dyDescent="0.25">
      <c r="A504" s="163"/>
      <c r="B504" s="163"/>
      <c r="C504" s="163"/>
      <c r="D504" s="163"/>
      <c r="E504" s="163"/>
      <c r="F504" s="163"/>
      <c r="G504" s="163"/>
      <c r="H504" s="163"/>
      <c r="I504" s="163"/>
      <c r="J504" s="163"/>
      <c r="K504" s="163"/>
      <c r="L504" s="163"/>
      <c r="M504" s="163"/>
      <c r="N504" s="163"/>
    </row>
    <row r="505" spans="1:14" x14ac:dyDescent="0.25">
      <c r="A505" s="163"/>
      <c r="B505" s="163"/>
      <c r="C505" s="163"/>
      <c r="D505" s="163"/>
      <c r="E505" s="163"/>
      <c r="F505" s="163"/>
      <c r="G505" s="163"/>
      <c r="H505" s="163"/>
      <c r="I505" s="163"/>
      <c r="J505" s="163"/>
      <c r="K505" s="163"/>
      <c r="L505" s="163"/>
      <c r="M505" s="163"/>
      <c r="N505" s="163"/>
    </row>
    <row r="506" spans="1:14" x14ac:dyDescent="0.25">
      <c r="A506" s="163"/>
      <c r="B506" s="163"/>
      <c r="C506" s="163"/>
      <c r="D506" s="163"/>
      <c r="E506" s="163"/>
      <c r="F506" s="163"/>
      <c r="G506" s="163"/>
      <c r="H506" s="163"/>
      <c r="I506" s="163"/>
      <c r="J506" s="163"/>
      <c r="K506" s="163"/>
      <c r="L506" s="163"/>
      <c r="M506" s="163"/>
      <c r="N506" s="163"/>
    </row>
    <row r="507" spans="1:14" x14ac:dyDescent="0.25">
      <c r="A507" s="163"/>
      <c r="B507" s="163"/>
      <c r="C507" s="163"/>
      <c r="D507" s="163"/>
      <c r="E507" s="163"/>
      <c r="F507" s="163"/>
      <c r="G507" s="163"/>
      <c r="H507" s="163"/>
      <c r="I507" s="163"/>
      <c r="J507" s="163"/>
      <c r="K507" s="163"/>
      <c r="L507" s="163"/>
      <c r="M507" s="163"/>
      <c r="N507" s="163"/>
    </row>
    <row r="508" spans="1:14" x14ac:dyDescent="0.25">
      <c r="A508" s="163"/>
      <c r="B508" s="163"/>
      <c r="C508" s="163"/>
      <c r="D508" s="163"/>
      <c r="E508" s="163"/>
      <c r="F508" s="163"/>
      <c r="G508" s="163"/>
      <c r="H508" s="163"/>
      <c r="I508" s="163"/>
      <c r="J508" s="163"/>
      <c r="K508" s="163"/>
      <c r="L508" s="163"/>
      <c r="M508" s="163"/>
      <c r="N508" s="163"/>
    </row>
    <row r="509" spans="1:14" x14ac:dyDescent="0.25">
      <c r="A509" s="163"/>
      <c r="B509" s="163"/>
      <c r="C509" s="163"/>
      <c r="D509" s="163"/>
      <c r="E509" s="163"/>
      <c r="F509" s="163"/>
      <c r="G509" s="163"/>
      <c r="H509" s="163"/>
      <c r="I509" s="163"/>
      <c r="J509" s="163"/>
      <c r="K509" s="163"/>
      <c r="L509" s="163"/>
      <c r="M509" s="163"/>
      <c r="N509" s="163"/>
    </row>
    <row r="510" spans="1:14" x14ac:dyDescent="0.25">
      <c r="A510" s="163"/>
      <c r="B510" s="163"/>
      <c r="C510" s="163"/>
      <c r="D510" s="163"/>
      <c r="E510" s="163"/>
      <c r="F510" s="163"/>
      <c r="G510" s="163"/>
      <c r="H510" s="163"/>
      <c r="I510" s="163"/>
      <c r="J510" s="163"/>
      <c r="K510" s="163"/>
      <c r="L510" s="163"/>
      <c r="M510" s="163"/>
      <c r="N510" s="163"/>
    </row>
    <row r="511" spans="1:14" x14ac:dyDescent="0.25">
      <c r="A511" s="163"/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</row>
    <row r="512" spans="1:14" x14ac:dyDescent="0.25">
      <c r="A512" s="163"/>
      <c r="B512" s="163"/>
      <c r="C512" s="163"/>
      <c r="D512" s="163"/>
      <c r="E512" s="163"/>
      <c r="F512" s="163"/>
      <c r="G512" s="163"/>
      <c r="H512" s="163"/>
      <c r="I512" s="163"/>
      <c r="J512" s="163"/>
      <c r="K512" s="163"/>
      <c r="L512" s="163"/>
      <c r="M512" s="163"/>
      <c r="N512" s="163"/>
    </row>
    <row r="513" spans="1:14" x14ac:dyDescent="0.25">
      <c r="A513" s="163"/>
      <c r="B513" s="163"/>
      <c r="C513" s="163"/>
      <c r="D513" s="163"/>
      <c r="E513" s="163"/>
      <c r="F513" s="163"/>
      <c r="G513" s="163"/>
      <c r="H513" s="163"/>
      <c r="I513" s="163"/>
      <c r="J513" s="163"/>
      <c r="K513" s="163"/>
      <c r="L513" s="163"/>
      <c r="M513" s="163"/>
      <c r="N513" s="163"/>
    </row>
    <row r="514" spans="1:14" x14ac:dyDescent="0.25">
      <c r="A514" s="163"/>
      <c r="B514" s="163"/>
      <c r="C514" s="163"/>
      <c r="D514" s="163"/>
      <c r="E514" s="163"/>
      <c r="F514" s="163"/>
      <c r="G514" s="163"/>
      <c r="H514" s="163"/>
      <c r="I514" s="163"/>
      <c r="J514" s="163"/>
      <c r="K514" s="163"/>
      <c r="L514" s="163"/>
      <c r="M514" s="163"/>
      <c r="N514" s="163"/>
    </row>
    <row r="515" spans="1:14" x14ac:dyDescent="0.25">
      <c r="A515" s="163"/>
      <c r="B515" s="163"/>
      <c r="C515" s="163"/>
      <c r="D515" s="163"/>
      <c r="E515" s="163"/>
      <c r="F515" s="163"/>
      <c r="G515" s="163"/>
      <c r="H515" s="163"/>
      <c r="I515" s="163"/>
      <c r="J515" s="163"/>
      <c r="K515" s="163"/>
      <c r="L515" s="163"/>
      <c r="M515" s="163"/>
      <c r="N515" s="163"/>
    </row>
    <row r="516" spans="1:14" x14ac:dyDescent="0.25">
      <c r="A516" s="163"/>
      <c r="B516" s="163"/>
      <c r="C516" s="163"/>
      <c r="D516" s="163"/>
      <c r="E516" s="163"/>
      <c r="F516" s="163"/>
      <c r="G516" s="163"/>
      <c r="H516" s="163"/>
      <c r="I516" s="163"/>
      <c r="J516" s="163"/>
      <c r="K516" s="163"/>
      <c r="L516" s="163"/>
      <c r="M516" s="163"/>
      <c r="N516" s="163"/>
    </row>
    <row r="517" spans="1:14" x14ac:dyDescent="0.25">
      <c r="A517" s="163"/>
      <c r="B517" s="163"/>
      <c r="C517" s="163"/>
      <c r="D517" s="163"/>
      <c r="E517" s="163"/>
      <c r="F517" s="163"/>
      <c r="G517" s="163"/>
      <c r="H517" s="163"/>
      <c r="I517" s="163"/>
      <c r="J517" s="163"/>
      <c r="K517" s="163"/>
      <c r="L517" s="163"/>
      <c r="M517" s="163"/>
      <c r="N517" s="163"/>
    </row>
    <row r="518" spans="1:14" x14ac:dyDescent="0.25">
      <c r="A518" s="163"/>
      <c r="B518" s="163"/>
      <c r="C518" s="163"/>
      <c r="D518" s="163"/>
      <c r="E518" s="163"/>
      <c r="F518" s="163"/>
      <c r="G518" s="163"/>
      <c r="H518" s="163"/>
      <c r="I518" s="163"/>
      <c r="J518" s="163"/>
      <c r="K518" s="163"/>
      <c r="L518" s="163"/>
      <c r="M518" s="163"/>
      <c r="N518" s="163"/>
    </row>
    <row r="519" spans="1:14" x14ac:dyDescent="0.25">
      <c r="A519" s="163"/>
      <c r="B519" s="163"/>
      <c r="C519" s="163"/>
      <c r="D519" s="163"/>
      <c r="E519" s="163"/>
      <c r="F519" s="163"/>
      <c r="G519" s="163"/>
      <c r="H519" s="163"/>
      <c r="I519" s="163"/>
      <c r="J519" s="163"/>
      <c r="K519" s="163"/>
      <c r="L519" s="163"/>
      <c r="M519" s="163"/>
      <c r="N519" s="163"/>
    </row>
    <row r="520" spans="1:14" x14ac:dyDescent="0.25">
      <c r="A520" s="163"/>
      <c r="B520" s="163"/>
      <c r="C520" s="163"/>
      <c r="D520" s="163"/>
      <c r="E520" s="163"/>
      <c r="F520" s="163"/>
      <c r="G520" s="163"/>
      <c r="H520" s="163"/>
      <c r="I520" s="163"/>
      <c r="J520" s="163"/>
      <c r="K520" s="163"/>
      <c r="L520" s="163"/>
      <c r="M520" s="163"/>
      <c r="N520" s="163"/>
    </row>
    <row r="521" spans="1:14" x14ac:dyDescent="0.25">
      <c r="A521" s="163"/>
      <c r="B521" s="163"/>
      <c r="C521" s="163"/>
      <c r="D521" s="163"/>
      <c r="E521" s="163"/>
      <c r="F521" s="163"/>
      <c r="G521" s="163"/>
      <c r="H521" s="163"/>
      <c r="I521" s="163"/>
      <c r="J521" s="163"/>
      <c r="K521" s="163"/>
      <c r="L521" s="163"/>
      <c r="M521" s="163"/>
      <c r="N521" s="163"/>
    </row>
    <row r="522" spans="1:14" x14ac:dyDescent="0.25">
      <c r="A522" s="163"/>
      <c r="B522" s="163"/>
      <c r="C522" s="163"/>
      <c r="D522" s="163"/>
      <c r="E522" s="163"/>
      <c r="F522" s="163"/>
      <c r="G522" s="163"/>
      <c r="H522" s="163"/>
      <c r="I522" s="163"/>
      <c r="J522" s="163"/>
      <c r="K522" s="163"/>
      <c r="L522" s="163"/>
      <c r="M522" s="163"/>
      <c r="N522" s="163"/>
    </row>
    <row r="523" spans="1:14" x14ac:dyDescent="0.25">
      <c r="A523" s="163"/>
      <c r="B523" s="163"/>
      <c r="C523" s="163"/>
      <c r="D523" s="163"/>
      <c r="E523" s="163"/>
      <c r="F523" s="163"/>
      <c r="G523" s="163"/>
      <c r="H523" s="163"/>
      <c r="I523" s="163"/>
      <c r="J523" s="163"/>
      <c r="K523" s="163"/>
      <c r="L523" s="163"/>
      <c r="M523" s="163"/>
      <c r="N523" s="163"/>
    </row>
    <row r="524" spans="1:14" x14ac:dyDescent="0.25">
      <c r="A524" s="163"/>
      <c r="B524" s="163"/>
      <c r="C524" s="163"/>
      <c r="D524" s="163"/>
      <c r="E524" s="163"/>
      <c r="F524" s="163"/>
      <c r="G524" s="163"/>
      <c r="H524" s="163"/>
      <c r="I524" s="163"/>
      <c r="J524" s="163"/>
      <c r="K524" s="163"/>
      <c r="L524" s="163"/>
      <c r="M524" s="163"/>
      <c r="N524" s="163"/>
    </row>
    <row r="525" spans="1:14" x14ac:dyDescent="0.25">
      <c r="A525" s="163"/>
      <c r="B525" s="163"/>
      <c r="C525" s="163"/>
      <c r="D525" s="163"/>
      <c r="E525" s="163"/>
      <c r="F525" s="163"/>
      <c r="G525" s="163"/>
      <c r="H525" s="163"/>
      <c r="I525" s="163"/>
      <c r="J525" s="163"/>
      <c r="K525" s="163"/>
      <c r="L525" s="163"/>
      <c r="M525" s="163"/>
      <c r="N525" s="163"/>
    </row>
    <row r="526" spans="1:14" x14ac:dyDescent="0.25">
      <c r="A526" s="163"/>
      <c r="B526" s="163"/>
      <c r="C526" s="163"/>
      <c r="D526" s="163"/>
      <c r="E526" s="163"/>
      <c r="F526" s="163"/>
      <c r="G526" s="163"/>
      <c r="H526" s="163"/>
      <c r="I526" s="163"/>
      <c r="J526" s="163"/>
      <c r="K526" s="163"/>
      <c r="L526" s="163"/>
      <c r="M526" s="163"/>
      <c r="N526" s="163"/>
    </row>
    <row r="527" spans="1:14" x14ac:dyDescent="0.25">
      <c r="A527" s="163"/>
      <c r="B527" s="163"/>
      <c r="C527" s="163"/>
      <c r="D527" s="163"/>
      <c r="E527" s="163"/>
      <c r="F527" s="163"/>
      <c r="G527" s="163"/>
      <c r="H527" s="163"/>
      <c r="I527" s="163"/>
      <c r="J527" s="163"/>
      <c r="K527" s="163"/>
      <c r="L527" s="163"/>
      <c r="M527" s="163"/>
      <c r="N527" s="163"/>
    </row>
    <row r="528" spans="1:14" x14ac:dyDescent="0.25">
      <c r="A528" s="163"/>
      <c r="B528" s="163"/>
      <c r="C528" s="163"/>
      <c r="D528" s="163"/>
      <c r="E528" s="163"/>
      <c r="F528" s="163"/>
      <c r="G528" s="163"/>
      <c r="H528" s="163"/>
      <c r="I528" s="163"/>
      <c r="J528" s="163"/>
      <c r="K528" s="163"/>
      <c r="L528" s="163"/>
      <c r="M528" s="163"/>
      <c r="N528" s="163"/>
    </row>
    <row r="529" spans="1:14" x14ac:dyDescent="0.25">
      <c r="A529" s="163"/>
      <c r="B529" s="163"/>
      <c r="C529" s="163"/>
      <c r="D529" s="163"/>
      <c r="E529" s="163"/>
      <c r="F529" s="163"/>
      <c r="G529" s="163"/>
      <c r="H529" s="163"/>
      <c r="I529" s="163"/>
      <c r="J529" s="163"/>
      <c r="K529" s="163"/>
      <c r="L529" s="163"/>
      <c r="M529" s="163"/>
      <c r="N529" s="163"/>
    </row>
    <row r="530" spans="1:14" x14ac:dyDescent="0.25">
      <c r="A530" s="163"/>
      <c r="B530" s="163"/>
      <c r="C530" s="163"/>
      <c r="D530" s="163"/>
      <c r="E530" s="163"/>
      <c r="F530" s="163"/>
      <c r="G530" s="163"/>
      <c r="H530" s="163"/>
      <c r="I530" s="163"/>
      <c r="J530" s="163"/>
      <c r="K530" s="163"/>
      <c r="L530" s="163"/>
      <c r="M530" s="163"/>
      <c r="N530" s="163"/>
    </row>
    <row r="531" spans="1:14" x14ac:dyDescent="0.25">
      <c r="A531" s="163"/>
      <c r="B531" s="163"/>
      <c r="C531" s="163"/>
      <c r="D531" s="163"/>
      <c r="E531" s="163"/>
      <c r="F531" s="163"/>
      <c r="G531" s="163"/>
      <c r="H531" s="163"/>
      <c r="I531" s="163"/>
      <c r="J531" s="163"/>
      <c r="K531" s="163"/>
      <c r="L531" s="163"/>
      <c r="M531" s="163"/>
      <c r="N531" s="163"/>
    </row>
    <row r="532" spans="1:14" x14ac:dyDescent="0.25">
      <c r="A532" s="163"/>
      <c r="B532" s="163"/>
      <c r="C532" s="163"/>
      <c r="D532" s="163"/>
      <c r="E532" s="163"/>
      <c r="F532" s="163"/>
      <c r="G532" s="163"/>
      <c r="H532" s="163"/>
      <c r="I532" s="163"/>
      <c r="J532" s="163"/>
      <c r="K532" s="163"/>
      <c r="L532" s="163"/>
      <c r="M532" s="163"/>
      <c r="N532" s="163"/>
    </row>
    <row r="533" spans="1:14" x14ac:dyDescent="0.25">
      <c r="A533" s="163"/>
      <c r="B533" s="163"/>
      <c r="C533" s="163"/>
      <c r="D533" s="163"/>
      <c r="E533" s="163"/>
      <c r="F533" s="163"/>
      <c r="G533" s="163"/>
      <c r="H533" s="163"/>
      <c r="I533" s="163"/>
      <c r="J533" s="163"/>
      <c r="K533" s="163"/>
      <c r="L533" s="163"/>
      <c r="M533" s="163"/>
      <c r="N533" s="163"/>
    </row>
    <row r="534" spans="1:14" x14ac:dyDescent="0.25">
      <c r="A534" s="163"/>
      <c r="B534" s="163"/>
      <c r="C534" s="163"/>
      <c r="D534" s="163"/>
      <c r="E534" s="163"/>
      <c r="F534" s="163"/>
      <c r="G534" s="163"/>
      <c r="H534" s="163"/>
      <c r="I534" s="163"/>
      <c r="J534" s="163"/>
      <c r="K534" s="163"/>
      <c r="L534" s="163"/>
      <c r="M534" s="163"/>
      <c r="N534" s="163"/>
    </row>
    <row r="535" spans="1:14" x14ac:dyDescent="0.25">
      <c r="A535" s="163"/>
      <c r="B535" s="163"/>
      <c r="C535" s="163"/>
      <c r="D535" s="163"/>
      <c r="E535" s="163"/>
      <c r="F535" s="163"/>
      <c r="G535" s="163"/>
      <c r="H535" s="163"/>
      <c r="I535" s="163"/>
      <c r="J535" s="163"/>
      <c r="K535" s="163"/>
      <c r="L535" s="163"/>
      <c r="M535" s="163"/>
      <c r="N535" s="163"/>
    </row>
    <row r="536" spans="1:14" x14ac:dyDescent="0.25">
      <c r="A536" s="163"/>
      <c r="B536" s="163"/>
      <c r="C536" s="163"/>
      <c r="D536" s="163"/>
      <c r="E536" s="163"/>
      <c r="F536" s="163"/>
      <c r="G536" s="163"/>
      <c r="H536" s="163"/>
      <c r="I536" s="163"/>
      <c r="J536" s="163"/>
      <c r="K536" s="163"/>
      <c r="L536" s="163"/>
      <c r="M536" s="163"/>
      <c r="N536" s="163"/>
    </row>
    <row r="537" spans="1:14" x14ac:dyDescent="0.25">
      <c r="A537" s="163"/>
      <c r="B537" s="163"/>
      <c r="C537" s="163"/>
      <c r="D537" s="163"/>
      <c r="E537" s="163"/>
      <c r="F537" s="163"/>
      <c r="G537" s="163"/>
      <c r="H537" s="163"/>
      <c r="I537" s="163"/>
      <c r="J537" s="163"/>
      <c r="K537" s="163"/>
      <c r="L537" s="163"/>
      <c r="M537" s="163"/>
      <c r="N537" s="163"/>
    </row>
    <row r="538" spans="1:14" x14ac:dyDescent="0.25">
      <c r="A538" s="163"/>
      <c r="B538" s="163"/>
      <c r="C538" s="163"/>
      <c r="D538" s="163"/>
      <c r="E538" s="163"/>
      <c r="F538" s="163"/>
      <c r="G538" s="163"/>
      <c r="H538" s="163"/>
      <c r="I538" s="163"/>
      <c r="J538" s="163"/>
      <c r="K538" s="163"/>
      <c r="L538" s="163"/>
      <c r="M538" s="163"/>
      <c r="N538" s="163"/>
    </row>
    <row r="539" spans="1:14" x14ac:dyDescent="0.25">
      <c r="A539" s="163"/>
      <c r="B539" s="163"/>
      <c r="C539" s="163"/>
      <c r="D539" s="163"/>
      <c r="E539" s="163"/>
      <c r="F539" s="163"/>
      <c r="G539" s="163"/>
      <c r="H539" s="163"/>
      <c r="I539" s="163"/>
      <c r="J539" s="163"/>
      <c r="K539" s="163"/>
      <c r="L539" s="163"/>
      <c r="M539" s="163"/>
      <c r="N539" s="163"/>
    </row>
    <row r="540" spans="1:14" x14ac:dyDescent="0.25">
      <c r="A540" s="163"/>
      <c r="B540" s="163"/>
      <c r="C540" s="163"/>
      <c r="D540" s="163"/>
      <c r="E540" s="163"/>
      <c r="F540" s="163"/>
      <c r="G540" s="163"/>
      <c r="H540" s="163"/>
      <c r="I540" s="163"/>
      <c r="J540" s="163"/>
      <c r="K540" s="163"/>
      <c r="L540" s="163"/>
      <c r="M540" s="163"/>
      <c r="N540" s="163"/>
    </row>
    <row r="541" spans="1:14" x14ac:dyDescent="0.25">
      <c r="A541" s="163"/>
      <c r="B541" s="163"/>
      <c r="C541" s="163"/>
      <c r="D541" s="163"/>
      <c r="E541" s="163"/>
      <c r="F541" s="163"/>
      <c r="G541" s="163"/>
      <c r="H541" s="163"/>
      <c r="I541" s="163"/>
      <c r="J541" s="163"/>
      <c r="K541" s="163"/>
      <c r="L541" s="163"/>
      <c r="M541" s="163"/>
      <c r="N541" s="163"/>
    </row>
    <row r="542" spans="1:14" x14ac:dyDescent="0.25">
      <c r="A542" s="163"/>
      <c r="B542" s="163"/>
      <c r="C542" s="163"/>
      <c r="D542" s="163"/>
      <c r="E542" s="163"/>
      <c r="F542" s="163"/>
      <c r="G542" s="163"/>
      <c r="H542" s="163"/>
      <c r="I542" s="163"/>
      <c r="J542" s="163"/>
      <c r="K542" s="163"/>
      <c r="L542" s="163"/>
      <c r="M542" s="163"/>
      <c r="N542" s="163"/>
    </row>
    <row r="543" spans="1:14" x14ac:dyDescent="0.25">
      <c r="A543" s="163"/>
      <c r="B543" s="163"/>
      <c r="C543" s="163"/>
      <c r="D543" s="163"/>
      <c r="E543" s="163"/>
      <c r="F543" s="163"/>
      <c r="G543" s="163"/>
      <c r="H543" s="163"/>
      <c r="I543" s="163"/>
      <c r="J543" s="163"/>
      <c r="K543" s="163"/>
      <c r="L543" s="163"/>
      <c r="M543" s="163"/>
      <c r="N543" s="163"/>
    </row>
    <row r="544" spans="1:14" x14ac:dyDescent="0.25">
      <c r="A544" s="163"/>
      <c r="B544" s="163"/>
      <c r="C544" s="163"/>
      <c r="D544" s="163"/>
      <c r="E544" s="163"/>
      <c r="F544" s="163"/>
      <c r="G544" s="163"/>
      <c r="H544" s="163"/>
      <c r="I544" s="163"/>
      <c r="J544" s="163"/>
      <c r="K544" s="163"/>
      <c r="L544" s="163"/>
      <c r="M544" s="163"/>
      <c r="N544" s="163"/>
    </row>
    <row r="545" spans="1:14" x14ac:dyDescent="0.25">
      <c r="A545" s="163"/>
      <c r="B545" s="163"/>
      <c r="C545" s="163"/>
      <c r="D545" s="163"/>
      <c r="E545" s="163"/>
      <c r="F545" s="163"/>
      <c r="G545" s="163"/>
      <c r="H545" s="163"/>
      <c r="I545" s="163"/>
      <c r="J545" s="163"/>
      <c r="K545" s="163"/>
      <c r="L545" s="163"/>
      <c r="M545" s="163"/>
      <c r="N545" s="163"/>
    </row>
    <row r="546" spans="1:14" x14ac:dyDescent="0.25">
      <c r="A546" s="163"/>
      <c r="B546" s="163"/>
      <c r="C546" s="163"/>
      <c r="D546" s="163"/>
      <c r="E546" s="163"/>
      <c r="F546" s="163"/>
      <c r="G546" s="163"/>
      <c r="H546" s="163"/>
      <c r="I546" s="163"/>
      <c r="J546" s="163"/>
      <c r="K546" s="163"/>
      <c r="L546" s="163"/>
      <c r="M546" s="163"/>
      <c r="N546" s="163"/>
    </row>
    <row r="547" spans="1:14" x14ac:dyDescent="0.25">
      <c r="A547" s="163"/>
      <c r="B547" s="163"/>
      <c r="C547" s="163"/>
      <c r="D547" s="163"/>
      <c r="E547" s="163"/>
      <c r="F547" s="163"/>
      <c r="G547" s="163"/>
      <c r="H547" s="163"/>
      <c r="I547" s="163"/>
      <c r="J547" s="163"/>
      <c r="K547" s="163"/>
      <c r="L547" s="163"/>
      <c r="M547" s="163"/>
      <c r="N547" s="163"/>
    </row>
    <row r="548" spans="1:14" x14ac:dyDescent="0.25">
      <c r="A548" s="163"/>
      <c r="B548" s="163"/>
      <c r="C548" s="163"/>
      <c r="D548" s="163"/>
      <c r="E548" s="163"/>
      <c r="F548" s="163"/>
      <c r="G548" s="163"/>
      <c r="H548" s="163"/>
      <c r="I548" s="163"/>
      <c r="J548" s="163"/>
      <c r="K548" s="163"/>
      <c r="L548" s="163"/>
      <c r="M548" s="163"/>
      <c r="N548" s="163"/>
    </row>
    <row r="549" spans="1:14" x14ac:dyDescent="0.25">
      <c r="A549" s="163"/>
      <c r="B549" s="163"/>
      <c r="C549" s="163"/>
      <c r="D549" s="163"/>
      <c r="E549" s="163"/>
      <c r="F549" s="163"/>
      <c r="G549" s="163"/>
      <c r="H549" s="163"/>
      <c r="I549" s="163"/>
      <c r="J549" s="163"/>
      <c r="K549" s="163"/>
      <c r="L549" s="163"/>
      <c r="M549" s="163"/>
      <c r="N549" s="163"/>
    </row>
    <row r="550" spans="1:14" x14ac:dyDescent="0.25">
      <c r="A550" s="163"/>
      <c r="B550" s="163"/>
      <c r="C550" s="163"/>
      <c r="D550" s="163"/>
      <c r="E550" s="163"/>
      <c r="F550" s="163"/>
      <c r="G550" s="163"/>
      <c r="H550" s="163"/>
      <c r="I550" s="163"/>
      <c r="J550" s="163"/>
      <c r="K550" s="163"/>
      <c r="L550" s="163"/>
      <c r="M550" s="163"/>
      <c r="N550" s="163"/>
    </row>
    <row r="551" spans="1:14" x14ac:dyDescent="0.25">
      <c r="A551" s="163"/>
      <c r="B551" s="163"/>
      <c r="C551" s="163"/>
      <c r="D551" s="163"/>
      <c r="E551" s="163"/>
      <c r="F551" s="163"/>
      <c r="G551" s="163"/>
      <c r="H551" s="163"/>
      <c r="I551" s="163"/>
      <c r="J551" s="163"/>
      <c r="K551" s="163"/>
      <c r="L551" s="163"/>
      <c r="M551" s="163"/>
      <c r="N551" s="163"/>
    </row>
    <row r="552" spans="1:14" x14ac:dyDescent="0.25">
      <c r="A552" s="163"/>
      <c r="B552" s="163"/>
      <c r="C552" s="163"/>
      <c r="D552" s="163"/>
      <c r="E552" s="163"/>
      <c r="F552" s="163"/>
      <c r="G552" s="163"/>
      <c r="H552" s="163"/>
      <c r="I552" s="163"/>
      <c r="J552" s="163"/>
      <c r="K552" s="163"/>
      <c r="L552" s="163"/>
      <c r="M552" s="163"/>
      <c r="N552" s="163"/>
    </row>
    <row r="553" spans="1:14" x14ac:dyDescent="0.25">
      <c r="A553" s="163"/>
      <c r="B553" s="163"/>
      <c r="C553" s="163"/>
      <c r="D553" s="163"/>
      <c r="E553" s="163"/>
      <c r="F553" s="163"/>
      <c r="G553" s="163"/>
      <c r="H553" s="163"/>
      <c r="I553" s="163"/>
      <c r="J553" s="163"/>
      <c r="K553" s="163"/>
      <c r="L553" s="163"/>
      <c r="M553" s="163"/>
      <c r="N553" s="163"/>
    </row>
    <row r="554" spans="1:14" x14ac:dyDescent="0.25">
      <c r="A554" s="163"/>
      <c r="B554" s="163"/>
      <c r="C554" s="163"/>
      <c r="D554" s="163"/>
      <c r="E554" s="163"/>
      <c r="F554" s="163"/>
      <c r="G554" s="163"/>
      <c r="H554" s="163"/>
      <c r="I554" s="163"/>
      <c r="J554" s="163"/>
      <c r="K554" s="163"/>
      <c r="L554" s="163"/>
      <c r="M554" s="163"/>
      <c r="N554" s="163"/>
    </row>
    <row r="555" spans="1:14" x14ac:dyDescent="0.25">
      <c r="A555" s="163"/>
      <c r="B555" s="163"/>
      <c r="C555" s="163"/>
      <c r="D555" s="163"/>
      <c r="E555" s="163"/>
      <c r="F555" s="163"/>
      <c r="G555" s="163"/>
      <c r="H555" s="163"/>
      <c r="I555" s="163"/>
      <c r="J555" s="163"/>
      <c r="K555" s="163"/>
      <c r="L555" s="163"/>
      <c r="M555" s="163"/>
      <c r="N555" s="163"/>
    </row>
    <row r="556" spans="1:14" x14ac:dyDescent="0.25">
      <c r="A556" s="163"/>
      <c r="B556" s="163"/>
      <c r="C556" s="163"/>
      <c r="D556" s="163"/>
      <c r="E556" s="163"/>
      <c r="F556" s="163"/>
      <c r="G556" s="163"/>
      <c r="H556" s="163"/>
      <c r="I556" s="163"/>
      <c r="J556" s="163"/>
      <c r="K556" s="163"/>
      <c r="L556" s="163"/>
      <c r="M556" s="163"/>
      <c r="N556" s="163"/>
    </row>
    <row r="557" spans="1:14" x14ac:dyDescent="0.25">
      <c r="A557" s="163"/>
      <c r="B557" s="163"/>
      <c r="C557" s="163"/>
      <c r="D557" s="163"/>
      <c r="E557" s="163"/>
      <c r="F557" s="163"/>
      <c r="G557" s="163"/>
      <c r="H557" s="163"/>
      <c r="I557" s="163"/>
      <c r="J557" s="163"/>
      <c r="K557" s="163"/>
      <c r="L557" s="163"/>
      <c r="M557" s="163"/>
      <c r="N557" s="163"/>
    </row>
    <row r="558" spans="1:14" x14ac:dyDescent="0.25">
      <c r="A558" s="163"/>
      <c r="B558" s="163"/>
      <c r="C558" s="163"/>
      <c r="D558" s="163"/>
      <c r="E558" s="163"/>
      <c r="F558" s="163"/>
      <c r="G558" s="163"/>
      <c r="H558" s="163"/>
      <c r="I558" s="163"/>
      <c r="J558" s="163"/>
      <c r="K558" s="163"/>
      <c r="L558" s="163"/>
      <c r="M558" s="163"/>
      <c r="N558" s="163"/>
    </row>
    <row r="559" spans="1:14" x14ac:dyDescent="0.25">
      <c r="A559" s="163"/>
      <c r="B559" s="163"/>
      <c r="C559" s="163"/>
      <c r="D559" s="163"/>
      <c r="E559" s="163"/>
      <c r="F559" s="163"/>
      <c r="G559" s="163"/>
      <c r="H559" s="163"/>
      <c r="I559" s="163"/>
      <c r="J559" s="163"/>
      <c r="K559" s="163"/>
      <c r="L559" s="163"/>
      <c r="M559" s="163"/>
      <c r="N559" s="163"/>
    </row>
    <row r="560" spans="1:14" x14ac:dyDescent="0.25">
      <c r="A560" s="163"/>
      <c r="B560" s="163"/>
      <c r="C560" s="163"/>
      <c r="D560" s="163"/>
      <c r="E560" s="163"/>
      <c r="F560" s="163"/>
      <c r="G560" s="163"/>
      <c r="H560" s="163"/>
      <c r="I560" s="163"/>
      <c r="J560" s="163"/>
      <c r="K560" s="163"/>
      <c r="L560" s="163"/>
      <c r="M560" s="163"/>
      <c r="N560" s="163"/>
    </row>
    <row r="561" spans="1:14" x14ac:dyDescent="0.25">
      <c r="A561" s="163"/>
      <c r="B561" s="163"/>
      <c r="C561" s="163"/>
      <c r="D561" s="163"/>
      <c r="E561" s="163"/>
      <c r="F561" s="163"/>
      <c r="G561" s="163"/>
      <c r="H561" s="163"/>
      <c r="I561" s="163"/>
      <c r="J561" s="163"/>
      <c r="K561" s="163"/>
      <c r="L561" s="163"/>
      <c r="M561" s="163"/>
      <c r="N561" s="163"/>
    </row>
    <row r="562" spans="1:14" x14ac:dyDescent="0.25">
      <c r="A562" s="163"/>
      <c r="B562" s="163"/>
      <c r="C562" s="163"/>
      <c r="D562" s="163"/>
      <c r="E562" s="163"/>
      <c r="F562" s="163"/>
      <c r="G562" s="163"/>
      <c r="H562" s="163"/>
      <c r="I562" s="163"/>
      <c r="J562" s="163"/>
      <c r="K562" s="163"/>
      <c r="L562" s="163"/>
      <c r="M562" s="163"/>
      <c r="N562" s="163"/>
    </row>
    <row r="563" spans="1:14" x14ac:dyDescent="0.25">
      <c r="A563" s="163"/>
      <c r="B563" s="163"/>
      <c r="C563" s="163"/>
      <c r="D563" s="163"/>
      <c r="E563" s="163"/>
      <c r="F563" s="163"/>
      <c r="G563" s="163"/>
      <c r="H563" s="163"/>
      <c r="I563" s="163"/>
      <c r="J563" s="163"/>
      <c r="K563" s="163"/>
      <c r="L563" s="163"/>
      <c r="M563" s="163"/>
      <c r="N563" s="163"/>
    </row>
    <row r="564" spans="1:14" x14ac:dyDescent="0.25">
      <c r="A564" s="163"/>
      <c r="B564" s="163"/>
      <c r="C564" s="163"/>
      <c r="D564" s="163"/>
      <c r="E564" s="163"/>
      <c r="F564" s="163"/>
      <c r="G564" s="163"/>
      <c r="H564" s="163"/>
      <c r="I564" s="163"/>
      <c r="J564" s="163"/>
      <c r="K564" s="163"/>
      <c r="L564" s="163"/>
      <c r="M564" s="163"/>
      <c r="N564" s="163"/>
    </row>
    <row r="565" spans="1:14" x14ac:dyDescent="0.25">
      <c r="A565" s="163"/>
      <c r="B565" s="163"/>
      <c r="C565" s="163"/>
      <c r="D565" s="163"/>
      <c r="E565" s="163"/>
      <c r="F565" s="163"/>
      <c r="G565" s="163"/>
      <c r="H565" s="163"/>
      <c r="I565" s="163"/>
      <c r="J565" s="163"/>
      <c r="K565" s="163"/>
      <c r="L565" s="163"/>
      <c r="M565" s="163"/>
      <c r="N565" s="163"/>
    </row>
    <row r="566" spans="1:14" x14ac:dyDescent="0.25">
      <c r="A566" s="163"/>
      <c r="B566" s="163"/>
      <c r="C566" s="163"/>
      <c r="D566" s="163"/>
      <c r="E566" s="163"/>
      <c r="F566" s="163"/>
      <c r="G566" s="163"/>
      <c r="H566" s="163"/>
      <c r="I566" s="163"/>
      <c r="J566" s="163"/>
      <c r="K566" s="163"/>
      <c r="L566" s="163"/>
      <c r="M566" s="163"/>
      <c r="N566" s="163"/>
    </row>
    <row r="567" spans="1:14" x14ac:dyDescent="0.25">
      <c r="A567" s="163"/>
      <c r="B567" s="163"/>
      <c r="C567" s="163"/>
      <c r="D567" s="163"/>
      <c r="E567" s="163"/>
      <c r="F567" s="163"/>
      <c r="G567" s="163"/>
      <c r="H567" s="163"/>
      <c r="I567" s="163"/>
      <c r="J567" s="163"/>
      <c r="K567" s="163"/>
      <c r="L567" s="163"/>
      <c r="M567" s="163"/>
      <c r="N567" s="163"/>
    </row>
    <row r="568" spans="1:14" x14ac:dyDescent="0.25">
      <c r="A568" s="163"/>
      <c r="B568" s="163"/>
      <c r="C568" s="163"/>
      <c r="D568" s="163"/>
      <c r="E568" s="163"/>
      <c r="F568" s="163"/>
      <c r="G568" s="163"/>
      <c r="H568" s="163"/>
      <c r="I568" s="163"/>
      <c r="J568" s="163"/>
      <c r="K568" s="163"/>
      <c r="L568" s="163"/>
      <c r="M568" s="163"/>
      <c r="N568" s="163"/>
    </row>
    <row r="569" spans="1:14" x14ac:dyDescent="0.25">
      <c r="A569" s="163"/>
      <c r="B569" s="163"/>
      <c r="C569" s="163"/>
      <c r="D569" s="163"/>
      <c r="E569" s="163"/>
      <c r="F569" s="163"/>
      <c r="G569" s="163"/>
      <c r="H569" s="163"/>
      <c r="I569" s="163"/>
      <c r="J569" s="163"/>
      <c r="K569" s="163"/>
      <c r="L569" s="163"/>
      <c r="M569" s="163"/>
      <c r="N569" s="163"/>
    </row>
    <row r="570" spans="1:14" x14ac:dyDescent="0.25">
      <c r="A570" s="163"/>
      <c r="B570" s="163"/>
      <c r="C570" s="163"/>
      <c r="D570" s="163"/>
      <c r="E570" s="163"/>
      <c r="F570" s="163"/>
      <c r="G570" s="163"/>
      <c r="H570" s="163"/>
      <c r="I570" s="163"/>
      <c r="J570" s="163"/>
      <c r="K570" s="163"/>
      <c r="L570" s="163"/>
      <c r="M570" s="163"/>
      <c r="N570" s="16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7"/>
  <sheetViews>
    <sheetView tabSelected="1" topLeftCell="H82" zoomScale="85" zoomScaleNormal="85" workbookViewId="0">
      <selection activeCell="AE80" sqref="AE80"/>
    </sheetView>
  </sheetViews>
  <sheetFormatPr defaultRowHeight="15" x14ac:dyDescent="0.25"/>
  <cols>
    <col min="1" max="1" width="12.5703125" customWidth="1"/>
    <col min="2" max="15" width="11.85546875" bestFit="1" customWidth="1"/>
    <col min="21" max="21" width="17.42578125" customWidth="1"/>
    <col min="22" max="24" width="12.7109375" bestFit="1" customWidth="1"/>
    <col min="25" max="25" width="14.85546875" bestFit="1" customWidth="1"/>
    <col min="26" max="26" width="13.85546875" bestFit="1" customWidth="1"/>
    <col min="27" max="27" width="15.85546875" bestFit="1" customWidth="1"/>
    <col min="28" max="30" width="12.7109375" bestFit="1" customWidth="1"/>
    <col min="31" max="31" width="9.7109375" bestFit="1" customWidth="1"/>
  </cols>
  <sheetData>
    <row r="1" spans="1:31" ht="18" x14ac:dyDescent="0.35">
      <c r="A1" s="3" t="s">
        <v>7</v>
      </c>
    </row>
    <row r="3" spans="1:31" ht="15.6" x14ac:dyDescent="0.3">
      <c r="A3" s="2" t="s">
        <v>6</v>
      </c>
      <c r="J3" s="102" t="s">
        <v>76</v>
      </c>
      <c r="T3" s="2" t="s">
        <v>73</v>
      </c>
    </row>
    <row r="5" spans="1:31" ht="14.45" x14ac:dyDescent="0.3">
      <c r="A5" s="6"/>
      <c r="B5" s="6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T5" s="6"/>
      <c r="U5" s="6" t="s">
        <v>2</v>
      </c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ht="14.45" x14ac:dyDescent="0.3">
      <c r="A6" s="7" t="s">
        <v>0</v>
      </c>
      <c r="B6" s="7">
        <v>1.1000000000000001</v>
      </c>
      <c r="C6" s="7">
        <v>0.3</v>
      </c>
      <c r="D6" s="7">
        <v>1.2</v>
      </c>
      <c r="E6" s="7">
        <v>2.1</v>
      </c>
      <c r="F6" s="7">
        <v>0.4</v>
      </c>
      <c r="G6" s="7">
        <v>1.3</v>
      </c>
      <c r="H6" s="7">
        <v>2.2000000000000002</v>
      </c>
      <c r="I6" s="7">
        <v>3.1</v>
      </c>
      <c r="J6" s="7">
        <v>1.4</v>
      </c>
      <c r="K6" s="7">
        <v>2.2999999999999998</v>
      </c>
      <c r="L6" s="7">
        <v>3.2</v>
      </c>
      <c r="M6" s="7">
        <v>1.5</v>
      </c>
      <c r="N6" s="7">
        <v>2.4</v>
      </c>
      <c r="O6" s="7">
        <v>3.3</v>
      </c>
      <c r="P6" s="7" t="s">
        <v>1</v>
      </c>
      <c r="T6" s="7" t="s">
        <v>0</v>
      </c>
      <c r="U6" s="7">
        <v>1.1000000000000001</v>
      </c>
      <c r="V6" s="7">
        <v>1.2</v>
      </c>
      <c r="W6" s="7">
        <v>2.1</v>
      </c>
      <c r="X6" s="7">
        <v>1.3</v>
      </c>
      <c r="Y6" s="7">
        <v>2.2000000000000002</v>
      </c>
      <c r="Z6" s="7">
        <v>1.4</v>
      </c>
      <c r="AA6" s="7">
        <v>2.2999999999999998</v>
      </c>
      <c r="AB6" s="7">
        <v>3.2</v>
      </c>
      <c r="AC6" s="7">
        <v>2.4</v>
      </c>
      <c r="AD6" s="7">
        <v>3.3</v>
      </c>
      <c r="AE6" s="7" t="s">
        <v>1</v>
      </c>
    </row>
    <row r="7" spans="1:31" ht="14.45" x14ac:dyDescent="0.3">
      <c r="A7" s="90">
        <v>1976</v>
      </c>
      <c r="B7" s="91">
        <v>175</v>
      </c>
      <c r="C7" s="91">
        <v>0</v>
      </c>
      <c r="D7" s="91">
        <v>5743</v>
      </c>
      <c r="E7" s="91">
        <v>1050</v>
      </c>
      <c r="F7" s="91">
        <v>0</v>
      </c>
      <c r="G7" s="91">
        <v>21178</v>
      </c>
      <c r="H7" s="91">
        <v>65584</v>
      </c>
      <c r="I7" s="91">
        <v>0</v>
      </c>
      <c r="J7" s="91">
        <v>0</v>
      </c>
      <c r="K7" s="91">
        <v>34535</v>
      </c>
      <c r="L7" s="91">
        <v>656</v>
      </c>
      <c r="M7" s="96">
        <v>0</v>
      </c>
      <c r="N7" s="91">
        <v>0</v>
      </c>
      <c r="O7" s="91">
        <v>136</v>
      </c>
      <c r="P7" s="91">
        <f t="shared" ref="P7:P20" si="0">SUM(B7:O7)</f>
        <v>129057</v>
      </c>
      <c r="T7" s="4">
        <v>1976</v>
      </c>
      <c r="U7" s="5">
        <v>760</v>
      </c>
      <c r="V7" s="5">
        <v>30332</v>
      </c>
      <c r="W7" s="5">
        <v>0</v>
      </c>
      <c r="X7" s="5">
        <v>48038</v>
      </c>
      <c r="Y7" s="5">
        <v>9799</v>
      </c>
      <c r="Z7" s="5">
        <v>0</v>
      </c>
      <c r="AA7" s="5">
        <v>44820</v>
      </c>
      <c r="AB7" s="5">
        <v>0</v>
      </c>
      <c r="AC7" s="5">
        <v>0</v>
      </c>
      <c r="AD7" s="5">
        <v>0</v>
      </c>
      <c r="AE7" s="5">
        <f t="shared" ref="AE7:AE20" si="1">SUM(U7:AD7)</f>
        <v>133749</v>
      </c>
    </row>
    <row r="8" spans="1:31" ht="14.45" x14ac:dyDescent="0.3">
      <c r="A8" s="90">
        <v>1977</v>
      </c>
      <c r="B8" s="91">
        <v>0</v>
      </c>
      <c r="C8" s="91">
        <v>0</v>
      </c>
      <c r="D8" s="91">
        <v>2793</v>
      </c>
      <c r="E8" s="91">
        <v>0</v>
      </c>
      <c r="F8" s="91">
        <v>0</v>
      </c>
      <c r="G8" s="91">
        <v>19708</v>
      </c>
      <c r="H8" s="91">
        <v>41592</v>
      </c>
      <c r="I8" s="91">
        <v>0</v>
      </c>
      <c r="J8" s="91">
        <v>0</v>
      </c>
      <c r="K8" s="91">
        <v>18340</v>
      </c>
      <c r="L8" s="91">
        <v>0</v>
      </c>
      <c r="M8" s="99">
        <v>0</v>
      </c>
      <c r="N8" s="91">
        <v>0</v>
      </c>
      <c r="O8" s="91">
        <v>0</v>
      </c>
      <c r="P8" s="91">
        <f t="shared" si="0"/>
        <v>82433</v>
      </c>
      <c r="T8" s="4">
        <v>1977</v>
      </c>
      <c r="U8" s="5">
        <v>0</v>
      </c>
      <c r="V8" s="5">
        <v>8149</v>
      </c>
      <c r="W8" s="5">
        <v>0</v>
      </c>
      <c r="X8" s="5">
        <v>154743</v>
      </c>
      <c r="Y8" s="5">
        <v>6066</v>
      </c>
      <c r="Z8" s="5">
        <v>267</v>
      </c>
      <c r="AA8" s="5">
        <v>41139</v>
      </c>
      <c r="AB8" s="5">
        <v>0</v>
      </c>
      <c r="AC8" s="5">
        <v>0</v>
      </c>
      <c r="AD8" s="5">
        <v>0</v>
      </c>
      <c r="AE8" s="5">
        <f t="shared" si="1"/>
        <v>210364</v>
      </c>
    </row>
    <row r="9" spans="1:31" ht="14.45" x14ac:dyDescent="0.3">
      <c r="A9" s="90">
        <v>1978</v>
      </c>
      <c r="B9" s="91">
        <v>0</v>
      </c>
      <c r="C9" s="91">
        <v>0</v>
      </c>
      <c r="D9" s="91">
        <v>9715</v>
      </c>
      <c r="E9" s="91">
        <v>0</v>
      </c>
      <c r="F9" s="91">
        <v>0</v>
      </c>
      <c r="G9" s="91">
        <v>16232</v>
      </c>
      <c r="H9" s="91">
        <v>84795</v>
      </c>
      <c r="I9" s="91">
        <v>0</v>
      </c>
      <c r="J9" s="91">
        <v>0</v>
      </c>
      <c r="K9" s="91">
        <v>45651</v>
      </c>
      <c r="L9" s="91">
        <v>693</v>
      </c>
      <c r="M9" s="99">
        <v>0</v>
      </c>
      <c r="N9" s="91">
        <v>0</v>
      </c>
      <c r="O9" s="91">
        <v>0</v>
      </c>
      <c r="P9" s="91">
        <f t="shared" si="0"/>
        <v>157086</v>
      </c>
      <c r="T9" s="4">
        <v>1978</v>
      </c>
      <c r="U9" s="5">
        <v>0</v>
      </c>
      <c r="V9" s="5">
        <v>6167</v>
      </c>
      <c r="W9" s="5">
        <v>0</v>
      </c>
      <c r="X9" s="5">
        <v>30258</v>
      </c>
      <c r="Y9" s="5">
        <v>2269</v>
      </c>
      <c r="Z9" s="5">
        <v>78</v>
      </c>
      <c r="AA9" s="5">
        <v>10946</v>
      </c>
      <c r="AB9" s="5">
        <v>0</v>
      </c>
      <c r="AC9" s="5">
        <v>0</v>
      </c>
      <c r="AD9" s="5">
        <v>0</v>
      </c>
      <c r="AE9" s="5">
        <f t="shared" si="1"/>
        <v>49718</v>
      </c>
    </row>
    <row r="10" spans="1:31" ht="14.45" x14ac:dyDescent="0.3">
      <c r="A10" s="90">
        <v>1979</v>
      </c>
      <c r="B10" s="91">
        <v>0</v>
      </c>
      <c r="C10" s="91">
        <v>0</v>
      </c>
      <c r="D10" s="91">
        <v>3975</v>
      </c>
      <c r="E10" s="91">
        <v>0</v>
      </c>
      <c r="F10" s="91">
        <v>0</v>
      </c>
      <c r="G10" s="91">
        <v>55523</v>
      </c>
      <c r="H10" s="91">
        <v>98469</v>
      </c>
      <c r="I10" s="91">
        <v>0</v>
      </c>
      <c r="J10" s="91">
        <v>0</v>
      </c>
      <c r="K10" s="91">
        <v>37782</v>
      </c>
      <c r="L10" s="91">
        <v>165</v>
      </c>
      <c r="M10" s="99">
        <v>0</v>
      </c>
      <c r="N10" s="91">
        <v>0</v>
      </c>
      <c r="O10" s="91">
        <v>669</v>
      </c>
      <c r="P10" s="91">
        <f t="shared" si="0"/>
        <v>196583</v>
      </c>
      <c r="T10" s="4">
        <v>1979</v>
      </c>
      <c r="U10" s="5">
        <v>0</v>
      </c>
      <c r="V10" s="5">
        <v>37827</v>
      </c>
      <c r="W10" s="5">
        <v>0</v>
      </c>
      <c r="X10" s="5">
        <v>92557</v>
      </c>
      <c r="Y10" s="5">
        <v>7413</v>
      </c>
      <c r="Z10" s="5">
        <v>0</v>
      </c>
      <c r="AA10" s="5">
        <v>27925</v>
      </c>
      <c r="AB10" s="5">
        <v>88</v>
      </c>
      <c r="AC10" s="5">
        <v>0</v>
      </c>
      <c r="AD10" s="5">
        <v>0</v>
      </c>
      <c r="AE10" s="5">
        <f t="shared" si="1"/>
        <v>165810</v>
      </c>
    </row>
    <row r="11" spans="1:31" ht="14.45" x14ac:dyDescent="0.3">
      <c r="A11" s="90">
        <v>1980</v>
      </c>
      <c r="B11" s="91">
        <v>0</v>
      </c>
      <c r="C11" s="91">
        <v>0</v>
      </c>
      <c r="D11" s="91">
        <v>3053</v>
      </c>
      <c r="E11" s="91">
        <v>0</v>
      </c>
      <c r="F11" s="91">
        <v>0</v>
      </c>
      <c r="G11" s="91">
        <v>9184</v>
      </c>
      <c r="H11" s="91">
        <v>68309</v>
      </c>
      <c r="I11" s="91">
        <v>0</v>
      </c>
      <c r="J11" s="91">
        <v>0</v>
      </c>
      <c r="K11" s="91">
        <v>35322</v>
      </c>
      <c r="L11" s="91">
        <v>10160</v>
      </c>
      <c r="M11" s="99">
        <v>0</v>
      </c>
      <c r="N11" s="91">
        <v>0</v>
      </c>
      <c r="O11" s="91">
        <v>0</v>
      </c>
      <c r="P11" s="91">
        <f t="shared" si="0"/>
        <v>126028</v>
      </c>
      <c r="T11" s="4">
        <v>1980</v>
      </c>
      <c r="U11" s="5">
        <v>0</v>
      </c>
      <c r="V11" s="5">
        <v>8933</v>
      </c>
      <c r="W11" s="5">
        <v>0</v>
      </c>
      <c r="X11" s="5">
        <v>68923</v>
      </c>
      <c r="Y11" s="5">
        <v>9523</v>
      </c>
      <c r="Z11" s="5">
        <v>25</v>
      </c>
      <c r="AA11" s="5">
        <v>29641</v>
      </c>
      <c r="AB11" s="5">
        <v>313</v>
      </c>
      <c r="AC11" s="5">
        <v>0</v>
      </c>
      <c r="AD11" s="5">
        <v>0</v>
      </c>
      <c r="AE11" s="5">
        <f t="shared" si="1"/>
        <v>117358</v>
      </c>
    </row>
    <row r="12" spans="1:31" ht="14.45" x14ac:dyDescent="0.3">
      <c r="A12" s="90">
        <v>1981</v>
      </c>
      <c r="B12" s="91">
        <v>0</v>
      </c>
      <c r="C12" s="91">
        <v>0</v>
      </c>
      <c r="D12" s="91">
        <v>1717</v>
      </c>
      <c r="E12" s="91">
        <v>83</v>
      </c>
      <c r="F12" s="91">
        <v>0</v>
      </c>
      <c r="G12" s="91">
        <v>21729</v>
      </c>
      <c r="H12" s="91">
        <v>50546</v>
      </c>
      <c r="I12" s="91">
        <v>0</v>
      </c>
      <c r="J12" s="91">
        <v>56</v>
      </c>
      <c r="K12" s="91">
        <v>57075</v>
      </c>
      <c r="L12" s="91">
        <v>933</v>
      </c>
      <c r="M12" s="99">
        <v>0</v>
      </c>
      <c r="N12" s="91">
        <v>20</v>
      </c>
      <c r="O12" s="91">
        <v>390</v>
      </c>
      <c r="P12" s="91">
        <f t="shared" si="0"/>
        <v>132549</v>
      </c>
      <c r="T12" s="4">
        <v>1981</v>
      </c>
      <c r="U12" s="5">
        <v>24</v>
      </c>
      <c r="V12" s="5">
        <v>9556</v>
      </c>
      <c r="W12" s="5">
        <v>0</v>
      </c>
      <c r="X12" s="5">
        <v>96992</v>
      </c>
      <c r="Y12" s="5">
        <v>2870</v>
      </c>
      <c r="Z12" s="5">
        <v>270</v>
      </c>
      <c r="AA12" s="5">
        <v>17380</v>
      </c>
      <c r="AB12" s="5">
        <v>0</v>
      </c>
      <c r="AC12" s="5">
        <v>22</v>
      </c>
      <c r="AD12" s="5">
        <v>50</v>
      </c>
      <c r="AE12" s="5">
        <f t="shared" si="1"/>
        <v>127164</v>
      </c>
    </row>
    <row r="13" spans="1:31" ht="14.45" x14ac:dyDescent="0.3">
      <c r="A13" s="90">
        <v>1982</v>
      </c>
      <c r="B13" s="91">
        <v>220</v>
      </c>
      <c r="C13" s="91">
        <v>0</v>
      </c>
      <c r="D13" s="91">
        <v>3503</v>
      </c>
      <c r="E13" s="91">
        <v>1550</v>
      </c>
      <c r="F13" s="91">
        <v>0</v>
      </c>
      <c r="G13" s="91">
        <v>32174</v>
      </c>
      <c r="H13" s="91">
        <v>69986</v>
      </c>
      <c r="I13" s="91">
        <v>0</v>
      </c>
      <c r="J13" s="91">
        <v>0</v>
      </c>
      <c r="K13" s="91">
        <v>97129</v>
      </c>
      <c r="L13" s="91">
        <v>1799</v>
      </c>
      <c r="M13" s="99">
        <v>0</v>
      </c>
      <c r="N13" s="91">
        <v>0</v>
      </c>
      <c r="O13" s="91">
        <v>896</v>
      </c>
      <c r="P13" s="91">
        <f t="shared" si="0"/>
        <v>207257</v>
      </c>
      <c r="T13" s="4">
        <v>1982</v>
      </c>
      <c r="U13" s="5">
        <v>0</v>
      </c>
      <c r="V13" s="5">
        <v>30050</v>
      </c>
      <c r="W13" s="5">
        <v>0</v>
      </c>
      <c r="X13" s="5">
        <v>200862</v>
      </c>
      <c r="Y13" s="5">
        <v>2024</v>
      </c>
      <c r="Z13" s="5">
        <v>1420</v>
      </c>
      <c r="AA13" s="5">
        <v>13097</v>
      </c>
      <c r="AB13" s="5">
        <v>4</v>
      </c>
      <c r="AC13" s="5">
        <v>0</v>
      </c>
      <c r="AD13" s="5">
        <v>108</v>
      </c>
      <c r="AE13" s="5">
        <f t="shared" si="1"/>
        <v>247565</v>
      </c>
    </row>
    <row r="14" spans="1:31" ht="14.45" x14ac:dyDescent="0.3">
      <c r="A14" s="90">
        <v>1983</v>
      </c>
      <c r="B14" s="91">
        <v>967</v>
      </c>
      <c r="C14" s="91">
        <v>0</v>
      </c>
      <c r="D14" s="91">
        <v>6720</v>
      </c>
      <c r="E14" s="91">
        <v>4478</v>
      </c>
      <c r="F14" s="91">
        <v>0</v>
      </c>
      <c r="G14" s="91">
        <v>73011</v>
      </c>
      <c r="H14" s="91">
        <v>69181</v>
      </c>
      <c r="I14" s="91">
        <v>0</v>
      </c>
      <c r="J14" s="91">
        <v>95</v>
      </c>
      <c r="K14" s="91">
        <v>103005</v>
      </c>
      <c r="L14" s="91">
        <v>435</v>
      </c>
      <c r="M14" s="99">
        <v>0</v>
      </c>
      <c r="N14" s="91">
        <v>23</v>
      </c>
      <c r="O14" s="91">
        <v>180</v>
      </c>
      <c r="P14" s="91">
        <f t="shared" si="0"/>
        <v>258095</v>
      </c>
      <c r="T14" s="4">
        <v>1983</v>
      </c>
      <c r="U14" s="5">
        <v>89</v>
      </c>
      <c r="V14" s="5">
        <v>16866</v>
      </c>
      <c r="W14" s="5">
        <v>45</v>
      </c>
      <c r="X14" s="5">
        <v>223061</v>
      </c>
      <c r="Y14" s="5">
        <v>1981</v>
      </c>
      <c r="Z14" s="5">
        <v>980</v>
      </c>
      <c r="AA14" s="5">
        <v>78744</v>
      </c>
      <c r="AB14" s="5">
        <v>0</v>
      </c>
      <c r="AC14" s="5">
        <v>46</v>
      </c>
      <c r="AD14" s="5">
        <v>0</v>
      </c>
      <c r="AE14" s="5">
        <f t="shared" si="1"/>
        <v>321812</v>
      </c>
    </row>
    <row r="15" spans="1:31" ht="14.45" x14ac:dyDescent="0.3">
      <c r="A15" s="90">
        <v>1984</v>
      </c>
      <c r="B15" s="91">
        <v>134</v>
      </c>
      <c r="C15" s="91">
        <v>41</v>
      </c>
      <c r="D15" s="91">
        <v>2438</v>
      </c>
      <c r="E15" s="91">
        <v>1756</v>
      </c>
      <c r="F15" s="91">
        <v>0</v>
      </c>
      <c r="G15" s="91">
        <v>68712</v>
      </c>
      <c r="H15" s="91">
        <v>88155</v>
      </c>
      <c r="I15" s="91">
        <v>0</v>
      </c>
      <c r="J15" s="91">
        <v>117</v>
      </c>
      <c r="K15" s="91">
        <v>51630</v>
      </c>
      <c r="L15" s="91">
        <v>295</v>
      </c>
      <c r="M15" s="99">
        <v>0</v>
      </c>
      <c r="N15" s="91">
        <v>83</v>
      </c>
      <c r="O15" s="91">
        <v>141</v>
      </c>
      <c r="P15" s="91">
        <f t="shared" si="0"/>
        <v>213502</v>
      </c>
      <c r="T15" s="4">
        <v>1984</v>
      </c>
      <c r="U15" s="5">
        <v>0</v>
      </c>
      <c r="V15" s="5">
        <v>10044</v>
      </c>
      <c r="W15" s="5">
        <v>0</v>
      </c>
      <c r="X15" s="5">
        <v>297669</v>
      </c>
      <c r="Y15" s="5">
        <v>659</v>
      </c>
      <c r="Z15" s="5">
        <v>1403</v>
      </c>
      <c r="AA15" s="5">
        <v>22295</v>
      </c>
      <c r="AB15" s="5">
        <v>0</v>
      </c>
      <c r="AC15" s="5">
        <v>139</v>
      </c>
      <c r="AD15" s="5">
        <v>0</v>
      </c>
      <c r="AE15" s="5">
        <f t="shared" si="1"/>
        <v>332209</v>
      </c>
    </row>
    <row r="16" spans="1:31" ht="14.45" x14ac:dyDescent="0.3">
      <c r="A16" s="90">
        <v>1985</v>
      </c>
      <c r="B16" s="91">
        <v>444</v>
      </c>
      <c r="C16" s="91">
        <v>0</v>
      </c>
      <c r="D16" s="91">
        <v>1124</v>
      </c>
      <c r="E16" s="91">
        <v>2229</v>
      </c>
      <c r="F16" s="91">
        <v>0</v>
      </c>
      <c r="G16" s="91">
        <v>28755</v>
      </c>
      <c r="H16" s="91">
        <v>52774</v>
      </c>
      <c r="I16" s="91">
        <v>125</v>
      </c>
      <c r="J16" s="91">
        <v>666</v>
      </c>
      <c r="K16" s="91">
        <v>119535</v>
      </c>
      <c r="L16" s="91">
        <v>582</v>
      </c>
      <c r="M16" s="99">
        <v>0</v>
      </c>
      <c r="N16" s="91">
        <v>57</v>
      </c>
      <c r="O16" s="91">
        <v>23</v>
      </c>
      <c r="P16" s="91">
        <f t="shared" si="0"/>
        <v>206314</v>
      </c>
      <c r="T16" s="4">
        <v>1985</v>
      </c>
      <c r="U16" s="5">
        <v>196</v>
      </c>
      <c r="V16" s="5">
        <v>17011</v>
      </c>
      <c r="W16" s="5">
        <v>7</v>
      </c>
      <c r="X16" s="5">
        <v>169248</v>
      </c>
      <c r="Y16" s="5">
        <v>3154</v>
      </c>
      <c r="Z16" s="5">
        <v>4342</v>
      </c>
      <c r="AA16" s="5">
        <v>30390</v>
      </c>
      <c r="AB16" s="5">
        <v>56</v>
      </c>
      <c r="AC16" s="5">
        <v>365</v>
      </c>
      <c r="AD16" s="5">
        <v>30</v>
      </c>
      <c r="AE16" s="5">
        <f t="shared" si="1"/>
        <v>224799</v>
      </c>
    </row>
    <row r="17" spans="1:31" ht="14.45" x14ac:dyDescent="0.3">
      <c r="A17" s="90">
        <v>1986</v>
      </c>
      <c r="B17" s="91">
        <v>0</v>
      </c>
      <c r="C17" s="91">
        <v>0</v>
      </c>
      <c r="D17" s="91">
        <v>3995</v>
      </c>
      <c r="E17" s="91">
        <v>251</v>
      </c>
      <c r="F17" s="91">
        <v>0</v>
      </c>
      <c r="G17" s="91">
        <v>13852</v>
      </c>
      <c r="H17" s="91">
        <v>56559</v>
      </c>
      <c r="I17" s="91">
        <v>0</v>
      </c>
      <c r="J17" s="91">
        <v>22</v>
      </c>
      <c r="K17" s="91">
        <v>114667</v>
      </c>
      <c r="L17" s="91">
        <v>2493</v>
      </c>
      <c r="M17" s="99">
        <v>0</v>
      </c>
      <c r="N17" s="91">
        <v>79</v>
      </c>
      <c r="O17" s="91">
        <v>390</v>
      </c>
      <c r="P17" s="91">
        <f t="shared" si="0"/>
        <v>192308</v>
      </c>
      <c r="T17" s="4">
        <v>1986</v>
      </c>
      <c r="U17" s="5">
        <v>43</v>
      </c>
      <c r="V17" s="5">
        <v>18293</v>
      </c>
      <c r="W17" s="5">
        <v>0</v>
      </c>
      <c r="X17" s="5">
        <v>145214</v>
      </c>
      <c r="Y17" s="5">
        <v>3452</v>
      </c>
      <c r="Z17" s="5">
        <v>1016</v>
      </c>
      <c r="AA17" s="5">
        <v>29935</v>
      </c>
      <c r="AB17" s="5">
        <v>0</v>
      </c>
      <c r="AC17" s="5">
        <v>325</v>
      </c>
      <c r="AD17" s="5">
        <v>176</v>
      </c>
      <c r="AE17" s="5">
        <f t="shared" si="1"/>
        <v>198454</v>
      </c>
    </row>
    <row r="18" spans="1:31" ht="14.45" x14ac:dyDescent="0.3">
      <c r="A18" s="90">
        <v>1987</v>
      </c>
      <c r="B18" s="91">
        <v>711</v>
      </c>
      <c r="C18" s="91">
        <v>0</v>
      </c>
      <c r="D18" s="91">
        <v>1691</v>
      </c>
      <c r="E18" s="91">
        <v>1555</v>
      </c>
      <c r="F18" s="91">
        <v>0</v>
      </c>
      <c r="G18" s="91">
        <v>35487</v>
      </c>
      <c r="H18" s="91">
        <v>36351</v>
      </c>
      <c r="I18" s="91">
        <v>0</v>
      </c>
      <c r="J18" s="91">
        <v>27</v>
      </c>
      <c r="K18" s="91">
        <v>41795</v>
      </c>
      <c r="L18" s="91">
        <v>645</v>
      </c>
      <c r="M18" s="99">
        <v>0</v>
      </c>
      <c r="N18" s="91">
        <v>95</v>
      </c>
      <c r="O18" s="91">
        <v>305</v>
      </c>
      <c r="P18" s="91">
        <f t="shared" si="0"/>
        <v>118662</v>
      </c>
      <c r="T18" s="4">
        <v>1987</v>
      </c>
      <c r="U18" s="5">
        <v>27</v>
      </c>
      <c r="V18" s="5">
        <v>27150</v>
      </c>
      <c r="W18" s="5">
        <v>0</v>
      </c>
      <c r="X18" s="5">
        <v>290688</v>
      </c>
      <c r="Y18" s="5">
        <v>4574</v>
      </c>
      <c r="Z18" s="5">
        <v>684</v>
      </c>
      <c r="AA18" s="5">
        <v>106465</v>
      </c>
      <c r="AB18" s="5">
        <v>0</v>
      </c>
      <c r="AC18" s="5">
        <v>300</v>
      </c>
      <c r="AD18" s="5">
        <v>292</v>
      </c>
      <c r="AE18" s="5">
        <f t="shared" si="1"/>
        <v>430180</v>
      </c>
    </row>
    <row r="19" spans="1:31" ht="14.45" x14ac:dyDescent="0.3">
      <c r="A19" s="90">
        <v>1988</v>
      </c>
      <c r="B19" s="91">
        <v>0</v>
      </c>
      <c r="C19" s="91">
        <v>0</v>
      </c>
      <c r="D19" s="91">
        <v>2271</v>
      </c>
      <c r="E19" s="91">
        <v>21</v>
      </c>
      <c r="F19" s="91">
        <v>0</v>
      </c>
      <c r="G19" s="91">
        <v>30616</v>
      </c>
      <c r="H19" s="91">
        <v>15776</v>
      </c>
      <c r="I19" s="91">
        <v>0</v>
      </c>
      <c r="J19" s="91">
        <v>125</v>
      </c>
      <c r="K19" s="91">
        <v>54702</v>
      </c>
      <c r="L19" s="91">
        <v>258</v>
      </c>
      <c r="M19" s="99">
        <v>0</v>
      </c>
      <c r="N19" s="91">
        <v>40</v>
      </c>
      <c r="O19" s="91">
        <v>240</v>
      </c>
      <c r="P19" s="91">
        <f t="shared" si="0"/>
        <v>104049</v>
      </c>
      <c r="T19" s="4">
        <v>1988</v>
      </c>
      <c r="U19" s="5">
        <v>0</v>
      </c>
      <c r="V19" s="5">
        <v>22288</v>
      </c>
      <c r="W19" s="5">
        <v>34</v>
      </c>
      <c r="X19" s="5">
        <v>263218</v>
      </c>
      <c r="Y19" s="5">
        <v>10567</v>
      </c>
      <c r="Z19" s="5">
        <v>2034</v>
      </c>
      <c r="AA19" s="5">
        <v>36382</v>
      </c>
      <c r="AB19" s="5">
        <v>0</v>
      </c>
      <c r="AC19" s="5">
        <v>667</v>
      </c>
      <c r="AD19" s="5">
        <v>52</v>
      </c>
      <c r="AE19" s="5">
        <f t="shared" si="1"/>
        <v>335242</v>
      </c>
    </row>
    <row r="20" spans="1:31" ht="14.45" x14ac:dyDescent="0.3">
      <c r="A20" s="92">
        <v>1989</v>
      </c>
      <c r="B20" s="93">
        <v>132</v>
      </c>
      <c r="C20" s="93">
        <v>0</v>
      </c>
      <c r="D20" s="93">
        <v>1771</v>
      </c>
      <c r="E20" s="93">
        <v>38</v>
      </c>
      <c r="F20" s="93">
        <v>0</v>
      </c>
      <c r="G20" s="93">
        <v>113020</v>
      </c>
      <c r="H20" s="93">
        <v>95071</v>
      </c>
      <c r="I20" s="93">
        <v>0</v>
      </c>
      <c r="J20" s="93">
        <v>130</v>
      </c>
      <c r="K20" s="93">
        <v>89442</v>
      </c>
      <c r="L20" s="93">
        <v>63</v>
      </c>
      <c r="M20" s="101">
        <v>0</v>
      </c>
      <c r="N20" s="93">
        <v>0</v>
      </c>
      <c r="O20" s="93">
        <v>254</v>
      </c>
      <c r="P20" s="93">
        <f t="shared" si="0"/>
        <v>299921</v>
      </c>
      <c r="T20" s="8">
        <v>1989</v>
      </c>
      <c r="U20" s="9">
        <v>62</v>
      </c>
      <c r="V20" s="9">
        <v>12495</v>
      </c>
      <c r="W20" s="9">
        <v>0</v>
      </c>
      <c r="X20" s="9">
        <v>197969</v>
      </c>
      <c r="Y20" s="9">
        <v>15138</v>
      </c>
      <c r="Z20" s="9">
        <v>1249</v>
      </c>
      <c r="AA20" s="9">
        <v>117118</v>
      </c>
      <c r="AB20" s="9">
        <v>0</v>
      </c>
      <c r="AC20" s="9">
        <v>455</v>
      </c>
      <c r="AD20" s="9">
        <v>2277</v>
      </c>
      <c r="AE20" s="9">
        <f t="shared" si="1"/>
        <v>346763</v>
      </c>
    </row>
    <row r="21" spans="1:31" ht="14.45" x14ac:dyDescent="0.3">
      <c r="A21" s="4" t="s">
        <v>3</v>
      </c>
      <c r="B21" s="5">
        <f>AVERAGE(B7:B20)</f>
        <v>198.78571428571428</v>
      </c>
      <c r="C21" s="5">
        <f t="shared" ref="C21:D21" si="2">AVERAGE(C7:C20)</f>
        <v>2.9285714285714284</v>
      </c>
      <c r="D21" s="5">
        <f t="shared" si="2"/>
        <v>3607.7857142857142</v>
      </c>
      <c r="E21" s="5">
        <f t="shared" ref="E21:L21" si="3">AVERAGE(E7:E20)</f>
        <v>929.35714285714289</v>
      </c>
      <c r="F21" s="5">
        <f t="shared" si="3"/>
        <v>0</v>
      </c>
      <c r="G21" s="5">
        <f t="shared" si="3"/>
        <v>38512.928571428572</v>
      </c>
      <c r="H21" s="5">
        <f t="shared" si="3"/>
        <v>63796.285714285717</v>
      </c>
      <c r="I21" s="5">
        <f t="shared" si="3"/>
        <v>8.9285714285714288</v>
      </c>
      <c r="J21" s="5">
        <f t="shared" si="3"/>
        <v>88.428571428571431</v>
      </c>
      <c r="K21" s="5">
        <f t="shared" si="3"/>
        <v>64329.285714285717</v>
      </c>
      <c r="L21" s="5">
        <f t="shared" si="3"/>
        <v>1369.7857142857142</v>
      </c>
      <c r="M21" s="13">
        <f t="shared" ref="M21" si="4">AVERAGE(M7:M20)</f>
        <v>0</v>
      </c>
      <c r="N21" s="5">
        <f>AVERAGE(N7:N20)</f>
        <v>28.357142857142858</v>
      </c>
      <c r="O21" s="5">
        <f>AVERAGE(O7:O20)</f>
        <v>258.85714285714283</v>
      </c>
      <c r="P21" s="5">
        <f>AVERAGE(P7:P20)</f>
        <v>173131.71428571429</v>
      </c>
      <c r="T21" s="4" t="s">
        <v>3</v>
      </c>
      <c r="U21" s="5">
        <f>AVERAGE(U7:U20)</f>
        <v>85.785714285714292</v>
      </c>
      <c r="V21" s="5">
        <f t="shared" ref="V21" si="5">AVERAGE(V7:V20)</f>
        <v>18225.785714285714</v>
      </c>
      <c r="W21" s="5">
        <f t="shared" ref="W21" si="6">AVERAGE(W7:W20)</f>
        <v>6.1428571428571432</v>
      </c>
      <c r="X21" s="5">
        <f t="shared" ref="X21" si="7">AVERAGE(X7:X20)</f>
        <v>162817.14285714287</v>
      </c>
      <c r="Y21" s="5">
        <f t="shared" ref="Y21" si="8">AVERAGE(Y7:Y20)</f>
        <v>5677.7857142857147</v>
      </c>
      <c r="Z21" s="5">
        <f t="shared" ref="Z21" si="9">AVERAGE(Z7:Z20)</f>
        <v>983.42857142857144</v>
      </c>
      <c r="AA21" s="5">
        <f t="shared" ref="AA21" si="10">AVERAGE(AA7:AA20)</f>
        <v>43305.5</v>
      </c>
      <c r="AB21" s="5">
        <f t="shared" ref="AB21" si="11">AVERAGE(AB7:AB20)</f>
        <v>32.928571428571431</v>
      </c>
      <c r="AC21" s="5">
        <f t="shared" ref="AC21" si="12">AVERAGE(AC7:AC20)</f>
        <v>165.64285714285714</v>
      </c>
      <c r="AD21" s="5">
        <f t="shared" ref="AD21" si="13">AVERAGE(AD7:AD20)</f>
        <v>213.21428571428572</v>
      </c>
      <c r="AE21" s="5">
        <f t="shared" ref="AE21" si="14">AVERAGE(AE7:AE20)</f>
        <v>231513.35714285713</v>
      </c>
    </row>
    <row r="22" spans="1:31" ht="14.45" x14ac:dyDescent="0.3">
      <c r="A22" s="4"/>
      <c r="B22" s="4"/>
      <c r="C22" s="4"/>
      <c r="D22" s="4"/>
      <c r="E22" s="4"/>
      <c r="G22" s="4"/>
      <c r="H22" s="4"/>
      <c r="I22" s="4"/>
      <c r="J22" s="4"/>
      <c r="K22" s="4"/>
      <c r="L22" s="4"/>
      <c r="N22" s="4"/>
      <c r="O22" s="4"/>
      <c r="P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4.45" x14ac:dyDescent="0.3">
      <c r="A23" s="6"/>
      <c r="B23" s="10" t="s">
        <v>4</v>
      </c>
      <c r="C23" s="6"/>
      <c r="D23" s="6"/>
      <c r="E23" s="6"/>
      <c r="G23" s="6"/>
      <c r="H23" s="6"/>
      <c r="I23" s="6"/>
      <c r="J23" s="6"/>
      <c r="K23" s="6"/>
      <c r="L23" s="6"/>
      <c r="N23" s="6"/>
      <c r="O23" s="6"/>
      <c r="P23" s="6"/>
      <c r="T23" s="6"/>
      <c r="U23" s="10" t="s">
        <v>4</v>
      </c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ht="14.45" x14ac:dyDescent="0.3">
      <c r="A24" s="7" t="s">
        <v>0</v>
      </c>
      <c r="B24" s="7">
        <v>1.1000000000000001</v>
      </c>
      <c r="C24" s="7">
        <v>0.3</v>
      </c>
      <c r="D24" s="7">
        <v>1.2</v>
      </c>
      <c r="E24" s="7">
        <v>2.1</v>
      </c>
      <c r="F24" s="7">
        <v>0.4</v>
      </c>
      <c r="G24" s="7">
        <v>1.3</v>
      </c>
      <c r="H24" s="7">
        <v>2.2000000000000002</v>
      </c>
      <c r="I24" s="7">
        <v>3.1</v>
      </c>
      <c r="J24" s="7">
        <v>1.4</v>
      </c>
      <c r="K24" s="7">
        <v>2.2999999999999998</v>
      </c>
      <c r="L24" s="7">
        <v>3.2</v>
      </c>
      <c r="M24" s="7">
        <v>1.5</v>
      </c>
      <c r="N24" s="7">
        <v>2.4</v>
      </c>
      <c r="O24" s="7">
        <v>3.3</v>
      </c>
      <c r="P24" s="7" t="s">
        <v>1</v>
      </c>
      <c r="T24" s="7" t="s">
        <v>0</v>
      </c>
      <c r="U24" s="7">
        <v>1.1000000000000001</v>
      </c>
      <c r="V24" s="7">
        <v>1.2</v>
      </c>
      <c r="W24" s="7">
        <v>2.1</v>
      </c>
      <c r="X24" s="7">
        <v>1.3</v>
      </c>
      <c r="Y24" s="7">
        <v>2.2000000000000002</v>
      </c>
      <c r="Z24" s="7">
        <v>1.4</v>
      </c>
      <c r="AA24" s="7">
        <v>2.2999999999999998</v>
      </c>
      <c r="AB24" s="7">
        <v>3.2</v>
      </c>
      <c r="AC24" s="7">
        <v>2.4</v>
      </c>
      <c r="AD24" s="7">
        <v>3.3</v>
      </c>
      <c r="AE24" s="7" t="s">
        <v>1</v>
      </c>
    </row>
    <row r="25" spans="1:31" ht="14.45" x14ac:dyDescent="0.3">
      <c r="A25" s="90">
        <v>1976</v>
      </c>
      <c r="B25" s="130">
        <f t="shared" ref="B25:O25" si="15">B7/$P7</f>
        <v>1.3559899889196247E-3</v>
      </c>
      <c r="C25" s="130">
        <f t="shared" si="15"/>
        <v>0</v>
      </c>
      <c r="D25" s="130">
        <f t="shared" si="15"/>
        <v>4.4499717179230881E-2</v>
      </c>
      <c r="E25" s="130">
        <f t="shared" si="15"/>
        <v>8.1359399335177475E-3</v>
      </c>
      <c r="F25" s="130">
        <f t="shared" si="15"/>
        <v>0</v>
      </c>
      <c r="G25" s="130">
        <f t="shared" si="15"/>
        <v>0.16409803420194177</v>
      </c>
      <c r="H25" s="130">
        <f t="shared" si="15"/>
        <v>0.50817855676174095</v>
      </c>
      <c r="I25" s="130">
        <f t="shared" si="15"/>
        <v>0</v>
      </c>
      <c r="J25" s="130">
        <f t="shared" si="15"/>
        <v>0</v>
      </c>
      <c r="K25" s="130">
        <f t="shared" si="15"/>
        <v>0.26759493867050993</v>
      </c>
      <c r="L25" s="130">
        <f t="shared" si="15"/>
        <v>5.0830253298929928E-3</v>
      </c>
      <c r="M25" s="130">
        <f t="shared" si="15"/>
        <v>0</v>
      </c>
      <c r="N25" s="130">
        <f t="shared" si="15"/>
        <v>0</v>
      </c>
      <c r="O25" s="130">
        <f t="shared" si="15"/>
        <v>1.0537979342461084E-3</v>
      </c>
      <c r="P25" s="130">
        <f t="shared" ref="P25:P38" si="16">SUM(B25:O25)</f>
        <v>0.99999999999999989</v>
      </c>
      <c r="T25" s="4">
        <v>1976</v>
      </c>
      <c r="U25" s="15">
        <f>U7/$AE7</f>
        <v>5.6822854750315892E-3</v>
      </c>
      <c r="V25" s="15">
        <f>V7/$AE7</f>
        <v>0.22678300398507653</v>
      </c>
      <c r="W25" s="15">
        <f t="shared" ref="W25:AD25" si="17">W7/$AE7</f>
        <v>0</v>
      </c>
      <c r="X25" s="15">
        <f t="shared" si="17"/>
        <v>0.35916530217048354</v>
      </c>
      <c r="Y25" s="15">
        <f t="shared" si="17"/>
        <v>7.3264099170834929E-2</v>
      </c>
      <c r="Z25" s="15">
        <f t="shared" si="17"/>
        <v>0</v>
      </c>
      <c r="AA25" s="15">
        <f t="shared" si="17"/>
        <v>0.33510530919857345</v>
      </c>
      <c r="AB25" s="15">
        <f t="shared" si="17"/>
        <v>0</v>
      </c>
      <c r="AC25" s="15">
        <f t="shared" si="17"/>
        <v>0</v>
      </c>
      <c r="AD25" s="15">
        <f t="shared" si="17"/>
        <v>0</v>
      </c>
      <c r="AE25" s="11">
        <f t="shared" ref="AE25:AE38" si="18">SUM(U25:AD25)</f>
        <v>1</v>
      </c>
    </row>
    <row r="26" spans="1:31" ht="14.45" x14ac:dyDescent="0.3">
      <c r="A26" s="90">
        <v>1977</v>
      </c>
      <c r="B26" s="130">
        <f t="shared" ref="B26:O26" si="19">B8/$P8</f>
        <v>0</v>
      </c>
      <c r="C26" s="130">
        <f t="shared" si="19"/>
        <v>0</v>
      </c>
      <c r="D26" s="130">
        <f t="shared" si="19"/>
        <v>3.3882061795640094E-2</v>
      </c>
      <c r="E26" s="130">
        <f t="shared" si="19"/>
        <v>0</v>
      </c>
      <c r="F26" s="130">
        <f t="shared" si="19"/>
        <v>0</v>
      </c>
      <c r="G26" s="130">
        <f t="shared" si="19"/>
        <v>0.23907900961993375</v>
      </c>
      <c r="H26" s="130">
        <f t="shared" si="19"/>
        <v>0.50455521453786711</v>
      </c>
      <c r="I26" s="130">
        <f t="shared" si="19"/>
        <v>0</v>
      </c>
      <c r="J26" s="130">
        <f t="shared" si="19"/>
        <v>0</v>
      </c>
      <c r="K26" s="130">
        <f t="shared" si="19"/>
        <v>0.22248371404655903</v>
      </c>
      <c r="L26" s="130">
        <f t="shared" si="19"/>
        <v>0</v>
      </c>
      <c r="M26" s="130">
        <f t="shared" si="19"/>
        <v>0</v>
      </c>
      <c r="N26" s="130">
        <f t="shared" si="19"/>
        <v>0</v>
      </c>
      <c r="O26" s="130">
        <f t="shared" si="19"/>
        <v>0</v>
      </c>
      <c r="P26" s="130">
        <f t="shared" si="16"/>
        <v>1</v>
      </c>
      <c r="T26" s="4">
        <v>1977</v>
      </c>
      <c r="U26" s="16">
        <f t="shared" ref="U26:AD26" si="20">U8/$AE8</f>
        <v>0</v>
      </c>
      <c r="V26" s="16">
        <f t="shared" si="20"/>
        <v>3.8737616702477613E-2</v>
      </c>
      <c r="W26" s="16">
        <f t="shared" si="20"/>
        <v>0</v>
      </c>
      <c r="X26" s="16">
        <f t="shared" si="20"/>
        <v>0.73559639482040651</v>
      </c>
      <c r="Y26" s="16">
        <f t="shared" si="20"/>
        <v>2.8835732349641572E-2</v>
      </c>
      <c r="Z26" s="16">
        <f t="shared" si="20"/>
        <v>1.2692285752315036E-3</v>
      </c>
      <c r="AA26" s="16">
        <f t="shared" si="20"/>
        <v>0.19556102755224278</v>
      </c>
      <c r="AB26" s="16">
        <f t="shared" si="20"/>
        <v>0</v>
      </c>
      <c r="AC26" s="16">
        <f t="shared" si="20"/>
        <v>0</v>
      </c>
      <c r="AD26" s="16">
        <f t="shared" si="20"/>
        <v>0</v>
      </c>
      <c r="AE26" s="11">
        <f t="shared" si="18"/>
        <v>1</v>
      </c>
    </row>
    <row r="27" spans="1:31" ht="14.45" x14ac:dyDescent="0.3">
      <c r="A27" s="90">
        <v>1978</v>
      </c>
      <c r="B27" s="130">
        <f t="shared" ref="B27:O27" si="21">B9/$P9</f>
        <v>0</v>
      </c>
      <c r="C27" s="130">
        <f t="shared" si="21"/>
        <v>0</v>
      </c>
      <c r="D27" s="130">
        <f t="shared" si="21"/>
        <v>6.1845103955794914E-2</v>
      </c>
      <c r="E27" s="130">
        <f t="shared" si="21"/>
        <v>0</v>
      </c>
      <c r="F27" s="130">
        <f t="shared" si="21"/>
        <v>0</v>
      </c>
      <c r="G27" s="130">
        <f t="shared" si="21"/>
        <v>0.10333193282660454</v>
      </c>
      <c r="H27" s="130">
        <f t="shared" si="21"/>
        <v>0.53979985485657533</v>
      </c>
      <c r="I27" s="130">
        <f t="shared" si="21"/>
        <v>0</v>
      </c>
      <c r="J27" s="130">
        <f t="shared" si="21"/>
        <v>0</v>
      </c>
      <c r="K27" s="130">
        <f t="shared" si="21"/>
        <v>0.29061151216531073</v>
      </c>
      <c r="L27" s="130">
        <f t="shared" si="21"/>
        <v>4.4115961957144493E-3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16"/>
        <v>0.99999999999999989</v>
      </c>
      <c r="T27" s="4">
        <v>1978</v>
      </c>
      <c r="U27" s="16">
        <f t="shared" ref="U27:AD27" si="22">U9/$AE9</f>
        <v>0</v>
      </c>
      <c r="V27" s="16">
        <f t="shared" si="22"/>
        <v>0.12403958324952734</v>
      </c>
      <c r="W27" s="16">
        <f t="shared" si="22"/>
        <v>0</v>
      </c>
      <c r="X27" s="16">
        <f t="shared" si="22"/>
        <v>0.6085924614827628</v>
      </c>
      <c r="Y27" s="16">
        <f t="shared" si="22"/>
        <v>4.5637394907277043E-2</v>
      </c>
      <c r="Z27" s="16">
        <f t="shared" si="22"/>
        <v>1.5688483044370249E-3</v>
      </c>
      <c r="AA27" s="16">
        <f t="shared" si="22"/>
        <v>0.22016171205599583</v>
      </c>
      <c r="AB27" s="16">
        <f t="shared" si="22"/>
        <v>0</v>
      </c>
      <c r="AC27" s="16">
        <f t="shared" si="22"/>
        <v>0</v>
      </c>
      <c r="AD27" s="16">
        <f t="shared" si="22"/>
        <v>0</v>
      </c>
      <c r="AE27" s="11">
        <f t="shared" si="18"/>
        <v>1</v>
      </c>
    </row>
    <row r="28" spans="1:31" ht="14.45" x14ac:dyDescent="0.3">
      <c r="A28" s="90">
        <v>1979</v>
      </c>
      <c r="B28" s="130">
        <f t="shared" ref="B28:O28" si="23">B10/$P10</f>
        <v>0</v>
      </c>
      <c r="C28" s="130">
        <f t="shared" si="23"/>
        <v>0</v>
      </c>
      <c r="D28" s="130">
        <f t="shared" si="23"/>
        <v>2.0220466673110084E-2</v>
      </c>
      <c r="E28" s="130">
        <f t="shared" si="23"/>
        <v>0</v>
      </c>
      <c r="F28" s="130">
        <f t="shared" si="23"/>
        <v>0</v>
      </c>
      <c r="G28" s="130">
        <f t="shared" si="23"/>
        <v>0.28244049587197267</v>
      </c>
      <c r="H28" s="130">
        <f t="shared" si="23"/>
        <v>0.50090292649923951</v>
      </c>
      <c r="I28" s="130">
        <f t="shared" si="23"/>
        <v>0</v>
      </c>
      <c r="J28" s="130">
        <f t="shared" si="23"/>
        <v>0</v>
      </c>
      <c r="K28" s="130">
        <f t="shared" si="23"/>
        <v>0.19219362813671578</v>
      </c>
      <c r="L28" s="130">
        <f t="shared" si="23"/>
        <v>8.3934012605362625E-4</v>
      </c>
      <c r="M28" s="130">
        <f t="shared" si="23"/>
        <v>0</v>
      </c>
      <c r="N28" s="130">
        <f t="shared" si="23"/>
        <v>0</v>
      </c>
      <c r="O28" s="130">
        <f t="shared" si="23"/>
        <v>3.4031426929083388E-3</v>
      </c>
      <c r="P28" s="130">
        <f t="shared" si="16"/>
        <v>0.99999999999999989</v>
      </c>
      <c r="T28" s="4">
        <v>1979</v>
      </c>
      <c r="U28" s="16">
        <f t="shared" ref="U28:AD28" si="24">U10/$AE10</f>
        <v>0</v>
      </c>
      <c r="V28" s="16">
        <f t="shared" si="24"/>
        <v>0.22813461190519269</v>
      </c>
      <c r="W28" s="16">
        <f t="shared" si="24"/>
        <v>0</v>
      </c>
      <c r="X28" s="16">
        <f t="shared" si="24"/>
        <v>0.5582112055967674</v>
      </c>
      <c r="Y28" s="16">
        <f t="shared" si="24"/>
        <v>4.470779808214221E-2</v>
      </c>
      <c r="Z28" s="16">
        <f t="shared" si="24"/>
        <v>0</v>
      </c>
      <c r="AA28" s="16">
        <f t="shared" si="24"/>
        <v>0.16841565647427778</v>
      </c>
      <c r="AB28" s="16">
        <f t="shared" si="24"/>
        <v>5.3072794161992639E-4</v>
      </c>
      <c r="AC28" s="16">
        <f t="shared" si="24"/>
        <v>0</v>
      </c>
      <c r="AD28" s="16">
        <f t="shared" si="24"/>
        <v>0</v>
      </c>
      <c r="AE28" s="11">
        <f t="shared" si="18"/>
        <v>1</v>
      </c>
    </row>
    <row r="29" spans="1:31" ht="14.45" x14ac:dyDescent="0.3">
      <c r="A29" s="90">
        <v>1980</v>
      </c>
      <c r="B29" s="130">
        <f t="shared" ref="B29:O29" si="25">B11/$P11</f>
        <v>0</v>
      </c>
      <c r="C29" s="130">
        <f t="shared" si="25"/>
        <v>0</v>
      </c>
      <c r="D29" s="130">
        <f t="shared" si="25"/>
        <v>2.4224775446726125E-2</v>
      </c>
      <c r="E29" s="130">
        <f t="shared" si="25"/>
        <v>0</v>
      </c>
      <c r="F29" s="130">
        <f t="shared" si="25"/>
        <v>0</v>
      </c>
      <c r="G29" s="130">
        <f t="shared" si="25"/>
        <v>7.2872694956676295E-2</v>
      </c>
      <c r="H29" s="130">
        <f t="shared" si="25"/>
        <v>0.54201447297425964</v>
      </c>
      <c r="I29" s="130">
        <f t="shared" si="25"/>
        <v>0</v>
      </c>
      <c r="J29" s="130">
        <f t="shared" si="25"/>
        <v>0</v>
      </c>
      <c r="K29" s="130">
        <f t="shared" si="25"/>
        <v>0.28027105087758275</v>
      </c>
      <c r="L29" s="130">
        <f t="shared" si="25"/>
        <v>8.0617005744755138E-2</v>
      </c>
      <c r="M29" s="130">
        <f t="shared" si="25"/>
        <v>0</v>
      </c>
      <c r="N29" s="130">
        <f t="shared" si="25"/>
        <v>0</v>
      </c>
      <c r="O29" s="130">
        <f t="shared" si="25"/>
        <v>0</v>
      </c>
      <c r="P29" s="130">
        <f t="shared" si="16"/>
        <v>1</v>
      </c>
      <c r="T29" s="4">
        <v>1980</v>
      </c>
      <c r="U29" s="16">
        <f t="shared" ref="U29:AD29" si="26">U11/$AE11</f>
        <v>0</v>
      </c>
      <c r="V29" s="16">
        <f t="shared" si="26"/>
        <v>7.6117520748479009E-2</v>
      </c>
      <c r="W29" s="16">
        <f t="shared" si="26"/>
        <v>0</v>
      </c>
      <c r="X29" s="16">
        <f t="shared" si="26"/>
        <v>0.5872884677652993</v>
      </c>
      <c r="Y29" s="16">
        <f t="shared" si="26"/>
        <v>8.1144872952845143E-2</v>
      </c>
      <c r="Z29" s="16">
        <f t="shared" si="26"/>
        <v>2.1302339849009014E-4</v>
      </c>
      <c r="AA29" s="16">
        <f t="shared" si="26"/>
        <v>0.2525690621857905</v>
      </c>
      <c r="AB29" s="16">
        <f t="shared" si="26"/>
        <v>2.6670529490959286E-3</v>
      </c>
      <c r="AC29" s="16">
        <f t="shared" si="26"/>
        <v>0</v>
      </c>
      <c r="AD29" s="16">
        <f t="shared" si="26"/>
        <v>0</v>
      </c>
      <c r="AE29" s="11">
        <f t="shared" si="18"/>
        <v>1</v>
      </c>
    </row>
    <row r="30" spans="1:31" ht="14.45" x14ac:dyDescent="0.3">
      <c r="A30" s="90">
        <v>1981</v>
      </c>
      <c r="B30" s="130">
        <f t="shared" ref="B30:O30" si="27">B12/$P12</f>
        <v>0</v>
      </c>
      <c r="C30" s="130">
        <f t="shared" si="27"/>
        <v>0</v>
      </c>
      <c r="D30" s="130">
        <f t="shared" si="27"/>
        <v>1.2953700141079903E-2</v>
      </c>
      <c r="E30" s="130">
        <f t="shared" si="27"/>
        <v>6.2618352458336166E-4</v>
      </c>
      <c r="F30" s="130">
        <f t="shared" si="27"/>
        <v>0</v>
      </c>
      <c r="G30" s="130">
        <f t="shared" si="27"/>
        <v>0.16393182898399836</v>
      </c>
      <c r="H30" s="130">
        <f t="shared" si="27"/>
        <v>0.38133822209145296</v>
      </c>
      <c r="I30" s="130">
        <f t="shared" si="27"/>
        <v>0</v>
      </c>
      <c r="J30" s="130">
        <f t="shared" si="27"/>
        <v>4.2248526959841266E-4</v>
      </c>
      <c r="K30" s="130">
        <f t="shared" si="27"/>
        <v>0.43059547789873931</v>
      </c>
      <c r="L30" s="130">
        <f t="shared" si="27"/>
        <v>7.0389063667021254E-3</v>
      </c>
      <c r="M30" s="130">
        <f t="shared" si="27"/>
        <v>0</v>
      </c>
      <c r="N30" s="130">
        <f t="shared" si="27"/>
        <v>1.5088759628514739E-4</v>
      </c>
      <c r="O30" s="130">
        <f t="shared" si="27"/>
        <v>2.942308127560374E-3</v>
      </c>
      <c r="P30" s="130">
        <f t="shared" si="16"/>
        <v>0.99999999999999989</v>
      </c>
      <c r="T30" s="4">
        <v>1981</v>
      </c>
      <c r="U30" s="16">
        <f t="shared" ref="U30:AD30" si="28">U12/$AE12</f>
        <v>1.8873266018684534E-4</v>
      </c>
      <c r="V30" s="16">
        <f t="shared" si="28"/>
        <v>7.5147054197728921E-2</v>
      </c>
      <c r="W30" s="16">
        <f t="shared" si="28"/>
        <v>0</v>
      </c>
      <c r="X30" s="16">
        <f t="shared" si="28"/>
        <v>0.76273159070177099</v>
      </c>
      <c r="Y30" s="16">
        <f t="shared" si="28"/>
        <v>2.2569280614010253E-2</v>
      </c>
      <c r="Z30" s="16">
        <f t="shared" si="28"/>
        <v>2.12324242710201E-3</v>
      </c>
      <c r="AA30" s="16">
        <f t="shared" si="28"/>
        <v>0.1366739014186405</v>
      </c>
      <c r="AB30" s="16">
        <f t="shared" si="28"/>
        <v>0</v>
      </c>
      <c r="AC30" s="16">
        <f t="shared" si="28"/>
        <v>1.7300493850460821E-4</v>
      </c>
      <c r="AD30" s="16">
        <f t="shared" si="28"/>
        <v>3.9319304205592777E-4</v>
      </c>
      <c r="AE30" s="11">
        <f t="shared" si="18"/>
        <v>1</v>
      </c>
    </row>
    <row r="31" spans="1:31" ht="14.45" x14ac:dyDescent="0.3">
      <c r="A31" s="90">
        <v>1982</v>
      </c>
      <c r="B31" s="130">
        <f t="shared" ref="B31:O31" si="29">B13/$P13</f>
        <v>1.0614840512021308E-3</v>
      </c>
      <c r="C31" s="130">
        <f t="shared" si="29"/>
        <v>0</v>
      </c>
      <c r="D31" s="130">
        <f t="shared" si="29"/>
        <v>1.69017210516412E-2</v>
      </c>
      <c r="E31" s="130">
        <f t="shared" si="29"/>
        <v>7.478637633469557E-3</v>
      </c>
      <c r="F31" s="130">
        <f t="shared" si="29"/>
        <v>0</v>
      </c>
      <c r="G31" s="130">
        <f t="shared" si="29"/>
        <v>0.15523721756080616</v>
      </c>
      <c r="H31" s="130">
        <f t="shared" si="29"/>
        <v>0.33767737639741963</v>
      </c>
      <c r="I31" s="130">
        <f t="shared" si="29"/>
        <v>0</v>
      </c>
      <c r="J31" s="130">
        <f t="shared" si="29"/>
        <v>0</v>
      </c>
      <c r="K31" s="130">
        <f t="shared" si="29"/>
        <v>0.46864038367823524</v>
      </c>
      <c r="L31" s="130">
        <f t="shared" si="29"/>
        <v>8.6800445823301507E-3</v>
      </c>
      <c r="M31" s="130">
        <f t="shared" si="29"/>
        <v>0</v>
      </c>
      <c r="N31" s="130">
        <f t="shared" si="29"/>
        <v>0</v>
      </c>
      <c r="O31" s="130">
        <f t="shared" si="29"/>
        <v>4.3231350448959503E-3</v>
      </c>
      <c r="P31" s="130">
        <f t="shared" si="16"/>
        <v>1</v>
      </c>
      <c r="T31" s="4">
        <v>1982</v>
      </c>
      <c r="U31" s="16">
        <f t="shared" ref="U31:AD31" si="30">U13/$AE13</f>
        <v>0</v>
      </c>
      <c r="V31" s="16">
        <f t="shared" si="30"/>
        <v>0.12138226324399652</v>
      </c>
      <c r="W31" s="16">
        <f t="shared" si="30"/>
        <v>0</v>
      </c>
      <c r="X31" s="16">
        <f t="shared" si="30"/>
        <v>0.8113505543998546</v>
      </c>
      <c r="Y31" s="16">
        <f t="shared" si="30"/>
        <v>8.1756306424575365E-3</v>
      </c>
      <c r="Z31" s="16">
        <f t="shared" si="30"/>
        <v>5.7358673479692198E-3</v>
      </c>
      <c r="AA31" s="16">
        <f t="shared" si="30"/>
        <v>5.2903277927009065E-2</v>
      </c>
      <c r="AB31" s="16">
        <f t="shared" si="30"/>
        <v>1.6157372811180901E-5</v>
      </c>
      <c r="AC31" s="16">
        <f t="shared" si="30"/>
        <v>0</v>
      </c>
      <c r="AD31" s="16">
        <f t="shared" si="30"/>
        <v>4.3624906590188436E-4</v>
      </c>
      <c r="AE31" s="11">
        <f t="shared" si="18"/>
        <v>1</v>
      </c>
    </row>
    <row r="32" spans="1:31" ht="14.45" x14ac:dyDescent="0.3">
      <c r="A32" s="90">
        <v>1983</v>
      </c>
      <c r="B32" s="130">
        <f t="shared" ref="B32:O32" si="31">B14/$P14</f>
        <v>3.7466824231387665E-3</v>
      </c>
      <c r="C32" s="130">
        <f t="shared" si="31"/>
        <v>0</v>
      </c>
      <c r="D32" s="130">
        <f t="shared" si="31"/>
        <v>2.6036924388306633E-2</v>
      </c>
      <c r="E32" s="130">
        <f t="shared" si="31"/>
        <v>1.7350200507565045E-2</v>
      </c>
      <c r="F32" s="130">
        <f t="shared" si="31"/>
        <v>0</v>
      </c>
      <c r="G32" s="130">
        <f t="shared" si="31"/>
        <v>0.28288420930277614</v>
      </c>
      <c r="H32" s="130">
        <f t="shared" si="31"/>
        <v>0.26804471221836923</v>
      </c>
      <c r="I32" s="130">
        <f t="shared" si="31"/>
        <v>0</v>
      </c>
      <c r="J32" s="130">
        <f t="shared" si="31"/>
        <v>3.6808152037040624E-4</v>
      </c>
      <c r="K32" s="130">
        <f t="shared" si="31"/>
        <v>0.39909723163951261</v>
      </c>
      <c r="L32" s="130">
        <f t="shared" si="31"/>
        <v>1.6854259090644918E-3</v>
      </c>
      <c r="M32" s="130">
        <f t="shared" si="31"/>
        <v>0</v>
      </c>
      <c r="N32" s="130">
        <f t="shared" si="31"/>
        <v>8.9114473352835201E-5</v>
      </c>
      <c r="O32" s="130">
        <f t="shared" si="31"/>
        <v>6.9741761754392765E-4</v>
      </c>
      <c r="P32" s="130">
        <f t="shared" si="16"/>
        <v>1</v>
      </c>
      <c r="T32" s="4">
        <v>1983</v>
      </c>
      <c r="U32" s="16">
        <f t="shared" ref="U32:AD32" si="32">U14/$AE14</f>
        <v>2.7655898474885959E-4</v>
      </c>
      <c r="V32" s="16">
        <f t="shared" si="32"/>
        <v>5.2409481312070398E-2</v>
      </c>
      <c r="W32" s="16">
        <f t="shared" si="32"/>
        <v>1.3983319453594024E-4</v>
      </c>
      <c r="X32" s="16">
        <f t="shared" si="32"/>
        <v>0.69314071569736369</v>
      </c>
      <c r="Y32" s="16">
        <f t="shared" si="32"/>
        <v>6.1557679639043916E-3</v>
      </c>
      <c r="Z32" s="16">
        <f t="shared" si="32"/>
        <v>3.0452562365604762E-3</v>
      </c>
      <c r="AA32" s="16">
        <f t="shared" si="32"/>
        <v>0.2446894460119573</v>
      </c>
      <c r="AB32" s="16">
        <f t="shared" si="32"/>
        <v>0</v>
      </c>
      <c r="AC32" s="16">
        <f t="shared" si="32"/>
        <v>1.4294059885896113E-4</v>
      </c>
      <c r="AD32" s="16">
        <f t="shared" si="32"/>
        <v>0</v>
      </c>
      <c r="AE32" s="11">
        <f t="shared" si="18"/>
        <v>1</v>
      </c>
    </row>
    <row r="33" spans="1:31" ht="14.45" x14ac:dyDescent="0.3">
      <c r="A33" s="90">
        <v>1984</v>
      </c>
      <c r="B33" s="130">
        <f t="shared" ref="B33:O33" si="33">B15/$P15</f>
        <v>6.2762878099502579E-4</v>
      </c>
      <c r="C33" s="130">
        <f t="shared" si="33"/>
        <v>1.9203567179698551E-4</v>
      </c>
      <c r="D33" s="130">
        <f t="shared" si="33"/>
        <v>1.1419096776610993E-2</v>
      </c>
      <c r="E33" s="130">
        <f t="shared" si="33"/>
        <v>8.2247473091586962E-3</v>
      </c>
      <c r="F33" s="130">
        <f t="shared" si="33"/>
        <v>0</v>
      </c>
      <c r="G33" s="130">
        <f t="shared" si="33"/>
        <v>0.32183305074425533</v>
      </c>
      <c r="H33" s="130">
        <f t="shared" si="33"/>
        <v>0.41290011334788435</v>
      </c>
      <c r="I33" s="130">
        <f t="shared" si="33"/>
        <v>0</v>
      </c>
      <c r="J33" s="130">
        <f t="shared" si="33"/>
        <v>5.4800423415237332E-4</v>
      </c>
      <c r="K33" s="130">
        <f t="shared" si="33"/>
        <v>0.24182443255800881</v>
      </c>
      <c r="L33" s="130">
        <f t="shared" si="33"/>
        <v>1.3817200775636763E-3</v>
      </c>
      <c r="M33" s="130">
        <f t="shared" si="33"/>
        <v>0</v>
      </c>
      <c r="N33" s="130">
        <f t="shared" si="33"/>
        <v>3.8875514046706822E-4</v>
      </c>
      <c r="O33" s="130">
        <f t="shared" si="33"/>
        <v>6.6041535910670631E-4</v>
      </c>
      <c r="P33" s="130">
        <f t="shared" si="16"/>
        <v>0.99999999999999989</v>
      </c>
      <c r="T33" s="4">
        <v>1984</v>
      </c>
      <c r="U33" s="16">
        <f t="shared" ref="U33:AD33" si="34">U15/$AE15</f>
        <v>0</v>
      </c>
      <c r="V33" s="16">
        <f t="shared" si="34"/>
        <v>3.0233979211881677E-2</v>
      </c>
      <c r="W33" s="16">
        <f t="shared" si="34"/>
        <v>0</v>
      </c>
      <c r="X33" s="16">
        <f t="shared" si="34"/>
        <v>0.89602930685201188</v>
      </c>
      <c r="Y33" s="16">
        <f t="shared" si="34"/>
        <v>1.983690989708286E-3</v>
      </c>
      <c r="Z33" s="16">
        <f t="shared" si="34"/>
        <v>4.2232450054032252E-3</v>
      </c>
      <c r="AA33" s="16">
        <f t="shared" si="34"/>
        <v>6.7111366639675624E-2</v>
      </c>
      <c r="AB33" s="16">
        <f t="shared" si="34"/>
        <v>0</v>
      </c>
      <c r="AC33" s="16">
        <f t="shared" si="34"/>
        <v>4.1841130131935016E-4</v>
      </c>
      <c r="AD33" s="16">
        <f t="shared" si="34"/>
        <v>0</v>
      </c>
      <c r="AE33" s="11">
        <f t="shared" si="18"/>
        <v>1</v>
      </c>
    </row>
    <row r="34" spans="1:31" ht="14.45" x14ac:dyDescent="0.3">
      <c r="A34" s="90">
        <v>1985</v>
      </c>
      <c r="B34" s="130">
        <f t="shared" ref="B34:O34" si="35">B16/$P16</f>
        <v>2.1520594821485698E-3</v>
      </c>
      <c r="C34" s="130">
        <f t="shared" si="35"/>
        <v>0</v>
      </c>
      <c r="D34" s="130">
        <f t="shared" si="35"/>
        <v>5.4480064367905231E-3</v>
      </c>
      <c r="E34" s="130">
        <f t="shared" si="35"/>
        <v>1.0803920238083698E-2</v>
      </c>
      <c r="F34" s="130">
        <f t="shared" si="35"/>
        <v>0</v>
      </c>
      <c r="G34" s="130">
        <f t="shared" si="35"/>
        <v>0.1393749333540138</v>
      </c>
      <c r="H34" s="130">
        <f t="shared" si="35"/>
        <v>0.25579456556510949</v>
      </c>
      <c r="I34" s="130">
        <f t="shared" si="35"/>
        <v>6.058726019562415E-4</v>
      </c>
      <c r="J34" s="130">
        <f t="shared" si="35"/>
        <v>3.2280892232228547E-3</v>
      </c>
      <c r="K34" s="130">
        <f t="shared" si="35"/>
        <v>0.57938385179871454</v>
      </c>
      <c r="L34" s="130">
        <f t="shared" si="35"/>
        <v>2.8209428347082603E-3</v>
      </c>
      <c r="M34" s="130">
        <f t="shared" si="35"/>
        <v>0</v>
      </c>
      <c r="N34" s="130">
        <f t="shared" si="35"/>
        <v>2.762779064920461E-4</v>
      </c>
      <c r="O34" s="130">
        <f t="shared" si="35"/>
        <v>1.1148055875994842E-4</v>
      </c>
      <c r="P34" s="130">
        <f t="shared" si="16"/>
        <v>1</v>
      </c>
      <c r="T34" s="4">
        <v>1985</v>
      </c>
      <c r="U34" s="16">
        <f t="shared" ref="U34:AD34" si="36">U16/$AE16</f>
        <v>8.7188999951067403E-4</v>
      </c>
      <c r="V34" s="16">
        <f t="shared" si="36"/>
        <v>7.5672044804469776E-2</v>
      </c>
      <c r="W34" s="16">
        <f t="shared" si="36"/>
        <v>3.113892855395264E-5</v>
      </c>
      <c r="X34" s="16">
        <f t="shared" si="36"/>
        <v>0.7528859114141967</v>
      </c>
      <c r="Y34" s="16">
        <f t="shared" si="36"/>
        <v>1.4030311522738091E-2</v>
      </c>
      <c r="Z34" s="16">
        <f t="shared" si="36"/>
        <v>1.9315032540180337E-2</v>
      </c>
      <c r="AA34" s="16">
        <f t="shared" si="36"/>
        <v>0.13518743410780298</v>
      </c>
      <c r="AB34" s="16">
        <f t="shared" si="36"/>
        <v>2.4911142843162112E-4</v>
      </c>
      <c r="AC34" s="16">
        <f t="shared" si="36"/>
        <v>1.6236727031703879E-3</v>
      </c>
      <c r="AD34" s="16">
        <f t="shared" si="36"/>
        <v>1.3345255094551132E-4</v>
      </c>
      <c r="AE34" s="11">
        <f t="shared" si="18"/>
        <v>1</v>
      </c>
    </row>
    <row r="35" spans="1:31" ht="14.45" x14ac:dyDescent="0.3">
      <c r="A35" s="90">
        <v>1986</v>
      </c>
      <c r="B35" s="130">
        <f t="shared" ref="B35:O35" si="37">B17/$P17</f>
        <v>0</v>
      </c>
      <c r="C35" s="130">
        <f t="shared" si="37"/>
        <v>0</v>
      </c>
      <c r="D35" s="130">
        <f t="shared" si="37"/>
        <v>2.0773966761653183E-2</v>
      </c>
      <c r="E35" s="130">
        <f t="shared" si="37"/>
        <v>1.3051979116833414E-3</v>
      </c>
      <c r="F35" s="130">
        <f t="shared" si="37"/>
        <v>0</v>
      </c>
      <c r="G35" s="130">
        <f t="shared" si="37"/>
        <v>7.2030284751544396E-2</v>
      </c>
      <c r="H35" s="130">
        <f t="shared" si="37"/>
        <v>0.29410632942987291</v>
      </c>
      <c r="I35" s="130">
        <f t="shared" si="37"/>
        <v>0</v>
      </c>
      <c r="J35" s="130">
        <f t="shared" si="37"/>
        <v>1.1439981696029286E-4</v>
      </c>
      <c r="K35" s="130">
        <f t="shared" si="37"/>
        <v>0.59626744597208647</v>
      </c>
      <c r="L35" s="130">
        <f t="shared" si="37"/>
        <v>1.2963579258273187E-2</v>
      </c>
      <c r="M35" s="130">
        <f t="shared" si="37"/>
        <v>0</v>
      </c>
      <c r="N35" s="130">
        <f t="shared" si="37"/>
        <v>4.1079934272105162E-4</v>
      </c>
      <c r="O35" s="130">
        <f t="shared" si="37"/>
        <v>2.0279967552051916E-3</v>
      </c>
      <c r="P35" s="130">
        <f t="shared" si="16"/>
        <v>1</v>
      </c>
      <c r="T35" s="4">
        <v>1986</v>
      </c>
      <c r="U35" s="16">
        <f t="shared" ref="U35:AD35" si="38">U17/$AE17</f>
        <v>2.1667489695345016E-4</v>
      </c>
      <c r="V35" s="16">
        <f t="shared" si="38"/>
        <v>9.2177532324871261E-2</v>
      </c>
      <c r="W35" s="16">
        <f t="shared" si="38"/>
        <v>0</v>
      </c>
      <c r="X35" s="16">
        <f t="shared" si="38"/>
        <v>0.73172624386507701</v>
      </c>
      <c r="Y35" s="16">
        <f t="shared" si="38"/>
        <v>1.7394459169379303E-2</v>
      </c>
      <c r="Z35" s="16">
        <f t="shared" si="38"/>
        <v>5.1195743094117532E-3</v>
      </c>
      <c r="AA35" s="16">
        <f t="shared" si="38"/>
        <v>0.1508410009372449</v>
      </c>
      <c r="AB35" s="16">
        <f t="shared" si="38"/>
        <v>0</v>
      </c>
      <c r="AC35" s="16">
        <f t="shared" si="38"/>
        <v>1.6376591048807281E-3</v>
      </c>
      <c r="AD35" s="16">
        <f t="shared" si="38"/>
        <v>8.8685539218156346E-4</v>
      </c>
      <c r="AE35" s="11">
        <f t="shared" si="18"/>
        <v>1</v>
      </c>
    </row>
    <row r="36" spans="1:31" ht="14.45" x14ac:dyDescent="0.3">
      <c r="A36" s="90">
        <v>1987</v>
      </c>
      <c r="B36" s="130">
        <f t="shared" ref="B36:O36" si="39">B18/$P18</f>
        <v>5.9918086666329575E-3</v>
      </c>
      <c r="C36" s="130">
        <f t="shared" si="39"/>
        <v>0</v>
      </c>
      <c r="D36" s="130">
        <f t="shared" si="39"/>
        <v>1.4250560415297231E-2</v>
      </c>
      <c r="E36" s="130">
        <f t="shared" si="39"/>
        <v>1.3104447927727495E-2</v>
      </c>
      <c r="F36" s="130">
        <f t="shared" si="39"/>
        <v>0</v>
      </c>
      <c r="G36" s="130">
        <f t="shared" si="39"/>
        <v>0.29905951357637661</v>
      </c>
      <c r="H36" s="130">
        <f t="shared" si="39"/>
        <v>0.30634069879152553</v>
      </c>
      <c r="I36" s="130">
        <f t="shared" si="39"/>
        <v>0</v>
      </c>
      <c r="J36" s="130">
        <f t="shared" si="39"/>
        <v>2.2753703797340346E-4</v>
      </c>
      <c r="K36" s="130">
        <f t="shared" si="39"/>
        <v>0.3522189074851258</v>
      </c>
      <c r="L36" s="130">
        <f t="shared" si="39"/>
        <v>5.4356070182535266E-3</v>
      </c>
      <c r="M36" s="130">
        <f t="shared" si="39"/>
        <v>0</v>
      </c>
      <c r="N36" s="130">
        <f t="shared" si="39"/>
        <v>8.0059328175827139E-4</v>
      </c>
      <c r="O36" s="130">
        <f t="shared" si="39"/>
        <v>2.5703257993291871E-3</v>
      </c>
      <c r="P36" s="130">
        <f t="shared" si="16"/>
        <v>1.0000000000000002</v>
      </c>
      <c r="T36" s="4">
        <v>1987</v>
      </c>
      <c r="U36" s="16">
        <f t="shared" ref="U36:AD36" si="40">U18/$AE18</f>
        <v>6.2764424194523228E-5</v>
      </c>
      <c r="V36" s="16">
        <f t="shared" si="40"/>
        <v>6.3113115440048356E-2</v>
      </c>
      <c r="W36" s="16">
        <f t="shared" si="40"/>
        <v>0</v>
      </c>
      <c r="X36" s="16">
        <f t="shared" si="40"/>
        <v>0.67573573852805802</v>
      </c>
      <c r="Y36" s="16">
        <f t="shared" si="40"/>
        <v>1.0632758380212935E-2</v>
      </c>
      <c r="Z36" s="16">
        <f t="shared" si="40"/>
        <v>1.5900320795945884E-3</v>
      </c>
      <c r="AA36" s="16">
        <f t="shared" si="40"/>
        <v>0.24748942303221907</v>
      </c>
      <c r="AB36" s="16">
        <f t="shared" si="40"/>
        <v>0</v>
      </c>
      <c r="AC36" s="16">
        <f t="shared" si="40"/>
        <v>6.9738249105025804E-4</v>
      </c>
      <c r="AD36" s="16">
        <f t="shared" si="40"/>
        <v>6.7878562462225117E-4</v>
      </c>
      <c r="AE36" s="11">
        <f t="shared" si="18"/>
        <v>1</v>
      </c>
    </row>
    <row r="37" spans="1:31" ht="14.45" x14ac:dyDescent="0.3">
      <c r="A37" s="90">
        <v>1988</v>
      </c>
      <c r="B37" s="130">
        <f t="shared" ref="B37:O37" si="41">B19/$P19</f>
        <v>0</v>
      </c>
      <c r="C37" s="130">
        <f t="shared" si="41"/>
        <v>0</v>
      </c>
      <c r="D37" s="130">
        <f t="shared" si="41"/>
        <v>2.1826254937577488E-2</v>
      </c>
      <c r="E37" s="130">
        <f t="shared" si="41"/>
        <v>2.018279848917337E-4</v>
      </c>
      <c r="F37" s="130">
        <f t="shared" si="41"/>
        <v>0</v>
      </c>
      <c r="G37" s="130">
        <f t="shared" si="41"/>
        <v>0.29424598025930093</v>
      </c>
      <c r="H37" s="130">
        <f t="shared" si="41"/>
        <v>0.15162087093580909</v>
      </c>
      <c r="I37" s="130">
        <f t="shared" si="41"/>
        <v>0</v>
      </c>
      <c r="J37" s="130">
        <f t="shared" si="41"/>
        <v>1.2013570529269863E-3</v>
      </c>
      <c r="K37" s="130">
        <f t="shared" si="41"/>
        <v>0.52573306807369602</v>
      </c>
      <c r="L37" s="130">
        <f t="shared" si="41"/>
        <v>2.4796009572412999E-3</v>
      </c>
      <c r="M37" s="130">
        <f t="shared" si="41"/>
        <v>0</v>
      </c>
      <c r="N37" s="130">
        <f t="shared" si="41"/>
        <v>3.8443425693663561E-4</v>
      </c>
      <c r="O37" s="130">
        <f t="shared" si="41"/>
        <v>2.3066055416198139E-3</v>
      </c>
      <c r="P37" s="130">
        <f t="shared" si="16"/>
        <v>1</v>
      </c>
      <c r="T37" s="4">
        <v>1988</v>
      </c>
      <c r="U37" s="16">
        <f t="shared" ref="U37:AD37" si="42">U19/$AE19</f>
        <v>0</v>
      </c>
      <c r="V37" s="16">
        <f t="shared" si="42"/>
        <v>6.6483316529551792E-2</v>
      </c>
      <c r="W37" s="16">
        <f t="shared" si="42"/>
        <v>1.0141927324141963E-4</v>
      </c>
      <c r="X37" s="16">
        <f t="shared" si="42"/>
        <v>0.78515818423705863</v>
      </c>
      <c r="Y37" s="16">
        <f t="shared" si="42"/>
        <v>3.152051353947298E-2</v>
      </c>
      <c r="Z37" s="16">
        <f t="shared" si="42"/>
        <v>6.0672588756778686E-3</v>
      </c>
      <c r="AA37" s="16">
        <f t="shared" si="42"/>
        <v>0.10852458820792144</v>
      </c>
      <c r="AB37" s="16">
        <f t="shared" si="42"/>
        <v>0</v>
      </c>
      <c r="AC37" s="16">
        <f t="shared" si="42"/>
        <v>1.9896075074125556E-3</v>
      </c>
      <c r="AD37" s="16">
        <f t="shared" si="42"/>
        <v>1.5511182966334767E-4</v>
      </c>
      <c r="AE37" s="11">
        <f t="shared" si="18"/>
        <v>0.99999999999999989</v>
      </c>
    </row>
    <row r="38" spans="1:31" ht="14.45" x14ac:dyDescent="0.3">
      <c r="A38" s="92">
        <v>1989</v>
      </c>
      <c r="B38" s="131">
        <f t="shared" ref="B38:O38" si="43">B20/$P20</f>
        <v>4.4011589718625903E-4</v>
      </c>
      <c r="C38" s="131">
        <f t="shared" si="43"/>
        <v>0</v>
      </c>
      <c r="D38" s="131">
        <f t="shared" si="43"/>
        <v>5.904888287248976E-3</v>
      </c>
      <c r="E38" s="131">
        <f t="shared" si="43"/>
        <v>1.2670003100816548E-4</v>
      </c>
      <c r="F38" s="131">
        <f t="shared" si="43"/>
        <v>0</v>
      </c>
      <c r="G38" s="131">
        <f t="shared" si="43"/>
        <v>0.3768325659090227</v>
      </c>
      <c r="H38" s="131">
        <f t="shared" si="43"/>
        <v>0.31698680652571842</v>
      </c>
      <c r="I38" s="131">
        <f t="shared" si="43"/>
        <v>0</v>
      </c>
      <c r="J38" s="131">
        <f t="shared" si="43"/>
        <v>4.3344747450161877E-4</v>
      </c>
      <c r="K38" s="131">
        <f t="shared" si="43"/>
        <v>0.29821853087979833</v>
      </c>
      <c r="L38" s="131">
        <f t="shared" si="43"/>
        <v>2.100553145661691E-4</v>
      </c>
      <c r="M38" s="131">
        <f t="shared" si="43"/>
        <v>0</v>
      </c>
      <c r="N38" s="131">
        <f t="shared" si="43"/>
        <v>0</v>
      </c>
      <c r="O38" s="131">
        <f t="shared" si="43"/>
        <v>8.4688968094931666E-4</v>
      </c>
      <c r="P38" s="131">
        <f t="shared" si="16"/>
        <v>1</v>
      </c>
      <c r="T38" s="8">
        <v>1989</v>
      </c>
      <c r="U38" s="12">
        <f t="shared" ref="U38:AD38" si="44">U20/$AE20</f>
        <v>1.7879646905811752E-4</v>
      </c>
      <c r="V38" s="12">
        <f t="shared" si="44"/>
        <v>3.6033256143244811E-2</v>
      </c>
      <c r="W38" s="12">
        <f t="shared" si="44"/>
        <v>0</v>
      </c>
      <c r="X38" s="12">
        <f t="shared" si="44"/>
        <v>0.57090577714462043</v>
      </c>
      <c r="Y38" s="12">
        <f t="shared" si="44"/>
        <v>4.3655176590351334E-2</v>
      </c>
      <c r="Z38" s="12">
        <f t="shared" si="44"/>
        <v>3.6018837073159477E-3</v>
      </c>
      <c r="AA38" s="12">
        <f t="shared" si="44"/>
        <v>0.33774653005078398</v>
      </c>
      <c r="AB38" s="12">
        <f t="shared" si="44"/>
        <v>0</v>
      </c>
      <c r="AC38" s="12">
        <f t="shared" si="44"/>
        <v>1.3121353777652172E-3</v>
      </c>
      <c r="AD38" s="12">
        <f t="shared" si="44"/>
        <v>6.566444516860219E-3</v>
      </c>
      <c r="AE38" s="12">
        <f t="shared" si="18"/>
        <v>1.0000000000000002</v>
      </c>
    </row>
    <row r="39" spans="1:31" ht="14.45" x14ac:dyDescent="0.3">
      <c r="A39" s="4" t="s">
        <v>3</v>
      </c>
      <c r="B39" s="11">
        <f>AVERAGE(B25:B38)</f>
        <v>1.0982692350159525E-3</v>
      </c>
      <c r="C39" s="11">
        <f t="shared" ref="C39" si="45">AVERAGE(C25:C38)</f>
        <v>1.371683369978468E-5</v>
      </c>
      <c r="D39" s="11">
        <f t="shared" ref="D39" si="46">AVERAGE(D25:D38)</f>
        <v>2.2870517446193443E-2</v>
      </c>
      <c r="E39" s="11">
        <f t="shared" ref="E39:F39" si="47">AVERAGE(E25:E38)</f>
        <v>4.811271642977775E-3</v>
      </c>
      <c r="F39" s="11">
        <f t="shared" si="47"/>
        <v>0</v>
      </c>
      <c r="G39" s="11">
        <f t="shared" ref="G39" si="48">AVERAGE(G25:G38)</f>
        <v>0.21194655370851592</v>
      </c>
      <c r="H39" s="11">
        <f t="shared" ref="H39" si="49">AVERAGE(H25:H38)</f>
        <v>0.38001862292377458</v>
      </c>
      <c r="I39" s="11">
        <f t="shared" ref="I39" si="50">AVERAGE(I25:I38)</f>
        <v>4.3276614425445822E-5</v>
      </c>
      <c r="J39" s="11">
        <f t="shared" ref="J39" si="51">AVERAGE(J25:J38)</f>
        <v>4.6738583069331059E-4</v>
      </c>
      <c r="K39" s="11">
        <f t="shared" ref="K39" si="52">AVERAGE(K25:K38)</f>
        <v>0.36750958384861393</v>
      </c>
      <c r="L39" s="11">
        <f t="shared" ref="L39:M39" si="53">AVERAGE(L25:L38)</f>
        <v>9.5462035510799348E-3</v>
      </c>
      <c r="M39" s="11">
        <f t="shared" si="53"/>
        <v>0</v>
      </c>
      <c r="N39" s="11">
        <f t="shared" ref="N39" si="54">AVERAGE(N25:N38)</f>
        <v>1.786329998580754E-4</v>
      </c>
      <c r="O39" s="11">
        <f t="shared" ref="O39" si="55">AVERAGE(O25:O38)</f>
        <v>1.4959653651517764E-3</v>
      </c>
      <c r="P39" s="11">
        <f t="shared" ref="P39" si="56">AVERAGE(P25:P38)</f>
        <v>1</v>
      </c>
      <c r="T39" s="4" t="s">
        <v>3</v>
      </c>
      <c r="U39" s="11">
        <f>AVERAGE(U25:U38)</f>
        <v>5.341216364060041E-4</v>
      </c>
      <c r="V39" s="11">
        <f t="shared" ref="V39" si="57">AVERAGE(V25:V38)</f>
        <v>9.3318884271329755E-2</v>
      </c>
      <c r="W39" s="11">
        <f t="shared" ref="W39" si="58">AVERAGE(W25:W38)</f>
        <v>1.9456528309379467E-5</v>
      </c>
      <c r="X39" s="11">
        <f t="shared" ref="X39" si="59">AVERAGE(X25:X38)</f>
        <v>0.68060841819112361</v>
      </c>
      <c r="Y39" s="11">
        <f t="shared" ref="Y39" si="60">AVERAGE(Y25:Y38)</f>
        <v>3.0693391919641145E-2</v>
      </c>
      <c r="Z39" s="11">
        <f t="shared" ref="Z39" si="61">AVERAGE(Z25:Z38)</f>
        <v>3.8480352005267177E-3</v>
      </c>
      <c r="AA39" s="11">
        <f t="shared" ref="AA39" si="62">AVERAGE(AA25:AA38)</f>
        <v>0.18949855255715251</v>
      </c>
      <c r="AB39" s="11">
        <f t="shared" ref="AB39" si="63">AVERAGE(AB25:AB38)</f>
        <v>2.4736069228276124E-4</v>
      </c>
      <c r="AC39" s="11">
        <f t="shared" ref="AC39" si="64">AVERAGE(AC25:AC38)</f>
        <v>5.7105814449729037E-4</v>
      </c>
      <c r="AD39" s="11">
        <f t="shared" ref="AD39" si="65">AVERAGE(AD25:AD38)</f>
        <v>6.6072085873076461E-4</v>
      </c>
      <c r="AE39" s="11">
        <f t="shared" ref="AE39" si="66">AVERAGE(AE25:AE38)</f>
        <v>1</v>
      </c>
    </row>
    <row r="40" spans="1:31" ht="14.45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4.45" x14ac:dyDescent="0.3">
      <c r="A41" s="6"/>
      <c r="B41" s="10" t="s">
        <v>5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T41" s="6"/>
      <c r="U41" s="10" t="s">
        <v>5</v>
      </c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 ht="14.45" x14ac:dyDescent="0.3">
      <c r="A42" s="7" t="s">
        <v>0</v>
      </c>
      <c r="B42" s="7">
        <v>1.1000000000000001</v>
      </c>
      <c r="C42" s="7">
        <v>0.3</v>
      </c>
      <c r="D42" s="7">
        <v>1.2</v>
      </c>
      <c r="E42" s="7">
        <v>2.1</v>
      </c>
      <c r="F42" s="88">
        <v>0.4</v>
      </c>
      <c r="G42" s="7">
        <v>1.3</v>
      </c>
      <c r="H42" s="7">
        <v>2.2000000000000002</v>
      </c>
      <c r="I42" s="7">
        <v>3.1</v>
      </c>
      <c r="J42" s="7">
        <v>1.4</v>
      </c>
      <c r="K42" s="7">
        <v>2.2999999999999998</v>
      </c>
      <c r="L42" s="7">
        <v>3.2</v>
      </c>
      <c r="M42" s="7">
        <v>1.5</v>
      </c>
      <c r="N42" s="7">
        <v>2.4</v>
      </c>
      <c r="O42" s="7">
        <v>3.3</v>
      </c>
      <c r="P42" s="7" t="s">
        <v>1</v>
      </c>
      <c r="T42" s="7" t="s">
        <v>0</v>
      </c>
      <c r="U42" s="7">
        <v>1.1000000000000001</v>
      </c>
      <c r="V42" s="7">
        <v>1.2</v>
      </c>
      <c r="W42" s="7">
        <v>2.1</v>
      </c>
      <c r="X42" s="7">
        <v>1.3</v>
      </c>
      <c r="Y42" s="7">
        <v>2.2000000000000002</v>
      </c>
      <c r="Z42" s="7">
        <v>1.4</v>
      </c>
      <c r="AA42" s="7">
        <v>2.2999999999999998</v>
      </c>
      <c r="AB42" s="7">
        <v>3.2</v>
      </c>
      <c r="AC42" s="7">
        <v>2.4</v>
      </c>
      <c r="AD42" s="7">
        <v>3.3</v>
      </c>
      <c r="AE42" s="7" t="s">
        <v>1</v>
      </c>
    </row>
    <row r="43" spans="1:31" ht="14.45" x14ac:dyDescent="0.3">
      <c r="A43" s="94">
        <v>1976</v>
      </c>
      <c r="B43" s="95">
        <v>0</v>
      </c>
      <c r="C43" s="95">
        <v>0</v>
      </c>
      <c r="D43" s="95">
        <v>0.47</v>
      </c>
      <c r="E43" s="95">
        <v>0</v>
      </c>
      <c r="F43" s="96">
        <v>0</v>
      </c>
      <c r="G43" s="95">
        <v>0.32</v>
      </c>
      <c r="H43" s="95">
        <v>0.53</v>
      </c>
      <c r="I43" s="95">
        <v>0</v>
      </c>
      <c r="J43" s="95">
        <v>0</v>
      </c>
      <c r="K43" s="95">
        <v>0.42</v>
      </c>
      <c r="L43" s="95">
        <v>0.47</v>
      </c>
      <c r="M43" s="96">
        <v>0</v>
      </c>
      <c r="N43" s="95">
        <v>0</v>
      </c>
      <c r="O43" s="95">
        <v>1</v>
      </c>
      <c r="P43" s="95">
        <v>0.46</v>
      </c>
      <c r="T43" s="4">
        <v>1976</v>
      </c>
      <c r="U43" s="13">
        <v>0</v>
      </c>
      <c r="V43" s="13">
        <v>0.27</v>
      </c>
      <c r="W43" s="13">
        <v>0</v>
      </c>
      <c r="X43" s="13">
        <v>0.44</v>
      </c>
      <c r="Y43" s="13">
        <v>0.33</v>
      </c>
      <c r="Z43" s="13">
        <v>0</v>
      </c>
      <c r="AA43" s="13">
        <v>0.67</v>
      </c>
      <c r="AB43" s="13">
        <v>0</v>
      </c>
      <c r="AC43" s="13">
        <v>0</v>
      </c>
      <c r="AD43" s="13">
        <v>0</v>
      </c>
      <c r="AE43" s="13">
        <v>0.47</v>
      </c>
    </row>
    <row r="44" spans="1:31" ht="14.45" x14ac:dyDescent="0.3">
      <c r="A44" s="97">
        <v>1977</v>
      </c>
      <c r="B44" s="98">
        <v>0</v>
      </c>
      <c r="C44" s="98">
        <v>0</v>
      </c>
      <c r="D44" s="98">
        <v>0.47</v>
      </c>
      <c r="E44" s="98">
        <v>0</v>
      </c>
      <c r="F44" s="99">
        <v>0</v>
      </c>
      <c r="G44" s="98">
        <v>0.6</v>
      </c>
      <c r="H44" s="98">
        <v>0.43</v>
      </c>
      <c r="I44" s="98">
        <v>0</v>
      </c>
      <c r="J44" s="98">
        <v>0</v>
      </c>
      <c r="K44" s="98">
        <v>0.57999999999999996</v>
      </c>
      <c r="L44" s="98">
        <v>0</v>
      </c>
      <c r="M44" s="99">
        <v>0</v>
      </c>
      <c r="N44" s="98">
        <v>0</v>
      </c>
      <c r="O44" s="98">
        <v>0</v>
      </c>
      <c r="P44" s="98">
        <v>0.5</v>
      </c>
      <c r="T44" s="4">
        <v>1977</v>
      </c>
      <c r="U44" s="13">
        <v>0</v>
      </c>
      <c r="V44" s="13">
        <v>0.32</v>
      </c>
      <c r="W44" s="13">
        <v>0</v>
      </c>
      <c r="X44" s="13">
        <v>0.56999999999999995</v>
      </c>
      <c r="Y44" s="13">
        <v>0.28000000000000003</v>
      </c>
      <c r="Z44" s="13">
        <v>0.42</v>
      </c>
      <c r="AA44" s="13">
        <v>0.49</v>
      </c>
      <c r="AB44" s="13">
        <v>0</v>
      </c>
      <c r="AC44" s="13">
        <v>0</v>
      </c>
      <c r="AD44" s="13">
        <v>0</v>
      </c>
      <c r="AE44" s="13">
        <v>0.54</v>
      </c>
    </row>
    <row r="45" spans="1:31" ht="14.45" x14ac:dyDescent="0.3">
      <c r="A45" s="97">
        <v>1978</v>
      </c>
      <c r="B45" s="98">
        <v>0</v>
      </c>
      <c r="C45" s="98">
        <v>0</v>
      </c>
      <c r="D45" s="98">
        <v>0.33</v>
      </c>
      <c r="E45" s="98">
        <v>0</v>
      </c>
      <c r="F45" s="99">
        <v>0</v>
      </c>
      <c r="G45" s="98">
        <v>0.28999999999999998</v>
      </c>
      <c r="H45" s="98">
        <v>0.61</v>
      </c>
      <c r="I45" s="98">
        <v>0</v>
      </c>
      <c r="J45" s="98">
        <v>0</v>
      </c>
      <c r="K45" s="98">
        <v>0.64</v>
      </c>
      <c r="L45" s="98">
        <v>0.65</v>
      </c>
      <c r="M45" s="99">
        <v>0</v>
      </c>
      <c r="N45" s="98">
        <v>0</v>
      </c>
      <c r="O45" s="98">
        <v>0</v>
      </c>
      <c r="P45" s="98">
        <v>0.56999999999999995</v>
      </c>
      <c r="T45" s="4">
        <v>1978</v>
      </c>
      <c r="U45" s="13">
        <v>0</v>
      </c>
      <c r="V45" s="13">
        <v>0.36</v>
      </c>
      <c r="W45" s="13">
        <v>0</v>
      </c>
      <c r="X45" s="13">
        <v>0.28000000000000003</v>
      </c>
      <c r="Y45" s="13">
        <v>0.14000000000000001</v>
      </c>
      <c r="Z45" s="13">
        <v>1</v>
      </c>
      <c r="AA45" s="13">
        <v>0.3</v>
      </c>
      <c r="AB45" s="13">
        <v>0</v>
      </c>
      <c r="AC45" s="13">
        <v>0</v>
      </c>
      <c r="AD45" s="13">
        <v>0</v>
      </c>
      <c r="AE45" s="13">
        <v>0.28999999999999998</v>
      </c>
    </row>
    <row r="46" spans="1:31" ht="14.45" x14ac:dyDescent="0.3">
      <c r="A46" s="97">
        <v>1979</v>
      </c>
      <c r="B46" s="98">
        <v>0</v>
      </c>
      <c r="C46" s="98">
        <v>0</v>
      </c>
      <c r="D46" s="98">
        <v>0.89</v>
      </c>
      <c r="E46" s="98">
        <v>0</v>
      </c>
      <c r="F46" s="99">
        <v>0</v>
      </c>
      <c r="G46" s="98">
        <v>0.46</v>
      </c>
      <c r="H46" s="98">
        <v>0.72</v>
      </c>
      <c r="I46" s="98">
        <v>0</v>
      </c>
      <c r="J46" s="98">
        <v>0</v>
      </c>
      <c r="K46" s="98">
        <v>0.39</v>
      </c>
      <c r="L46" s="98">
        <v>1</v>
      </c>
      <c r="M46" s="99">
        <v>0</v>
      </c>
      <c r="N46" s="98">
        <v>0</v>
      </c>
      <c r="O46" s="98">
        <v>0.92</v>
      </c>
      <c r="P46" s="98">
        <v>0.59</v>
      </c>
      <c r="T46" s="4">
        <v>1979</v>
      </c>
      <c r="U46" s="13">
        <v>0</v>
      </c>
      <c r="V46" s="13">
        <v>0.23</v>
      </c>
      <c r="W46" s="13">
        <v>0</v>
      </c>
      <c r="X46" s="13">
        <v>0.51</v>
      </c>
      <c r="Y46" s="13">
        <v>0.19</v>
      </c>
      <c r="Z46" s="13">
        <v>0</v>
      </c>
      <c r="AA46" s="13">
        <v>0.45</v>
      </c>
      <c r="AB46" s="13">
        <v>0.22</v>
      </c>
      <c r="AC46" s="13">
        <v>0</v>
      </c>
      <c r="AD46" s="13">
        <v>0</v>
      </c>
      <c r="AE46" s="13">
        <v>0.42</v>
      </c>
    </row>
    <row r="47" spans="1:31" ht="14.45" x14ac:dyDescent="0.3">
      <c r="A47" s="97">
        <v>1980</v>
      </c>
      <c r="B47" s="98">
        <v>0</v>
      </c>
      <c r="C47" s="98">
        <v>0</v>
      </c>
      <c r="D47" s="98">
        <v>0.23</v>
      </c>
      <c r="E47" s="98">
        <v>0</v>
      </c>
      <c r="F47" s="99">
        <v>0</v>
      </c>
      <c r="G47" s="98">
        <v>0.14000000000000001</v>
      </c>
      <c r="H47" s="98">
        <v>0.22</v>
      </c>
      <c r="I47" s="98">
        <v>0</v>
      </c>
      <c r="J47" s="98">
        <v>0</v>
      </c>
      <c r="K47" s="98">
        <v>0.32</v>
      </c>
      <c r="L47" s="98">
        <v>0.23</v>
      </c>
      <c r="M47" s="99">
        <v>0</v>
      </c>
      <c r="N47" s="98">
        <v>0</v>
      </c>
      <c r="O47" s="98">
        <v>0</v>
      </c>
      <c r="P47" s="98">
        <v>0.24</v>
      </c>
      <c r="T47" s="4">
        <v>1980</v>
      </c>
      <c r="U47" s="13">
        <v>0</v>
      </c>
      <c r="V47" s="13">
        <v>0.08</v>
      </c>
      <c r="W47" s="13">
        <v>0</v>
      </c>
      <c r="X47" s="13">
        <v>0.21</v>
      </c>
      <c r="Y47" s="13">
        <v>0.05</v>
      </c>
      <c r="Z47" s="13">
        <v>0.12</v>
      </c>
      <c r="AA47" s="13">
        <v>0.18</v>
      </c>
      <c r="AB47" s="13">
        <v>0.06</v>
      </c>
      <c r="AC47" s="13">
        <v>0</v>
      </c>
      <c r="AD47" s="13">
        <v>0</v>
      </c>
      <c r="AE47" s="13">
        <v>0.18</v>
      </c>
    </row>
    <row r="48" spans="1:31" ht="14.45" x14ac:dyDescent="0.3">
      <c r="A48" s="97">
        <v>1981</v>
      </c>
      <c r="B48" s="98">
        <v>0</v>
      </c>
      <c r="C48" s="98">
        <v>0</v>
      </c>
      <c r="D48" s="98">
        <v>0.82</v>
      </c>
      <c r="E48" s="98">
        <v>1</v>
      </c>
      <c r="F48" s="99">
        <v>0</v>
      </c>
      <c r="G48" s="98">
        <v>0.53</v>
      </c>
      <c r="H48" s="98">
        <v>0.22</v>
      </c>
      <c r="I48" s="98">
        <v>0</v>
      </c>
      <c r="J48" s="98">
        <v>0</v>
      </c>
      <c r="K48" s="98">
        <v>0.42</v>
      </c>
      <c r="L48" s="98">
        <v>0.09</v>
      </c>
      <c r="M48" s="99">
        <v>0</v>
      </c>
      <c r="N48" s="98">
        <v>1</v>
      </c>
      <c r="O48" s="98">
        <v>1</v>
      </c>
      <c r="P48" s="98">
        <v>0.37</v>
      </c>
      <c r="T48" s="4">
        <v>1981</v>
      </c>
      <c r="U48" s="13">
        <v>0</v>
      </c>
      <c r="V48" s="13">
        <v>0.1</v>
      </c>
      <c r="W48" s="13">
        <v>0</v>
      </c>
      <c r="X48" s="13">
        <v>0.4</v>
      </c>
      <c r="Y48" s="13">
        <v>0.06</v>
      </c>
      <c r="Z48" s="13">
        <v>0.27</v>
      </c>
      <c r="AA48" s="13">
        <v>0.2</v>
      </c>
      <c r="AB48" s="13">
        <v>0</v>
      </c>
      <c r="AC48" s="13">
        <v>1</v>
      </c>
      <c r="AD48" s="13">
        <v>1</v>
      </c>
      <c r="AE48" s="13">
        <v>0.34</v>
      </c>
    </row>
    <row r="49" spans="1:33" ht="14.45" x14ac:dyDescent="0.3">
      <c r="A49" s="97">
        <v>1982</v>
      </c>
      <c r="B49" s="98">
        <v>0</v>
      </c>
      <c r="C49" s="98">
        <v>0</v>
      </c>
      <c r="D49" s="98">
        <v>0.54</v>
      </c>
      <c r="E49" s="98">
        <v>0</v>
      </c>
      <c r="F49" s="99">
        <v>0</v>
      </c>
      <c r="G49" s="98">
        <v>0.76</v>
      </c>
      <c r="H49" s="98">
        <v>0.45</v>
      </c>
      <c r="I49" s="98">
        <v>0</v>
      </c>
      <c r="J49" s="98">
        <v>0</v>
      </c>
      <c r="K49" s="98">
        <v>0.71</v>
      </c>
      <c r="L49" s="98">
        <v>0.2</v>
      </c>
      <c r="M49" s="99">
        <v>0</v>
      </c>
      <c r="N49" s="98">
        <v>0</v>
      </c>
      <c r="O49" s="98">
        <v>0.28999999999999998</v>
      </c>
      <c r="P49" s="98">
        <v>0.61</v>
      </c>
      <c r="T49" s="4">
        <v>1982</v>
      </c>
      <c r="U49" s="13">
        <v>0</v>
      </c>
      <c r="V49" s="13">
        <v>0.35</v>
      </c>
      <c r="W49" s="13">
        <v>0</v>
      </c>
      <c r="X49" s="13">
        <v>0.6</v>
      </c>
      <c r="Y49" s="13">
        <v>0.75</v>
      </c>
      <c r="Z49" s="13">
        <v>0.31</v>
      </c>
      <c r="AA49" s="13">
        <v>0.93</v>
      </c>
      <c r="AB49" s="13">
        <v>1</v>
      </c>
      <c r="AC49" s="13">
        <v>0</v>
      </c>
      <c r="AD49" s="13">
        <v>1</v>
      </c>
      <c r="AE49" s="13">
        <v>0.57999999999999996</v>
      </c>
    </row>
    <row r="50" spans="1:33" ht="14.45" x14ac:dyDescent="0.3">
      <c r="A50" s="97">
        <v>1983</v>
      </c>
      <c r="B50" s="98">
        <v>0.1</v>
      </c>
      <c r="C50" s="98">
        <v>0</v>
      </c>
      <c r="D50" s="98">
        <v>0.44</v>
      </c>
      <c r="E50" s="98">
        <v>0</v>
      </c>
      <c r="F50" s="99">
        <v>0</v>
      </c>
      <c r="G50" s="98">
        <v>0.41</v>
      </c>
      <c r="H50" s="98">
        <v>0.37</v>
      </c>
      <c r="I50" s="98">
        <v>0</v>
      </c>
      <c r="J50" s="98">
        <v>0.76</v>
      </c>
      <c r="K50" s="98">
        <v>0.63</v>
      </c>
      <c r="L50" s="98">
        <v>0.45</v>
      </c>
      <c r="M50" s="99">
        <v>0</v>
      </c>
      <c r="N50" s="98">
        <v>0</v>
      </c>
      <c r="O50" s="98">
        <v>0.68</v>
      </c>
      <c r="P50" s="98">
        <v>0.48</v>
      </c>
      <c r="T50" s="4">
        <v>1983</v>
      </c>
      <c r="U50" s="13">
        <v>0</v>
      </c>
      <c r="V50" s="13">
        <v>0.42</v>
      </c>
      <c r="W50" s="13">
        <v>0</v>
      </c>
      <c r="X50" s="13">
        <v>0.78</v>
      </c>
      <c r="Y50" s="13">
        <v>0.36</v>
      </c>
      <c r="Z50" s="13">
        <v>0.75</v>
      </c>
      <c r="AA50" s="13">
        <v>0.74</v>
      </c>
      <c r="AB50" s="13">
        <v>0</v>
      </c>
      <c r="AC50" s="13">
        <v>1</v>
      </c>
      <c r="AD50" s="13">
        <v>0</v>
      </c>
      <c r="AE50" s="13">
        <v>0.75</v>
      </c>
    </row>
    <row r="51" spans="1:33" ht="14.45" x14ac:dyDescent="0.3">
      <c r="A51" s="97">
        <v>1984</v>
      </c>
      <c r="B51" s="98">
        <v>0</v>
      </c>
      <c r="C51" s="98">
        <v>0</v>
      </c>
      <c r="D51" s="98">
        <v>0.23</v>
      </c>
      <c r="E51" s="98">
        <v>0</v>
      </c>
      <c r="F51" s="99">
        <v>0</v>
      </c>
      <c r="G51" s="98">
        <v>0.62</v>
      </c>
      <c r="H51" s="98">
        <v>0.3</v>
      </c>
      <c r="I51" s="98">
        <v>0</v>
      </c>
      <c r="J51" s="98">
        <v>0.4</v>
      </c>
      <c r="K51" s="98">
        <v>0.55000000000000004</v>
      </c>
      <c r="L51" s="98">
        <v>0.16</v>
      </c>
      <c r="M51" s="99">
        <v>0</v>
      </c>
      <c r="N51" s="98">
        <v>0.56999999999999995</v>
      </c>
      <c r="O51" s="98">
        <v>0.64</v>
      </c>
      <c r="P51" s="98">
        <v>0.46</v>
      </c>
      <c r="T51" s="4">
        <v>1984</v>
      </c>
      <c r="U51" s="13">
        <v>0</v>
      </c>
      <c r="V51" s="13">
        <v>0.53</v>
      </c>
      <c r="W51" s="13">
        <v>0</v>
      </c>
      <c r="X51" s="13">
        <v>0.71</v>
      </c>
      <c r="Y51" s="13">
        <v>0.48</v>
      </c>
      <c r="Z51" s="13">
        <v>0.3</v>
      </c>
      <c r="AA51" s="13">
        <v>0.62</v>
      </c>
      <c r="AB51" s="13">
        <v>0</v>
      </c>
      <c r="AC51" s="13">
        <v>1</v>
      </c>
      <c r="AD51" s="13">
        <v>0</v>
      </c>
      <c r="AE51" s="13">
        <v>0.7</v>
      </c>
    </row>
    <row r="52" spans="1:33" ht="14.45" x14ac:dyDescent="0.3">
      <c r="A52" s="97">
        <v>1985</v>
      </c>
      <c r="B52" s="98">
        <v>0</v>
      </c>
      <c r="C52" s="98">
        <v>0</v>
      </c>
      <c r="D52" s="98">
        <v>0.62</v>
      </c>
      <c r="E52" s="98">
        <v>0.1</v>
      </c>
      <c r="F52" s="99">
        <v>0</v>
      </c>
      <c r="G52" s="98">
        <v>0.78</v>
      </c>
      <c r="H52" s="98">
        <v>0.57999999999999996</v>
      </c>
      <c r="I52" s="98">
        <v>0.23</v>
      </c>
      <c r="J52" s="98">
        <v>0.76</v>
      </c>
      <c r="K52" s="98">
        <v>0.79</v>
      </c>
      <c r="L52" s="98">
        <v>0.63</v>
      </c>
      <c r="M52" s="99">
        <v>0</v>
      </c>
      <c r="N52" s="98">
        <v>1</v>
      </c>
      <c r="O52" s="98">
        <v>1</v>
      </c>
      <c r="P52" s="98">
        <v>0.72</v>
      </c>
      <c r="T52" s="4">
        <v>1985</v>
      </c>
      <c r="U52" s="13">
        <v>0.76</v>
      </c>
      <c r="V52" s="13">
        <v>0.51</v>
      </c>
      <c r="W52" s="13">
        <v>1</v>
      </c>
      <c r="X52" s="13">
        <v>0.73</v>
      </c>
      <c r="Y52" s="13">
        <v>0.44</v>
      </c>
      <c r="Z52" s="13">
        <v>0.62</v>
      </c>
      <c r="AA52" s="13">
        <v>0.64</v>
      </c>
      <c r="AB52" s="13">
        <v>0.18</v>
      </c>
      <c r="AC52" s="13">
        <v>0.39</v>
      </c>
      <c r="AD52" s="13">
        <v>1</v>
      </c>
      <c r="AE52" s="13">
        <v>0.69</v>
      </c>
    </row>
    <row r="53" spans="1:33" ht="14.45" x14ac:dyDescent="0.3">
      <c r="A53" s="97">
        <v>1986</v>
      </c>
      <c r="B53" s="98">
        <v>0</v>
      </c>
      <c r="C53" s="98">
        <v>0</v>
      </c>
      <c r="D53" s="98">
        <v>0.6</v>
      </c>
      <c r="E53" s="98">
        <v>0</v>
      </c>
      <c r="F53" s="99">
        <v>0</v>
      </c>
      <c r="G53" s="98">
        <v>0.94</v>
      </c>
      <c r="H53" s="98">
        <v>0.9</v>
      </c>
      <c r="I53" s="98">
        <v>0</v>
      </c>
      <c r="J53" s="98">
        <v>1</v>
      </c>
      <c r="K53" s="98">
        <v>0.87</v>
      </c>
      <c r="L53" s="98">
        <v>0.85</v>
      </c>
      <c r="M53" s="99">
        <v>0</v>
      </c>
      <c r="N53" s="98">
        <v>1</v>
      </c>
      <c r="O53" s="98">
        <v>0.67</v>
      </c>
      <c r="P53" s="98">
        <v>0.88</v>
      </c>
      <c r="T53" s="4">
        <v>1986</v>
      </c>
      <c r="U53" s="13">
        <v>0</v>
      </c>
      <c r="V53" s="13">
        <v>0.38</v>
      </c>
      <c r="W53" s="13">
        <v>0</v>
      </c>
      <c r="X53" s="13">
        <v>0.59</v>
      </c>
      <c r="Y53" s="13">
        <v>0.39</v>
      </c>
      <c r="Z53" s="13">
        <v>0.51</v>
      </c>
      <c r="AA53" s="13">
        <v>0.51</v>
      </c>
      <c r="AB53" s="13">
        <v>0</v>
      </c>
      <c r="AC53" s="13">
        <v>0.68</v>
      </c>
      <c r="AD53" s="13">
        <v>0.69</v>
      </c>
      <c r="AE53" s="13">
        <v>0.56000000000000005</v>
      </c>
    </row>
    <row r="54" spans="1:33" ht="14.45" x14ac:dyDescent="0.3">
      <c r="A54" s="97">
        <v>1987</v>
      </c>
      <c r="B54" s="98">
        <v>0</v>
      </c>
      <c r="C54" s="98">
        <v>0</v>
      </c>
      <c r="D54" s="98">
        <v>0.46</v>
      </c>
      <c r="E54" s="98">
        <v>0</v>
      </c>
      <c r="F54" s="99">
        <v>0</v>
      </c>
      <c r="G54" s="98">
        <v>0.67</v>
      </c>
      <c r="H54" s="98">
        <v>0.52</v>
      </c>
      <c r="I54" s="98">
        <v>0</v>
      </c>
      <c r="J54" s="98">
        <v>1</v>
      </c>
      <c r="K54" s="98">
        <v>0.62</v>
      </c>
      <c r="L54" s="98">
        <v>0.45</v>
      </c>
      <c r="M54" s="99">
        <v>0</v>
      </c>
      <c r="N54" s="98">
        <v>0.98</v>
      </c>
      <c r="O54" s="98">
        <v>0.79</v>
      </c>
      <c r="P54" s="98">
        <v>0.59</v>
      </c>
      <c r="T54" s="4">
        <v>1987</v>
      </c>
      <c r="U54" s="13">
        <v>1</v>
      </c>
      <c r="V54" s="13">
        <v>0.71</v>
      </c>
      <c r="W54" s="13">
        <v>0</v>
      </c>
      <c r="X54" s="13">
        <v>0.78</v>
      </c>
      <c r="Y54" s="13">
        <v>0.54</v>
      </c>
      <c r="Z54" s="13">
        <v>0.6</v>
      </c>
      <c r="AA54" s="13">
        <v>0.79</v>
      </c>
      <c r="AB54" s="13">
        <v>0</v>
      </c>
      <c r="AC54" s="13">
        <v>0.53</v>
      </c>
      <c r="AD54" s="13">
        <v>0.75</v>
      </c>
      <c r="AE54" s="13">
        <v>0.78</v>
      </c>
    </row>
    <row r="55" spans="1:33" ht="14.45" x14ac:dyDescent="0.3">
      <c r="A55" s="97">
        <v>1988</v>
      </c>
      <c r="B55" s="98">
        <v>0</v>
      </c>
      <c r="C55" s="98">
        <v>0</v>
      </c>
      <c r="D55" s="98">
        <v>0.94</v>
      </c>
      <c r="E55" s="98">
        <v>1</v>
      </c>
      <c r="F55" s="99">
        <v>0</v>
      </c>
      <c r="G55" s="98">
        <v>0.76</v>
      </c>
      <c r="H55" s="98">
        <v>0.79</v>
      </c>
      <c r="I55" s="98">
        <v>0</v>
      </c>
      <c r="J55" s="98">
        <v>0.83</v>
      </c>
      <c r="K55" s="98">
        <v>0.7</v>
      </c>
      <c r="L55" s="98">
        <v>0.78</v>
      </c>
      <c r="M55" s="99">
        <v>0</v>
      </c>
      <c r="N55" s="98">
        <v>0.85</v>
      </c>
      <c r="O55" s="98">
        <v>0.85</v>
      </c>
      <c r="P55" s="98">
        <v>0.73</v>
      </c>
      <c r="T55" s="4">
        <v>1988</v>
      </c>
      <c r="U55" s="13">
        <v>0</v>
      </c>
      <c r="V55" s="13">
        <v>0.85</v>
      </c>
      <c r="W55" s="13">
        <v>1</v>
      </c>
      <c r="X55" s="13">
        <v>0.76</v>
      </c>
      <c r="Y55" s="13">
        <v>0.8</v>
      </c>
      <c r="Z55" s="13">
        <v>0.47</v>
      </c>
      <c r="AA55" s="13">
        <v>0.7</v>
      </c>
      <c r="AB55" s="13">
        <v>0</v>
      </c>
      <c r="AC55" s="13">
        <v>0.56999999999999995</v>
      </c>
      <c r="AD55" s="13">
        <v>0</v>
      </c>
      <c r="AE55" s="13">
        <v>0.76</v>
      </c>
    </row>
    <row r="56" spans="1:33" ht="14.45" x14ac:dyDescent="0.3">
      <c r="A56" s="92">
        <v>1989</v>
      </c>
      <c r="B56" s="100">
        <v>1</v>
      </c>
      <c r="C56" s="100">
        <v>0</v>
      </c>
      <c r="D56" s="100">
        <v>0.38</v>
      </c>
      <c r="E56" s="100">
        <v>1</v>
      </c>
      <c r="F56" s="101">
        <v>0</v>
      </c>
      <c r="G56" s="100">
        <v>0.53</v>
      </c>
      <c r="H56" s="100">
        <v>0.5</v>
      </c>
      <c r="I56" s="100">
        <v>0</v>
      </c>
      <c r="J56" s="100">
        <v>0</v>
      </c>
      <c r="K56" s="100">
        <v>0.56999999999999995</v>
      </c>
      <c r="L56" s="100">
        <v>0.08</v>
      </c>
      <c r="M56" s="101">
        <v>0</v>
      </c>
      <c r="N56" s="100">
        <v>0</v>
      </c>
      <c r="O56" s="100">
        <v>0.18</v>
      </c>
      <c r="P56" s="100">
        <v>0.53</v>
      </c>
      <c r="T56" s="8">
        <v>1989</v>
      </c>
      <c r="U56" s="14">
        <v>1</v>
      </c>
      <c r="V56" s="14">
        <v>0.86</v>
      </c>
      <c r="W56" s="14">
        <v>0</v>
      </c>
      <c r="X56" s="14">
        <v>0.84</v>
      </c>
      <c r="Y56" s="14">
        <v>0.85</v>
      </c>
      <c r="Z56" s="14">
        <v>0.48</v>
      </c>
      <c r="AA56" s="14">
        <v>0.84</v>
      </c>
      <c r="AB56" s="14">
        <v>0</v>
      </c>
      <c r="AC56" s="14">
        <v>0.44</v>
      </c>
      <c r="AD56" s="14">
        <v>0.86</v>
      </c>
      <c r="AE56" s="14">
        <v>0.84</v>
      </c>
    </row>
    <row r="57" spans="1:33" ht="14.45" x14ac:dyDescent="0.3">
      <c r="A57" s="4" t="s">
        <v>3</v>
      </c>
      <c r="B57" s="13">
        <f>AVERAGE(B43:B56)</f>
        <v>7.8571428571428584E-2</v>
      </c>
      <c r="C57" s="13">
        <f t="shared" ref="C57" si="67">AVERAGE(C43:C56)</f>
        <v>0</v>
      </c>
      <c r="D57" s="13">
        <f t="shared" ref="D57" si="68">AVERAGE(D43:D56)</f>
        <v>0.53</v>
      </c>
      <c r="E57" s="13">
        <f t="shared" ref="E57:F57" si="69">AVERAGE(E43:E56)</f>
        <v>0.22142857142857145</v>
      </c>
      <c r="F57" s="89">
        <f t="shared" si="69"/>
        <v>0</v>
      </c>
      <c r="G57" s="13">
        <f t="shared" ref="G57" si="70">AVERAGE(G43:G56)</f>
        <v>0.55785714285714283</v>
      </c>
      <c r="H57" s="13">
        <f t="shared" ref="H57" si="71">AVERAGE(H43:H56)</f>
        <v>0.51000000000000012</v>
      </c>
      <c r="I57" s="13">
        <f t="shared" ref="I57" si="72">AVERAGE(I43:I56)</f>
        <v>1.6428571428571428E-2</v>
      </c>
      <c r="J57" s="13">
        <f t="shared" ref="J57" si="73">AVERAGE(J43:J56)</f>
        <v>0.3392857142857143</v>
      </c>
      <c r="K57" s="13">
        <f t="shared" ref="K57" si="74">AVERAGE(K43:K56)</f>
        <v>0.58642857142857152</v>
      </c>
      <c r="L57" s="13">
        <f t="shared" ref="L57:M57" si="75">AVERAGE(L43:L56)</f>
        <v>0.43142857142857149</v>
      </c>
      <c r="M57" s="13">
        <f t="shared" si="75"/>
        <v>0</v>
      </c>
      <c r="N57" s="13">
        <f t="shared" ref="N57" si="76">AVERAGE(N43:N56)</f>
        <v>0.38571428571428568</v>
      </c>
      <c r="O57" s="13">
        <f t="shared" ref="O57" si="77">AVERAGE(O43:O56)</f>
        <v>0.57285714285714284</v>
      </c>
      <c r="P57" s="13">
        <f t="shared" ref="P57" si="78">AVERAGE(P43:P56)</f>
        <v>0.55214285714285716</v>
      </c>
      <c r="T57" s="4" t="s">
        <v>3</v>
      </c>
      <c r="U57" s="13">
        <f>AVERAGE(U43:U56)</f>
        <v>0.19714285714285712</v>
      </c>
      <c r="V57" s="17">
        <f t="shared" ref="V57" si="79">AVERAGE(V43:V56)</f>
        <v>0.42642857142857143</v>
      </c>
      <c r="W57" s="13">
        <f t="shared" ref="W57" si="80">AVERAGE(W43:W56)</f>
        <v>0.14285714285714285</v>
      </c>
      <c r="X57" s="17">
        <f>AVERAGE(X43:X56)</f>
        <v>0.58571428571428574</v>
      </c>
      <c r="Y57" s="17">
        <f t="shared" ref="Y57" si="81">AVERAGE(Y43:Y56)</f>
        <v>0.40428571428571425</v>
      </c>
      <c r="Z57" s="17">
        <f t="shared" ref="Z57" si="82">AVERAGE(Z43:Z56)</f>
        <v>0.41785714285714282</v>
      </c>
      <c r="AA57" s="17">
        <f t="shared" ref="AA57" si="83">AVERAGE(AA43:AA56)</f>
        <v>0.57571428571428573</v>
      </c>
      <c r="AB57" s="13">
        <f t="shared" ref="AB57" si="84">AVERAGE(AB43:AB56)</f>
        <v>0.10428571428571429</v>
      </c>
      <c r="AC57" s="17">
        <f t="shared" ref="AC57" si="85">AVERAGE(AC43:AC56)</f>
        <v>0.4007142857142858</v>
      </c>
      <c r="AD57" s="13">
        <f t="shared" ref="AD57" si="86">AVERAGE(AD43:AD56)</f>
        <v>0.37857142857142856</v>
      </c>
      <c r="AE57" s="17">
        <f t="shared" ref="AE57" si="87">AVERAGE(AE43:AE56)</f>
        <v>0.56428571428571428</v>
      </c>
    </row>
    <row r="58" spans="1:33" ht="14.45" x14ac:dyDescent="0.3">
      <c r="A58" s="4"/>
      <c r="B58" s="119">
        <f>($P$43*B43)/SUM($B$43:$O$43)</f>
        <v>0</v>
      </c>
      <c r="C58" s="119">
        <f t="shared" ref="C58:O58" si="88">($P$43*C43)/SUM($B$43:$O$43)</f>
        <v>0</v>
      </c>
      <c r="D58" s="119">
        <f t="shared" si="88"/>
        <v>6.7352024922118378E-2</v>
      </c>
      <c r="E58" s="119">
        <f t="shared" si="88"/>
        <v>0</v>
      </c>
      <c r="F58" s="119">
        <f t="shared" si="88"/>
        <v>0</v>
      </c>
      <c r="G58" s="119">
        <f t="shared" si="88"/>
        <v>4.5856697819314639E-2</v>
      </c>
      <c r="H58" s="119">
        <f t="shared" si="88"/>
        <v>7.5950155763239879E-2</v>
      </c>
      <c r="I58" s="119">
        <f t="shared" si="88"/>
        <v>0</v>
      </c>
      <c r="J58" s="119">
        <f t="shared" si="88"/>
        <v>0</v>
      </c>
      <c r="K58" s="119">
        <f t="shared" si="88"/>
        <v>6.0186915887850474E-2</v>
      </c>
      <c r="L58" s="119">
        <f t="shared" si="88"/>
        <v>6.7352024922118378E-2</v>
      </c>
      <c r="M58" s="119">
        <f t="shared" si="88"/>
        <v>0</v>
      </c>
      <c r="N58" s="119">
        <f t="shared" si="88"/>
        <v>0</v>
      </c>
      <c r="O58" s="119">
        <f t="shared" si="88"/>
        <v>0.14330218068535827</v>
      </c>
      <c r="T58" s="18" t="s">
        <v>8</v>
      </c>
    </row>
    <row r="59" spans="1:33" ht="14.45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33" x14ac:dyDescent="0.25">
      <c r="A60" s="6" t="s">
        <v>74</v>
      </c>
      <c r="B60" s="6" t="s">
        <v>2</v>
      </c>
      <c r="C60" s="126" t="s">
        <v>80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T60" s="6" t="s">
        <v>74</v>
      </c>
      <c r="U60" s="6" t="s">
        <v>2</v>
      </c>
      <c r="V60" s="126" t="s">
        <v>80</v>
      </c>
      <c r="W60" s="6"/>
      <c r="X60" s="6"/>
      <c r="Y60" s="6"/>
      <c r="Z60" s="6"/>
      <c r="AA60" s="6"/>
      <c r="AB60" s="6"/>
      <c r="AC60" s="6"/>
      <c r="AD60" s="6"/>
      <c r="AE60" s="6"/>
    </row>
    <row r="61" spans="1:33" x14ac:dyDescent="0.25">
      <c r="A61" s="6" t="s">
        <v>0</v>
      </c>
      <c r="B61" s="6">
        <v>1.1000000000000001</v>
      </c>
      <c r="C61" s="6">
        <v>0.3</v>
      </c>
      <c r="D61" s="6">
        <v>1.2</v>
      </c>
      <c r="E61" s="6">
        <v>2.1</v>
      </c>
      <c r="F61" s="6">
        <v>0.4</v>
      </c>
      <c r="G61" s="6">
        <v>1.3</v>
      </c>
      <c r="H61" s="6">
        <v>2.2000000000000002</v>
      </c>
      <c r="I61" s="6">
        <v>3.1</v>
      </c>
      <c r="J61" s="6">
        <v>1.4</v>
      </c>
      <c r="K61" s="6">
        <v>2.2999999999999998</v>
      </c>
      <c r="L61" s="6">
        <v>3.2</v>
      </c>
      <c r="M61" s="85">
        <v>1.5</v>
      </c>
      <c r="N61" s="6">
        <v>2.4</v>
      </c>
      <c r="O61" s="6">
        <v>3.3</v>
      </c>
      <c r="P61" s="6" t="s">
        <v>1</v>
      </c>
      <c r="T61" s="6" t="s">
        <v>0</v>
      </c>
      <c r="U61" s="6">
        <v>1.1000000000000001</v>
      </c>
      <c r="V61" s="6">
        <v>1.2</v>
      </c>
      <c r="W61" s="6">
        <v>2.1</v>
      </c>
      <c r="X61" s="6">
        <v>1.3</v>
      </c>
      <c r="Y61" s="6">
        <v>2.2000000000000002</v>
      </c>
      <c r="Z61" s="6">
        <v>1.4</v>
      </c>
      <c r="AA61" s="6">
        <v>2.2999999999999998</v>
      </c>
      <c r="AB61" s="6">
        <v>3.2</v>
      </c>
      <c r="AC61" s="6">
        <v>2.4</v>
      </c>
      <c r="AD61" s="6">
        <v>3.3</v>
      </c>
      <c r="AE61" s="6" t="s">
        <v>1</v>
      </c>
      <c r="AG61" s="18" t="s">
        <v>105</v>
      </c>
    </row>
    <row r="62" spans="1:33" x14ac:dyDescent="0.25">
      <c r="A62" s="103">
        <v>1976</v>
      </c>
      <c r="B62" s="128">
        <f>B7*B43</f>
        <v>0</v>
      </c>
      <c r="C62" s="128">
        <f t="shared" ref="C62:O62" si="89">C7*C43</f>
        <v>0</v>
      </c>
      <c r="D62" s="128">
        <f t="shared" si="89"/>
        <v>2699.21</v>
      </c>
      <c r="E62" s="128">
        <f t="shared" si="89"/>
        <v>0</v>
      </c>
      <c r="F62" s="128">
        <f t="shared" si="89"/>
        <v>0</v>
      </c>
      <c r="G62" s="128">
        <f t="shared" si="89"/>
        <v>6776.96</v>
      </c>
      <c r="H62" s="128">
        <f t="shared" si="89"/>
        <v>34759.520000000004</v>
      </c>
      <c r="I62" s="128">
        <f t="shared" si="89"/>
        <v>0</v>
      </c>
      <c r="J62" s="128">
        <f t="shared" si="89"/>
        <v>0</v>
      </c>
      <c r="K62" s="128">
        <f>K7*K43</f>
        <v>14504.699999999999</v>
      </c>
      <c r="L62" s="128">
        <f t="shared" si="89"/>
        <v>308.32</v>
      </c>
      <c r="M62" s="128">
        <f t="shared" si="89"/>
        <v>0</v>
      </c>
      <c r="N62" s="128">
        <f t="shared" si="89"/>
        <v>0</v>
      </c>
      <c r="O62" s="128">
        <f t="shared" si="89"/>
        <v>136</v>
      </c>
      <c r="P62" s="104">
        <f>SUM(B62:O62)</f>
        <v>59184.71</v>
      </c>
      <c r="T62" s="103">
        <v>1976</v>
      </c>
      <c r="U62" s="128">
        <f>U7*U43</f>
        <v>0</v>
      </c>
      <c r="V62" s="128">
        <f>V7*V43</f>
        <v>8189.64</v>
      </c>
      <c r="W62" s="128">
        <f t="shared" ref="W62:AE62" si="90">W7*W43</f>
        <v>0</v>
      </c>
      <c r="X62" s="128">
        <f>X7*X43</f>
        <v>21136.720000000001</v>
      </c>
      <c r="Y62" s="128">
        <f t="shared" si="90"/>
        <v>3233.67</v>
      </c>
      <c r="Z62" s="128">
        <f t="shared" si="90"/>
        <v>0</v>
      </c>
      <c r="AA62" s="128">
        <f t="shared" si="90"/>
        <v>30029.4</v>
      </c>
      <c r="AB62" s="128">
        <f t="shared" si="90"/>
        <v>0</v>
      </c>
      <c r="AC62" s="128">
        <f t="shared" si="90"/>
        <v>0</v>
      </c>
      <c r="AD62" s="128">
        <f t="shared" si="90"/>
        <v>0</v>
      </c>
      <c r="AE62" s="128">
        <f t="shared" si="90"/>
        <v>62862.03</v>
      </c>
      <c r="AG62" s="195">
        <f>AE62+AE80-AE7</f>
        <v>0</v>
      </c>
    </row>
    <row r="63" spans="1:33" x14ac:dyDescent="0.25">
      <c r="A63" s="105">
        <v>1977</v>
      </c>
      <c r="B63" s="127">
        <f t="shared" ref="B63:O75" si="91">B8*B44</f>
        <v>0</v>
      </c>
      <c r="C63" s="127">
        <f t="shared" si="91"/>
        <v>0</v>
      </c>
      <c r="D63" s="127">
        <f t="shared" si="91"/>
        <v>1312.71</v>
      </c>
      <c r="E63" s="127">
        <f t="shared" si="91"/>
        <v>0</v>
      </c>
      <c r="F63" s="127">
        <f t="shared" si="91"/>
        <v>0</v>
      </c>
      <c r="G63" s="127">
        <f t="shared" si="91"/>
        <v>11824.8</v>
      </c>
      <c r="H63" s="127">
        <f t="shared" si="91"/>
        <v>17884.560000000001</v>
      </c>
      <c r="I63" s="127">
        <f t="shared" si="91"/>
        <v>0</v>
      </c>
      <c r="J63" s="127">
        <f t="shared" si="91"/>
        <v>0</v>
      </c>
      <c r="K63" s="127">
        <f t="shared" si="91"/>
        <v>10637.199999999999</v>
      </c>
      <c r="L63" s="127">
        <f t="shared" si="91"/>
        <v>0</v>
      </c>
      <c r="M63" s="127">
        <f t="shared" si="91"/>
        <v>0</v>
      </c>
      <c r="N63" s="127">
        <f t="shared" si="91"/>
        <v>0</v>
      </c>
      <c r="O63" s="127">
        <f t="shared" si="91"/>
        <v>0</v>
      </c>
      <c r="P63" s="106">
        <f t="shared" ref="P63:P75" si="92">SUM(B63:O63)</f>
        <v>41659.269999999997</v>
      </c>
      <c r="T63" s="105">
        <v>1977</v>
      </c>
      <c r="U63" s="127">
        <f t="shared" ref="U63:AE63" si="93">U8*U44</f>
        <v>0</v>
      </c>
      <c r="V63" s="127">
        <f t="shared" si="93"/>
        <v>2607.6799999999998</v>
      </c>
      <c r="W63" s="127">
        <f t="shared" si="93"/>
        <v>0</v>
      </c>
      <c r="X63" s="127">
        <f t="shared" si="93"/>
        <v>88203.51</v>
      </c>
      <c r="Y63" s="127">
        <f t="shared" si="93"/>
        <v>1698.4800000000002</v>
      </c>
      <c r="Z63" s="127">
        <f t="shared" si="93"/>
        <v>112.14</v>
      </c>
      <c r="AA63" s="127">
        <f t="shared" si="93"/>
        <v>20158.11</v>
      </c>
      <c r="AB63" s="127">
        <f t="shared" si="93"/>
        <v>0</v>
      </c>
      <c r="AC63" s="127">
        <f t="shared" si="93"/>
        <v>0</v>
      </c>
      <c r="AD63" s="127">
        <f t="shared" si="93"/>
        <v>0</v>
      </c>
      <c r="AE63" s="127">
        <f t="shared" si="93"/>
        <v>113596.56000000001</v>
      </c>
      <c r="AG63" s="195">
        <f t="shared" ref="AG63:AG75" si="94">AE63+AE81-AE8</f>
        <v>0</v>
      </c>
    </row>
    <row r="64" spans="1:33" x14ac:dyDescent="0.25">
      <c r="A64" s="105">
        <v>1978</v>
      </c>
      <c r="B64" s="127">
        <f t="shared" si="91"/>
        <v>0</v>
      </c>
      <c r="C64" s="127">
        <f t="shared" si="91"/>
        <v>0</v>
      </c>
      <c r="D64" s="127">
        <f t="shared" si="91"/>
        <v>3205.9500000000003</v>
      </c>
      <c r="E64" s="127">
        <f t="shared" si="91"/>
        <v>0</v>
      </c>
      <c r="F64" s="127">
        <f t="shared" si="91"/>
        <v>0</v>
      </c>
      <c r="G64" s="127">
        <f t="shared" si="91"/>
        <v>4707.28</v>
      </c>
      <c r="H64" s="127">
        <f t="shared" si="91"/>
        <v>51724.95</v>
      </c>
      <c r="I64" s="127">
        <f t="shared" si="91"/>
        <v>0</v>
      </c>
      <c r="J64" s="127">
        <f t="shared" si="91"/>
        <v>0</v>
      </c>
      <c r="K64" s="127">
        <f t="shared" si="91"/>
        <v>29216.639999999999</v>
      </c>
      <c r="L64" s="127">
        <f t="shared" si="91"/>
        <v>450.45</v>
      </c>
      <c r="M64" s="127">
        <f t="shared" si="91"/>
        <v>0</v>
      </c>
      <c r="N64" s="127">
        <f t="shared" si="91"/>
        <v>0</v>
      </c>
      <c r="O64" s="127">
        <f t="shared" si="91"/>
        <v>0</v>
      </c>
      <c r="P64" s="106">
        <f t="shared" si="92"/>
        <v>89305.26999999999</v>
      </c>
      <c r="T64" s="105">
        <v>1978</v>
      </c>
      <c r="U64" s="127">
        <f t="shared" ref="U64:AE64" si="95">U9*U45</f>
        <v>0</v>
      </c>
      <c r="V64" s="127">
        <f t="shared" si="95"/>
        <v>2220.12</v>
      </c>
      <c r="W64" s="127">
        <f t="shared" si="95"/>
        <v>0</v>
      </c>
      <c r="X64" s="127">
        <f t="shared" si="95"/>
        <v>8472.2400000000016</v>
      </c>
      <c r="Y64" s="127">
        <f t="shared" si="95"/>
        <v>317.66000000000003</v>
      </c>
      <c r="Z64" s="127">
        <f t="shared" si="95"/>
        <v>78</v>
      </c>
      <c r="AA64" s="127">
        <f t="shared" si="95"/>
        <v>3283.7999999999997</v>
      </c>
      <c r="AB64" s="127">
        <f t="shared" si="95"/>
        <v>0</v>
      </c>
      <c r="AC64" s="127">
        <f t="shared" si="95"/>
        <v>0</v>
      </c>
      <c r="AD64" s="127">
        <f t="shared" si="95"/>
        <v>0</v>
      </c>
      <c r="AE64" s="127">
        <f t="shared" si="95"/>
        <v>14418.22</v>
      </c>
      <c r="AG64" s="195">
        <f t="shared" si="94"/>
        <v>0</v>
      </c>
    </row>
    <row r="65" spans="1:33" x14ac:dyDescent="0.25">
      <c r="A65" s="105">
        <v>1979</v>
      </c>
      <c r="B65" s="127">
        <f t="shared" si="91"/>
        <v>0</v>
      </c>
      <c r="C65" s="127">
        <f t="shared" si="91"/>
        <v>0</v>
      </c>
      <c r="D65" s="127">
        <f t="shared" si="91"/>
        <v>3537.75</v>
      </c>
      <c r="E65" s="127">
        <f t="shared" si="91"/>
        <v>0</v>
      </c>
      <c r="F65" s="127">
        <f t="shared" si="91"/>
        <v>0</v>
      </c>
      <c r="G65" s="127">
        <f t="shared" si="91"/>
        <v>25540.58</v>
      </c>
      <c r="H65" s="127">
        <f t="shared" si="91"/>
        <v>70897.679999999993</v>
      </c>
      <c r="I65" s="127">
        <f t="shared" si="91"/>
        <v>0</v>
      </c>
      <c r="J65" s="127">
        <f t="shared" si="91"/>
        <v>0</v>
      </c>
      <c r="K65" s="127">
        <f t="shared" si="91"/>
        <v>14734.980000000001</v>
      </c>
      <c r="L65" s="127">
        <f t="shared" si="91"/>
        <v>165</v>
      </c>
      <c r="M65" s="127">
        <f t="shared" si="91"/>
        <v>0</v>
      </c>
      <c r="N65" s="127">
        <f t="shared" si="91"/>
        <v>0</v>
      </c>
      <c r="O65" s="127">
        <f t="shared" si="91"/>
        <v>615.48</v>
      </c>
      <c r="P65" s="106">
        <f t="shared" si="92"/>
        <v>115491.46999999999</v>
      </c>
      <c r="T65" s="105">
        <v>1979</v>
      </c>
      <c r="U65" s="127">
        <f t="shared" ref="U65:AE65" si="96">U10*U46</f>
        <v>0</v>
      </c>
      <c r="V65" s="127">
        <f t="shared" si="96"/>
        <v>8700.2100000000009</v>
      </c>
      <c r="W65" s="127">
        <f t="shared" si="96"/>
        <v>0</v>
      </c>
      <c r="X65" s="127">
        <f>X10*X46</f>
        <v>47204.07</v>
      </c>
      <c r="Y65" s="127">
        <f t="shared" si="96"/>
        <v>1408.47</v>
      </c>
      <c r="Z65" s="127">
        <f t="shared" si="96"/>
        <v>0</v>
      </c>
      <c r="AA65" s="127">
        <f t="shared" si="96"/>
        <v>12566.25</v>
      </c>
      <c r="AB65" s="127">
        <f t="shared" si="96"/>
        <v>19.36</v>
      </c>
      <c r="AC65" s="127">
        <f t="shared" si="96"/>
        <v>0</v>
      </c>
      <c r="AD65" s="127">
        <f t="shared" si="96"/>
        <v>0</v>
      </c>
      <c r="AE65" s="127">
        <f t="shared" si="96"/>
        <v>69640.2</v>
      </c>
      <c r="AG65" s="195">
        <f t="shared" si="94"/>
        <v>0</v>
      </c>
    </row>
    <row r="66" spans="1:33" x14ac:dyDescent="0.25">
      <c r="A66" s="105">
        <v>1980</v>
      </c>
      <c r="B66" s="127">
        <f t="shared" si="91"/>
        <v>0</v>
      </c>
      <c r="C66" s="127">
        <f t="shared" si="91"/>
        <v>0</v>
      </c>
      <c r="D66" s="127">
        <f t="shared" si="91"/>
        <v>702.19</v>
      </c>
      <c r="E66" s="127">
        <f t="shared" si="91"/>
        <v>0</v>
      </c>
      <c r="F66" s="127">
        <f t="shared" si="91"/>
        <v>0</v>
      </c>
      <c r="G66" s="127">
        <f t="shared" si="91"/>
        <v>1285.7600000000002</v>
      </c>
      <c r="H66" s="127">
        <f t="shared" si="91"/>
        <v>15027.98</v>
      </c>
      <c r="I66" s="127">
        <f t="shared" si="91"/>
        <v>0</v>
      </c>
      <c r="J66" s="127">
        <f t="shared" si="91"/>
        <v>0</v>
      </c>
      <c r="K66" s="127">
        <f t="shared" si="91"/>
        <v>11303.04</v>
      </c>
      <c r="L66" s="127">
        <f t="shared" si="91"/>
        <v>2336.8000000000002</v>
      </c>
      <c r="M66" s="127">
        <f t="shared" si="91"/>
        <v>0</v>
      </c>
      <c r="N66" s="127">
        <f t="shared" si="91"/>
        <v>0</v>
      </c>
      <c r="O66" s="127">
        <f t="shared" si="91"/>
        <v>0</v>
      </c>
      <c r="P66" s="106">
        <f t="shared" si="92"/>
        <v>30655.77</v>
      </c>
      <c r="T66" s="105">
        <v>1980</v>
      </c>
      <c r="U66" s="127">
        <f t="shared" ref="U66:AE66" si="97">U11*U47</f>
        <v>0</v>
      </c>
      <c r="V66" s="127">
        <f t="shared" si="97"/>
        <v>714.64</v>
      </c>
      <c r="W66" s="127">
        <f t="shared" si="97"/>
        <v>0</v>
      </c>
      <c r="X66" s="127">
        <f t="shared" si="97"/>
        <v>14473.83</v>
      </c>
      <c r="Y66" s="127">
        <f t="shared" si="97"/>
        <v>476.15000000000003</v>
      </c>
      <c r="Z66" s="127">
        <f t="shared" si="97"/>
        <v>3</v>
      </c>
      <c r="AA66" s="127">
        <f t="shared" si="97"/>
        <v>5335.38</v>
      </c>
      <c r="AB66" s="127">
        <f t="shared" si="97"/>
        <v>18.779999999999998</v>
      </c>
      <c r="AC66" s="127">
        <f t="shared" si="97"/>
        <v>0</v>
      </c>
      <c r="AD66" s="127">
        <f t="shared" si="97"/>
        <v>0</v>
      </c>
      <c r="AE66" s="127">
        <f t="shared" si="97"/>
        <v>21124.44</v>
      </c>
      <c r="AG66" s="195">
        <f t="shared" si="94"/>
        <v>0</v>
      </c>
    </row>
    <row r="67" spans="1:33" x14ac:dyDescent="0.25">
      <c r="A67" s="105">
        <v>1981</v>
      </c>
      <c r="B67" s="127">
        <f t="shared" si="91"/>
        <v>0</v>
      </c>
      <c r="C67" s="127">
        <f t="shared" si="91"/>
        <v>0</v>
      </c>
      <c r="D67" s="127">
        <f t="shared" si="91"/>
        <v>1407.9399999999998</v>
      </c>
      <c r="E67" s="127">
        <f t="shared" si="91"/>
        <v>83</v>
      </c>
      <c r="F67" s="127">
        <f t="shared" si="91"/>
        <v>0</v>
      </c>
      <c r="G67" s="127">
        <f t="shared" si="91"/>
        <v>11516.37</v>
      </c>
      <c r="H67" s="127">
        <f t="shared" si="91"/>
        <v>11120.12</v>
      </c>
      <c r="I67" s="127">
        <f t="shared" si="91"/>
        <v>0</v>
      </c>
      <c r="J67" s="127">
        <f t="shared" si="91"/>
        <v>0</v>
      </c>
      <c r="K67" s="127">
        <f t="shared" si="91"/>
        <v>23971.5</v>
      </c>
      <c r="L67" s="127">
        <f t="shared" si="91"/>
        <v>83.97</v>
      </c>
      <c r="M67" s="127">
        <f t="shared" si="91"/>
        <v>0</v>
      </c>
      <c r="N67" s="127">
        <f t="shared" si="91"/>
        <v>20</v>
      </c>
      <c r="O67" s="127">
        <f t="shared" si="91"/>
        <v>390</v>
      </c>
      <c r="P67" s="106">
        <f t="shared" si="92"/>
        <v>48592.9</v>
      </c>
      <c r="T67" s="105">
        <v>1981</v>
      </c>
      <c r="U67" s="127">
        <f t="shared" ref="U67:AE67" si="98">U12*U48</f>
        <v>0</v>
      </c>
      <c r="V67" s="127">
        <f t="shared" si="98"/>
        <v>955.6</v>
      </c>
      <c r="W67" s="127">
        <f t="shared" si="98"/>
        <v>0</v>
      </c>
      <c r="X67" s="127">
        <f t="shared" si="98"/>
        <v>38796.800000000003</v>
      </c>
      <c r="Y67" s="127">
        <f t="shared" si="98"/>
        <v>172.2</v>
      </c>
      <c r="Z67" s="127">
        <f t="shared" si="98"/>
        <v>72.900000000000006</v>
      </c>
      <c r="AA67" s="127">
        <f t="shared" si="98"/>
        <v>3476</v>
      </c>
      <c r="AB67" s="127">
        <f t="shared" si="98"/>
        <v>0</v>
      </c>
      <c r="AC67" s="127">
        <f t="shared" si="98"/>
        <v>22</v>
      </c>
      <c r="AD67" s="127">
        <f t="shared" si="98"/>
        <v>50</v>
      </c>
      <c r="AE67" s="127">
        <f t="shared" si="98"/>
        <v>43235.76</v>
      </c>
      <c r="AG67" s="195">
        <f t="shared" si="94"/>
        <v>0</v>
      </c>
    </row>
    <row r="68" spans="1:33" x14ac:dyDescent="0.25">
      <c r="A68" s="105">
        <v>1982</v>
      </c>
      <c r="B68" s="127">
        <f t="shared" si="91"/>
        <v>0</v>
      </c>
      <c r="C68" s="127">
        <f t="shared" si="91"/>
        <v>0</v>
      </c>
      <c r="D68" s="127">
        <f t="shared" si="91"/>
        <v>1891.6200000000001</v>
      </c>
      <c r="E68" s="127">
        <f t="shared" si="91"/>
        <v>0</v>
      </c>
      <c r="F68" s="127">
        <f t="shared" si="91"/>
        <v>0</v>
      </c>
      <c r="G68" s="127">
        <f t="shared" si="91"/>
        <v>24452.240000000002</v>
      </c>
      <c r="H68" s="127">
        <f t="shared" si="91"/>
        <v>31493.7</v>
      </c>
      <c r="I68" s="127">
        <f t="shared" si="91"/>
        <v>0</v>
      </c>
      <c r="J68" s="127">
        <f t="shared" si="91"/>
        <v>0</v>
      </c>
      <c r="K68" s="127">
        <f t="shared" si="91"/>
        <v>68961.59</v>
      </c>
      <c r="L68" s="127">
        <f t="shared" si="91"/>
        <v>359.8</v>
      </c>
      <c r="M68" s="127">
        <f t="shared" si="91"/>
        <v>0</v>
      </c>
      <c r="N68" s="127">
        <f t="shared" si="91"/>
        <v>0</v>
      </c>
      <c r="O68" s="127">
        <f t="shared" si="91"/>
        <v>259.83999999999997</v>
      </c>
      <c r="P68" s="106">
        <f t="shared" si="92"/>
        <v>127418.79</v>
      </c>
      <c r="T68" s="105">
        <v>1982</v>
      </c>
      <c r="U68" s="127">
        <f t="shared" ref="U68:AE68" si="99">U13*U49</f>
        <v>0</v>
      </c>
      <c r="V68" s="127">
        <f t="shared" si="99"/>
        <v>10517.5</v>
      </c>
      <c r="W68" s="127">
        <f t="shared" si="99"/>
        <v>0</v>
      </c>
      <c r="X68" s="127">
        <f t="shared" si="99"/>
        <v>120517.2</v>
      </c>
      <c r="Y68" s="127">
        <f t="shared" si="99"/>
        <v>1518</v>
      </c>
      <c r="Z68" s="127">
        <f t="shared" si="99"/>
        <v>440.2</v>
      </c>
      <c r="AA68" s="127">
        <f t="shared" si="99"/>
        <v>12180.210000000001</v>
      </c>
      <c r="AB68" s="127">
        <f t="shared" si="99"/>
        <v>4</v>
      </c>
      <c r="AC68" s="127">
        <f t="shared" si="99"/>
        <v>0</v>
      </c>
      <c r="AD68" s="127">
        <f t="shared" si="99"/>
        <v>108</v>
      </c>
      <c r="AE68" s="127">
        <f t="shared" si="99"/>
        <v>143587.69999999998</v>
      </c>
      <c r="AG68" s="195">
        <f t="shared" si="94"/>
        <v>0</v>
      </c>
    </row>
    <row r="69" spans="1:33" x14ac:dyDescent="0.25">
      <c r="A69" s="105">
        <v>1983</v>
      </c>
      <c r="B69" s="127">
        <f t="shared" si="91"/>
        <v>96.7</v>
      </c>
      <c r="C69" s="127">
        <f t="shared" si="91"/>
        <v>0</v>
      </c>
      <c r="D69" s="127">
        <f t="shared" si="91"/>
        <v>2956.8</v>
      </c>
      <c r="E69" s="127">
        <f t="shared" si="91"/>
        <v>0</v>
      </c>
      <c r="F69" s="127">
        <f t="shared" si="91"/>
        <v>0</v>
      </c>
      <c r="G69" s="127">
        <f t="shared" si="91"/>
        <v>29934.51</v>
      </c>
      <c r="H69" s="127">
        <f t="shared" si="91"/>
        <v>25596.97</v>
      </c>
      <c r="I69" s="127">
        <f t="shared" si="91"/>
        <v>0</v>
      </c>
      <c r="J69" s="127">
        <f t="shared" si="91"/>
        <v>72.2</v>
      </c>
      <c r="K69" s="127">
        <f t="shared" si="91"/>
        <v>64893.15</v>
      </c>
      <c r="L69" s="127">
        <f t="shared" si="91"/>
        <v>195.75</v>
      </c>
      <c r="M69" s="127">
        <f t="shared" si="91"/>
        <v>0</v>
      </c>
      <c r="N69" s="127">
        <f t="shared" si="91"/>
        <v>0</v>
      </c>
      <c r="O69" s="127">
        <f t="shared" si="91"/>
        <v>122.4</v>
      </c>
      <c r="P69" s="106">
        <f t="shared" si="92"/>
        <v>123868.47999999998</v>
      </c>
      <c r="T69" s="105">
        <v>1983</v>
      </c>
      <c r="U69" s="127">
        <f t="shared" ref="U69:AE69" si="100">U14*U50</f>
        <v>0</v>
      </c>
      <c r="V69" s="127">
        <f t="shared" si="100"/>
        <v>7083.7199999999993</v>
      </c>
      <c r="W69" s="127">
        <f t="shared" si="100"/>
        <v>0</v>
      </c>
      <c r="X69" s="127">
        <f t="shared" si="100"/>
        <v>173987.58000000002</v>
      </c>
      <c r="Y69" s="127">
        <f t="shared" si="100"/>
        <v>713.16</v>
      </c>
      <c r="Z69" s="127">
        <f t="shared" si="100"/>
        <v>735</v>
      </c>
      <c r="AA69" s="127">
        <f t="shared" si="100"/>
        <v>58270.559999999998</v>
      </c>
      <c r="AB69" s="127">
        <f t="shared" si="100"/>
        <v>0</v>
      </c>
      <c r="AC69" s="127">
        <f t="shared" si="100"/>
        <v>46</v>
      </c>
      <c r="AD69" s="127">
        <f t="shared" si="100"/>
        <v>0</v>
      </c>
      <c r="AE69" s="127">
        <f t="shared" si="100"/>
        <v>241359</v>
      </c>
      <c r="AG69" s="195">
        <f t="shared" si="94"/>
        <v>0</v>
      </c>
    </row>
    <row r="70" spans="1:33" x14ac:dyDescent="0.25">
      <c r="A70" s="105">
        <v>1984</v>
      </c>
      <c r="B70" s="127">
        <f t="shared" si="91"/>
        <v>0</v>
      </c>
      <c r="C70" s="127">
        <f t="shared" si="91"/>
        <v>0</v>
      </c>
      <c r="D70" s="127">
        <f t="shared" si="91"/>
        <v>560.74</v>
      </c>
      <c r="E70" s="127">
        <f t="shared" si="91"/>
        <v>0</v>
      </c>
      <c r="F70" s="127">
        <f t="shared" si="91"/>
        <v>0</v>
      </c>
      <c r="G70" s="127">
        <f t="shared" si="91"/>
        <v>42601.440000000002</v>
      </c>
      <c r="H70" s="127">
        <f t="shared" si="91"/>
        <v>26446.5</v>
      </c>
      <c r="I70" s="127">
        <f t="shared" si="91"/>
        <v>0</v>
      </c>
      <c r="J70" s="127">
        <f t="shared" si="91"/>
        <v>46.800000000000004</v>
      </c>
      <c r="K70" s="127">
        <f t="shared" si="91"/>
        <v>28396.500000000004</v>
      </c>
      <c r="L70" s="127">
        <f t="shared" si="91"/>
        <v>47.2</v>
      </c>
      <c r="M70" s="127">
        <f t="shared" si="91"/>
        <v>0</v>
      </c>
      <c r="N70" s="127">
        <f t="shared" si="91"/>
        <v>47.309999999999995</v>
      </c>
      <c r="O70" s="127">
        <f t="shared" si="91"/>
        <v>90.24</v>
      </c>
      <c r="P70" s="106">
        <f t="shared" si="92"/>
        <v>98236.73</v>
      </c>
      <c r="T70" s="105">
        <v>1984</v>
      </c>
      <c r="U70" s="127">
        <f t="shared" ref="U70:AE70" si="101">U15*U51</f>
        <v>0</v>
      </c>
      <c r="V70" s="127">
        <f t="shared" si="101"/>
        <v>5323.3200000000006</v>
      </c>
      <c r="W70" s="127">
        <f t="shared" si="101"/>
        <v>0</v>
      </c>
      <c r="X70" s="127">
        <f t="shared" si="101"/>
        <v>211344.99</v>
      </c>
      <c r="Y70" s="127">
        <f t="shared" si="101"/>
        <v>316.32</v>
      </c>
      <c r="Z70" s="127">
        <f t="shared" si="101"/>
        <v>420.9</v>
      </c>
      <c r="AA70" s="127">
        <f t="shared" si="101"/>
        <v>13822.9</v>
      </c>
      <c r="AB70" s="127">
        <f t="shared" si="101"/>
        <v>0</v>
      </c>
      <c r="AC70" s="127">
        <f t="shared" si="101"/>
        <v>139</v>
      </c>
      <c r="AD70" s="127">
        <f t="shared" si="101"/>
        <v>0</v>
      </c>
      <c r="AE70" s="127">
        <f t="shared" si="101"/>
        <v>232546.3</v>
      </c>
      <c r="AG70" s="195">
        <f t="shared" si="94"/>
        <v>0</v>
      </c>
    </row>
    <row r="71" spans="1:33" x14ac:dyDescent="0.25">
      <c r="A71" s="105">
        <v>1985</v>
      </c>
      <c r="B71" s="127">
        <f t="shared" si="91"/>
        <v>0</v>
      </c>
      <c r="C71" s="127">
        <f t="shared" si="91"/>
        <v>0</v>
      </c>
      <c r="D71" s="127">
        <f t="shared" si="91"/>
        <v>696.88</v>
      </c>
      <c r="E71" s="127">
        <f t="shared" si="91"/>
        <v>222.9</v>
      </c>
      <c r="F71" s="127">
        <f t="shared" si="91"/>
        <v>0</v>
      </c>
      <c r="G71" s="127">
        <f t="shared" si="91"/>
        <v>22428.9</v>
      </c>
      <c r="H71" s="127">
        <f t="shared" si="91"/>
        <v>30608.92</v>
      </c>
      <c r="I71" s="127">
        <f t="shared" si="91"/>
        <v>28.75</v>
      </c>
      <c r="J71" s="127">
        <f t="shared" si="91"/>
        <v>506.16</v>
      </c>
      <c r="K71" s="127">
        <f t="shared" si="91"/>
        <v>94432.650000000009</v>
      </c>
      <c r="L71" s="127">
        <f t="shared" si="91"/>
        <v>366.66</v>
      </c>
      <c r="M71" s="127">
        <f t="shared" si="91"/>
        <v>0</v>
      </c>
      <c r="N71" s="127">
        <f t="shared" si="91"/>
        <v>57</v>
      </c>
      <c r="O71" s="127">
        <f t="shared" si="91"/>
        <v>23</v>
      </c>
      <c r="P71" s="106">
        <f t="shared" si="92"/>
        <v>149371.82</v>
      </c>
      <c r="T71" s="105">
        <v>1985</v>
      </c>
      <c r="U71" s="127">
        <f t="shared" ref="U71:AE71" si="102">U16*U52</f>
        <v>148.96</v>
      </c>
      <c r="V71" s="127">
        <f t="shared" si="102"/>
        <v>8675.61</v>
      </c>
      <c r="W71" s="127">
        <f t="shared" si="102"/>
        <v>7</v>
      </c>
      <c r="X71" s="127">
        <f t="shared" si="102"/>
        <v>123551.03999999999</v>
      </c>
      <c r="Y71" s="127">
        <f t="shared" si="102"/>
        <v>1387.76</v>
      </c>
      <c r="Z71" s="127">
        <f t="shared" si="102"/>
        <v>2692.04</v>
      </c>
      <c r="AA71" s="127">
        <f t="shared" si="102"/>
        <v>19449.600000000002</v>
      </c>
      <c r="AB71" s="127">
        <f t="shared" si="102"/>
        <v>10.08</v>
      </c>
      <c r="AC71" s="127">
        <f t="shared" si="102"/>
        <v>142.35</v>
      </c>
      <c r="AD71" s="127">
        <f t="shared" si="102"/>
        <v>30</v>
      </c>
      <c r="AE71" s="127">
        <f t="shared" si="102"/>
        <v>155111.31</v>
      </c>
      <c r="AG71" s="195">
        <f t="shared" si="94"/>
        <v>0</v>
      </c>
    </row>
    <row r="72" spans="1:33" x14ac:dyDescent="0.25">
      <c r="A72" s="105">
        <v>1986</v>
      </c>
      <c r="B72" s="127">
        <f t="shared" si="91"/>
        <v>0</v>
      </c>
      <c r="C72" s="127">
        <f t="shared" si="91"/>
        <v>0</v>
      </c>
      <c r="D72" s="127">
        <f t="shared" si="91"/>
        <v>2397</v>
      </c>
      <c r="E72" s="127">
        <f t="shared" si="91"/>
        <v>0</v>
      </c>
      <c r="F72" s="127">
        <f t="shared" si="91"/>
        <v>0</v>
      </c>
      <c r="G72" s="127">
        <f t="shared" si="91"/>
        <v>13020.88</v>
      </c>
      <c r="H72" s="127">
        <f t="shared" si="91"/>
        <v>50903.1</v>
      </c>
      <c r="I72" s="127">
        <f t="shared" si="91"/>
        <v>0</v>
      </c>
      <c r="J72" s="127">
        <f t="shared" si="91"/>
        <v>22</v>
      </c>
      <c r="K72" s="127">
        <f t="shared" si="91"/>
        <v>99760.29</v>
      </c>
      <c r="L72" s="127">
        <f t="shared" si="91"/>
        <v>2119.0499999999997</v>
      </c>
      <c r="M72" s="127">
        <f t="shared" si="91"/>
        <v>0</v>
      </c>
      <c r="N72" s="127">
        <f t="shared" si="91"/>
        <v>79</v>
      </c>
      <c r="O72" s="127">
        <f t="shared" si="91"/>
        <v>261.3</v>
      </c>
      <c r="P72" s="106">
        <f t="shared" si="92"/>
        <v>168562.61999999997</v>
      </c>
      <c r="T72" s="105">
        <v>1986</v>
      </c>
      <c r="U72" s="127">
        <f t="shared" ref="U72:AE72" si="103">U17*U53</f>
        <v>0</v>
      </c>
      <c r="V72" s="127">
        <f t="shared" si="103"/>
        <v>6951.34</v>
      </c>
      <c r="W72" s="127">
        <f t="shared" si="103"/>
        <v>0</v>
      </c>
      <c r="X72" s="127">
        <f t="shared" si="103"/>
        <v>85676.26</v>
      </c>
      <c r="Y72" s="127">
        <f t="shared" si="103"/>
        <v>1346.28</v>
      </c>
      <c r="Z72" s="127">
        <f t="shared" si="103"/>
        <v>518.16</v>
      </c>
      <c r="AA72" s="127">
        <f t="shared" si="103"/>
        <v>15266.85</v>
      </c>
      <c r="AB72" s="127">
        <f t="shared" si="103"/>
        <v>0</v>
      </c>
      <c r="AC72" s="127">
        <f t="shared" si="103"/>
        <v>221.00000000000003</v>
      </c>
      <c r="AD72" s="127">
        <f t="shared" si="103"/>
        <v>121.44</v>
      </c>
      <c r="AE72" s="127">
        <f t="shared" si="103"/>
        <v>111134.24</v>
      </c>
      <c r="AG72" s="195">
        <f t="shared" si="94"/>
        <v>0</v>
      </c>
    </row>
    <row r="73" spans="1:33" x14ac:dyDescent="0.25">
      <c r="A73" s="105">
        <v>1987</v>
      </c>
      <c r="B73" s="127">
        <f t="shared" si="91"/>
        <v>0</v>
      </c>
      <c r="C73" s="127">
        <f t="shared" si="91"/>
        <v>0</v>
      </c>
      <c r="D73" s="127">
        <f t="shared" si="91"/>
        <v>777.86</v>
      </c>
      <c r="E73" s="127">
        <f t="shared" si="91"/>
        <v>0</v>
      </c>
      <c r="F73" s="127">
        <f t="shared" si="91"/>
        <v>0</v>
      </c>
      <c r="G73" s="127">
        <f t="shared" si="91"/>
        <v>23776.29</v>
      </c>
      <c r="H73" s="127">
        <f t="shared" si="91"/>
        <v>18902.52</v>
      </c>
      <c r="I73" s="127">
        <f t="shared" si="91"/>
        <v>0</v>
      </c>
      <c r="J73" s="127">
        <f t="shared" si="91"/>
        <v>27</v>
      </c>
      <c r="K73" s="127">
        <f t="shared" si="91"/>
        <v>25912.9</v>
      </c>
      <c r="L73" s="127">
        <f t="shared" si="91"/>
        <v>290.25</v>
      </c>
      <c r="M73" s="127">
        <f t="shared" si="91"/>
        <v>0</v>
      </c>
      <c r="N73" s="127">
        <f t="shared" si="91"/>
        <v>93.1</v>
      </c>
      <c r="O73" s="127">
        <f t="shared" si="91"/>
        <v>240.95000000000002</v>
      </c>
      <c r="P73" s="106">
        <f t="shared" si="92"/>
        <v>70020.87000000001</v>
      </c>
      <c r="T73" s="105">
        <v>1987</v>
      </c>
      <c r="U73" s="127">
        <f t="shared" ref="U73:AE73" si="104">U18*U54</f>
        <v>27</v>
      </c>
      <c r="V73" s="127">
        <f t="shared" si="104"/>
        <v>19276.5</v>
      </c>
      <c r="W73" s="127">
        <f t="shared" si="104"/>
        <v>0</v>
      </c>
      <c r="X73" s="127">
        <f t="shared" si="104"/>
        <v>226736.64000000001</v>
      </c>
      <c r="Y73" s="127">
        <f t="shared" si="104"/>
        <v>2469.96</v>
      </c>
      <c r="Z73" s="127">
        <f t="shared" si="104"/>
        <v>410.4</v>
      </c>
      <c r="AA73" s="127">
        <f t="shared" si="104"/>
        <v>84107.35</v>
      </c>
      <c r="AB73" s="127">
        <f t="shared" si="104"/>
        <v>0</v>
      </c>
      <c r="AC73" s="127">
        <f t="shared" si="104"/>
        <v>159</v>
      </c>
      <c r="AD73" s="127">
        <f t="shared" si="104"/>
        <v>219</v>
      </c>
      <c r="AE73" s="127">
        <f t="shared" si="104"/>
        <v>335540.40000000002</v>
      </c>
      <c r="AG73" s="195">
        <f t="shared" si="94"/>
        <v>0</v>
      </c>
    </row>
    <row r="74" spans="1:33" x14ac:dyDescent="0.25">
      <c r="A74" s="105">
        <v>1988</v>
      </c>
      <c r="B74" s="127">
        <f t="shared" si="91"/>
        <v>0</v>
      </c>
      <c r="C74" s="127">
        <f t="shared" si="91"/>
        <v>0</v>
      </c>
      <c r="D74" s="127">
        <f t="shared" si="91"/>
        <v>2134.7399999999998</v>
      </c>
      <c r="E74" s="127">
        <f t="shared" si="91"/>
        <v>21</v>
      </c>
      <c r="F74" s="127">
        <f t="shared" si="91"/>
        <v>0</v>
      </c>
      <c r="G74" s="127">
        <f t="shared" si="91"/>
        <v>23268.16</v>
      </c>
      <c r="H74" s="127">
        <f t="shared" si="91"/>
        <v>12463.04</v>
      </c>
      <c r="I74" s="127">
        <f t="shared" si="91"/>
        <v>0</v>
      </c>
      <c r="J74" s="127">
        <f t="shared" si="91"/>
        <v>103.75</v>
      </c>
      <c r="K74" s="127">
        <f t="shared" si="91"/>
        <v>38291.399999999994</v>
      </c>
      <c r="L74" s="127">
        <f t="shared" si="91"/>
        <v>201.24</v>
      </c>
      <c r="M74" s="127">
        <f t="shared" si="91"/>
        <v>0</v>
      </c>
      <c r="N74" s="127">
        <f t="shared" si="91"/>
        <v>34</v>
      </c>
      <c r="O74" s="127">
        <f t="shared" si="91"/>
        <v>204</v>
      </c>
      <c r="P74" s="106">
        <f t="shared" si="92"/>
        <v>76721.33</v>
      </c>
      <c r="T74" s="105">
        <v>1988</v>
      </c>
      <c r="U74" s="127">
        <f t="shared" ref="U74:AE74" si="105">U19*U55</f>
        <v>0</v>
      </c>
      <c r="V74" s="127">
        <f t="shared" si="105"/>
        <v>18944.8</v>
      </c>
      <c r="W74" s="127">
        <f t="shared" si="105"/>
        <v>34</v>
      </c>
      <c r="X74" s="127">
        <f t="shared" si="105"/>
        <v>200045.68</v>
      </c>
      <c r="Y74" s="127">
        <f t="shared" si="105"/>
        <v>8453.6</v>
      </c>
      <c r="Z74" s="127">
        <f t="shared" si="105"/>
        <v>955.9799999999999</v>
      </c>
      <c r="AA74" s="127">
        <f t="shared" si="105"/>
        <v>25467.399999999998</v>
      </c>
      <c r="AB74" s="127">
        <f t="shared" si="105"/>
        <v>0</v>
      </c>
      <c r="AC74" s="127">
        <f t="shared" si="105"/>
        <v>380.18999999999994</v>
      </c>
      <c r="AD74" s="127">
        <f t="shared" si="105"/>
        <v>0</v>
      </c>
      <c r="AE74" s="127">
        <f t="shared" si="105"/>
        <v>254783.92</v>
      </c>
      <c r="AG74" s="195">
        <f t="shared" si="94"/>
        <v>0</v>
      </c>
    </row>
    <row r="75" spans="1:33" x14ac:dyDescent="0.25">
      <c r="A75" s="107">
        <v>1989</v>
      </c>
      <c r="B75" s="129">
        <f t="shared" si="91"/>
        <v>132</v>
      </c>
      <c r="C75" s="129">
        <f t="shared" si="91"/>
        <v>0</v>
      </c>
      <c r="D75" s="129">
        <f t="shared" si="91"/>
        <v>672.98</v>
      </c>
      <c r="E75" s="129">
        <f t="shared" si="91"/>
        <v>38</v>
      </c>
      <c r="F75" s="129">
        <f t="shared" si="91"/>
        <v>0</v>
      </c>
      <c r="G75" s="129">
        <f t="shared" si="91"/>
        <v>59900.600000000006</v>
      </c>
      <c r="H75" s="129">
        <f t="shared" si="91"/>
        <v>47535.5</v>
      </c>
      <c r="I75" s="129">
        <f t="shared" si="91"/>
        <v>0</v>
      </c>
      <c r="J75" s="129">
        <f t="shared" si="91"/>
        <v>0</v>
      </c>
      <c r="K75" s="129">
        <f t="shared" si="91"/>
        <v>50981.939999999995</v>
      </c>
      <c r="L75" s="129">
        <f t="shared" si="91"/>
        <v>5.04</v>
      </c>
      <c r="M75" s="129">
        <f t="shared" si="91"/>
        <v>0</v>
      </c>
      <c r="N75" s="129">
        <f t="shared" si="91"/>
        <v>0</v>
      </c>
      <c r="O75" s="129">
        <f t="shared" si="91"/>
        <v>45.72</v>
      </c>
      <c r="P75" s="108">
        <f t="shared" si="92"/>
        <v>159311.78000000003</v>
      </c>
      <c r="T75" s="107">
        <v>1989</v>
      </c>
      <c r="U75" s="129">
        <f t="shared" ref="U75:AE75" si="106">U20*U56</f>
        <v>62</v>
      </c>
      <c r="V75" s="129">
        <f t="shared" si="106"/>
        <v>10745.7</v>
      </c>
      <c r="W75" s="129">
        <f t="shared" si="106"/>
        <v>0</v>
      </c>
      <c r="X75" s="129">
        <f t="shared" si="106"/>
        <v>166293.96</v>
      </c>
      <c r="Y75" s="129">
        <f t="shared" si="106"/>
        <v>12867.3</v>
      </c>
      <c r="Z75" s="129">
        <f t="shared" si="106"/>
        <v>599.52</v>
      </c>
      <c r="AA75" s="129">
        <f t="shared" si="106"/>
        <v>98379.12</v>
      </c>
      <c r="AB75" s="129">
        <f t="shared" si="106"/>
        <v>0</v>
      </c>
      <c r="AC75" s="129">
        <f t="shared" si="106"/>
        <v>200.2</v>
      </c>
      <c r="AD75" s="129">
        <f t="shared" si="106"/>
        <v>1958.22</v>
      </c>
      <c r="AE75" s="129">
        <f t="shared" si="106"/>
        <v>291280.92</v>
      </c>
      <c r="AG75" s="195">
        <f t="shared" si="94"/>
        <v>0</v>
      </c>
    </row>
    <row r="76" spans="1:33" ht="14.45" x14ac:dyDescent="0.3">
      <c r="A76" s="4"/>
      <c r="B76" s="84">
        <f>B62/$P$62</f>
        <v>0</v>
      </c>
      <c r="C76" s="84">
        <f>C62/$P$62</f>
        <v>0</v>
      </c>
      <c r="D76" s="84">
        <f>D62/$P$62</f>
        <v>4.560654263575846E-2</v>
      </c>
      <c r="E76" s="84">
        <f>E62/$P$62</f>
        <v>0</v>
      </c>
      <c r="F76" s="84">
        <f>F62/$P$62</f>
        <v>0</v>
      </c>
      <c r="G76" s="84">
        <f t="shared" ref="G76:P76" si="107">G62/$P$62</f>
        <v>0.1145052497511604</v>
      </c>
      <c r="H76" s="84">
        <f t="shared" si="107"/>
        <v>0.58730574163495952</v>
      </c>
      <c r="I76" s="84">
        <f t="shared" si="107"/>
        <v>0</v>
      </c>
      <c r="J76" s="84">
        <f t="shared" si="107"/>
        <v>0</v>
      </c>
      <c r="K76" s="84">
        <f t="shared" si="107"/>
        <v>0.24507512159812897</v>
      </c>
      <c r="L76" s="84">
        <f t="shared" si="107"/>
        <v>5.2094535902938444E-3</v>
      </c>
      <c r="M76" s="84">
        <f t="shared" si="107"/>
        <v>0</v>
      </c>
      <c r="N76" s="84">
        <f t="shared" si="107"/>
        <v>0</v>
      </c>
      <c r="O76" s="84">
        <f t="shared" si="107"/>
        <v>2.2978907896988934E-3</v>
      </c>
      <c r="P76" s="84">
        <f t="shared" si="107"/>
        <v>1</v>
      </c>
      <c r="T76" s="4"/>
      <c r="U76" s="84">
        <f>U62/$P$62</f>
        <v>0</v>
      </c>
      <c r="V76" s="84">
        <f>V62/$P$62</f>
        <v>0.13837425240404153</v>
      </c>
      <c r="W76" s="84">
        <f>W62/$P$62</f>
        <v>0</v>
      </c>
      <c r="X76" s="84">
        <f>X62/$P$62</f>
        <v>0.35713142803267939</v>
      </c>
      <c r="Y76" s="84">
        <f>Y62/$P$62</f>
        <v>5.463691551415898E-2</v>
      </c>
      <c r="Z76" s="84">
        <f t="shared" ref="Z76:AE76" si="108">Z62/$P$62</f>
        <v>0</v>
      </c>
      <c r="AA76" s="84">
        <f t="shared" si="108"/>
        <v>0.50738442411899964</v>
      </c>
      <c r="AB76" s="84">
        <f t="shared" si="108"/>
        <v>0</v>
      </c>
      <c r="AC76" s="84">
        <f t="shared" si="108"/>
        <v>0</v>
      </c>
      <c r="AD76" s="84">
        <f t="shared" si="108"/>
        <v>0</v>
      </c>
      <c r="AE76" s="84">
        <f t="shared" si="108"/>
        <v>1.0621329394027612</v>
      </c>
    </row>
    <row r="77" spans="1:33" ht="14.45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3" x14ac:dyDescent="0.25">
      <c r="A78" s="6" t="s">
        <v>75</v>
      </c>
      <c r="B78" s="6" t="s">
        <v>2</v>
      </c>
      <c r="C78" s="126" t="s">
        <v>79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T78" s="6" t="s">
        <v>75</v>
      </c>
      <c r="U78" s="6" t="s">
        <v>2</v>
      </c>
      <c r="V78" s="126" t="s">
        <v>79</v>
      </c>
      <c r="W78" s="6"/>
      <c r="X78" s="6"/>
      <c r="Y78" s="6"/>
      <c r="Z78" s="6"/>
      <c r="AA78" s="6"/>
      <c r="AB78" s="6"/>
      <c r="AC78" s="6"/>
      <c r="AD78" s="6"/>
      <c r="AE78" s="6"/>
    </row>
    <row r="79" spans="1:33" x14ac:dyDescent="0.25">
      <c r="A79" s="7" t="s">
        <v>0</v>
      </c>
      <c r="B79" s="7">
        <v>1.1000000000000001</v>
      </c>
      <c r="C79" s="7">
        <v>0.3</v>
      </c>
      <c r="D79" s="7">
        <v>1.2</v>
      </c>
      <c r="E79" s="7">
        <v>2.1</v>
      </c>
      <c r="F79" s="7">
        <v>0.4</v>
      </c>
      <c r="G79" s="7">
        <v>1.3</v>
      </c>
      <c r="H79" s="7">
        <v>2.2000000000000002</v>
      </c>
      <c r="I79" s="7">
        <v>3.1</v>
      </c>
      <c r="J79" s="7">
        <v>1.4</v>
      </c>
      <c r="K79" s="7">
        <v>2.2999999999999998</v>
      </c>
      <c r="L79" s="7">
        <v>3.2</v>
      </c>
      <c r="M79" s="7">
        <v>3.2</v>
      </c>
      <c r="N79" s="7">
        <v>2.4</v>
      </c>
      <c r="O79" s="7">
        <v>3.3</v>
      </c>
      <c r="P79" s="7" t="s">
        <v>1</v>
      </c>
      <c r="T79" s="7" t="s">
        <v>0</v>
      </c>
      <c r="U79" s="7">
        <v>1.1000000000000001</v>
      </c>
      <c r="V79" s="7">
        <v>1.2</v>
      </c>
      <c r="W79" s="7">
        <v>2.1</v>
      </c>
      <c r="X79" s="7">
        <v>1.3</v>
      </c>
      <c r="Y79" s="7">
        <v>2.2000000000000002</v>
      </c>
      <c r="Z79" s="7">
        <v>1.4</v>
      </c>
      <c r="AA79" s="7">
        <v>2.2999999999999998</v>
      </c>
      <c r="AB79" s="7">
        <v>3.2</v>
      </c>
      <c r="AC79" s="7">
        <v>2.4</v>
      </c>
      <c r="AD79" s="7">
        <v>3.3</v>
      </c>
      <c r="AE79" s="7" t="s">
        <v>1</v>
      </c>
    </row>
    <row r="80" spans="1:33" x14ac:dyDescent="0.25">
      <c r="A80" s="109">
        <v>1976</v>
      </c>
      <c r="B80" s="113">
        <f>B7-B62</f>
        <v>175</v>
      </c>
      <c r="C80" s="113">
        <f t="shared" ref="C80:O80" si="109">C7-C62</f>
        <v>0</v>
      </c>
      <c r="D80" s="113">
        <f t="shared" si="109"/>
        <v>3043.79</v>
      </c>
      <c r="E80" s="113">
        <f t="shared" si="109"/>
        <v>1050</v>
      </c>
      <c r="F80" s="113">
        <f t="shared" si="109"/>
        <v>0</v>
      </c>
      <c r="G80" s="113">
        <f t="shared" si="109"/>
        <v>14401.04</v>
      </c>
      <c r="H80" s="113">
        <f t="shared" si="109"/>
        <v>30824.479999999996</v>
      </c>
      <c r="I80" s="113">
        <f t="shared" si="109"/>
        <v>0</v>
      </c>
      <c r="J80" s="113">
        <f t="shared" si="109"/>
        <v>0</v>
      </c>
      <c r="K80" s="113">
        <f t="shared" si="109"/>
        <v>20030.300000000003</v>
      </c>
      <c r="L80" s="113">
        <f t="shared" si="109"/>
        <v>347.68</v>
      </c>
      <c r="M80" s="113">
        <f t="shared" si="109"/>
        <v>0</v>
      </c>
      <c r="N80" s="113">
        <f t="shared" si="109"/>
        <v>0</v>
      </c>
      <c r="O80" s="113">
        <f t="shared" si="109"/>
        <v>0</v>
      </c>
      <c r="P80" s="113">
        <f>SUM(B80:O80)</f>
        <v>69872.289999999994</v>
      </c>
      <c r="T80" s="109">
        <v>1976</v>
      </c>
      <c r="U80" s="113">
        <f>U7-U62</f>
        <v>760</v>
      </c>
      <c r="V80" s="113">
        <f t="shared" ref="V80:AD80" si="110">V7-V62</f>
        <v>22142.36</v>
      </c>
      <c r="W80" s="113">
        <f t="shared" si="110"/>
        <v>0</v>
      </c>
      <c r="X80" s="113">
        <f t="shared" si="110"/>
        <v>26901.279999999999</v>
      </c>
      <c r="Y80" s="113">
        <f t="shared" si="110"/>
        <v>6565.33</v>
      </c>
      <c r="Z80" s="113">
        <f t="shared" si="110"/>
        <v>0</v>
      </c>
      <c r="AA80" s="113">
        <f>AA7-AA62</f>
        <v>14790.599999999999</v>
      </c>
      <c r="AB80" s="113">
        <f t="shared" si="110"/>
        <v>0</v>
      </c>
      <c r="AC80" s="113">
        <f t="shared" si="110"/>
        <v>0</v>
      </c>
      <c r="AD80" s="113">
        <f t="shared" si="110"/>
        <v>0</v>
      </c>
      <c r="AE80" s="113">
        <f>AE7-AE62</f>
        <v>70886.97</v>
      </c>
    </row>
    <row r="81" spans="1:31" x14ac:dyDescent="0.25">
      <c r="A81" s="110">
        <v>1977</v>
      </c>
      <c r="B81" s="114">
        <f t="shared" ref="B81:B93" si="111">B8-B63</f>
        <v>0</v>
      </c>
      <c r="C81" s="114">
        <f t="shared" ref="C81:O81" si="112">C8-C63</f>
        <v>0</v>
      </c>
      <c r="D81" s="114">
        <f t="shared" si="112"/>
        <v>1480.29</v>
      </c>
      <c r="E81" s="114">
        <f t="shared" si="112"/>
        <v>0</v>
      </c>
      <c r="F81" s="114">
        <f t="shared" si="112"/>
        <v>0</v>
      </c>
      <c r="G81" s="114">
        <f t="shared" si="112"/>
        <v>7883.2000000000007</v>
      </c>
      <c r="H81" s="114">
        <f t="shared" si="112"/>
        <v>23707.439999999999</v>
      </c>
      <c r="I81" s="114">
        <f t="shared" si="112"/>
        <v>0</v>
      </c>
      <c r="J81" s="114">
        <f t="shared" si="112"/>
        <v>0</v>
      </c>
      <c r="K81" s="114">
        <f t="shared" si="112"/>
        <v>7702.8000000000011</v>
      </c>
      <c r="L81" s="114">
        <f t="shared" si="112"/>
        <v>0</v>
      </c>
      <c r="M81" s="114">
        <f t="shared" si="112"/>
        <v>0</v>
      </c>
      <c r="N81" s="114">
        <f t="shared" si="112"/>
        <v>0</v>
      </c>
      <c r="O81" s="114">
        <f t="shared" si="112"/>
        <v>0</v>
      </c>
      <c r="P81" s="114">
        <f t="shared" ref="P81:P93" si="113">SUM(B81:O81)</f>
        <v>40773.730000000003</v>
      </c>
      <c r="T81" s="110">
        <v>1977</v>
      </c>
      <c r="U81" s="114">
        <f t="shared" ref="U81:AE93" si="114">U8-U63</f>
        <v>0</v>
      </c>
      <c r="V81" s="114">
        <f t="shared" si="114"/>
        <v>5541.32</v>
      </c>
      <c r="W81" s="114">
        <f t="shared" si="114"/>
        <v>0</v>
      </c>
      <c r="X81" s="114">
        <f t="shared" si="114"/>
        <v>66539.490000000005</v>
      </c>
      <c r="Y81" s="114">
        <f t="shared" si="114"/>
        <v>4367.5199999999995</v>
      </c>
      <c r="Z81" s="114">
        <f t="shared" si="114"/>
        <v>154.86000000000001</v>
      </c>
      <c r="AA81" s="114">
        <f t="shared" si="114"/>
        <v>20980.89</v>
      </c>
      <c r="AB81" s="114">
        <f t="shared" si="114"/>
        <v>0</v>
      </c>
      <c r="AC81" s="114">
        <f t="shared" si="114"/>
        <v>0</v>
      </c>
      <c r="AD81" s="114">
        <f t="shared" si="114"/>
        <v>0</v>
      </c>
      <c r="AE81" s="114">
        <f t="shared" si="114"/>
        <v>96767.439999999988</v>
      </c>
    </row>
    <row r="82" spans="1:31" x14ac:dyDescent="0.25">
      <c r="A82" s="110">
        <v>1978</v>
      </c>
      <c r="B82" s="114">
        <f t="shared" si="111"/>
        <v>0</v>
      </c>
      <c r="C82" s="114">
        <f t="shared" ref="C82:O82" si="115">C9-C64</f>
        <v>0</v>
      </c>
      <c r="D82" s="114">
        <f t="shared" si="115"/>
        <v>6509.0499999999993</v>
      </c>
      <c r="E82" s="114">
        <f t="shared" si="115"/>
        <v>0</v>
      </c>
      <c r="F82" s="114">
        <f t="shared" si="115"/>
        <v>0</v>
      </c>
      <c r="G82" s="114">
        <f t="shared" si="115"/>
        <v>11524.720000000001</v>
      </c>
      <c r="H82" s="114">
        <f t="shared" si="115"/>
        <v>33070.050000000003</v>
      </c>
      <c r="I82" s="114">
        <f t="shared" si="115"/>
        <v>0</v>
      </c>
      <c r="J82" s="114">
        <f t="shared" si="115"/>
        <v>0</v>
      </c>
      <c r="K82" s="114">
        <f t="shared" si="115"/>
        <v>16434.36</v>
      </c>
      <c r="L82" s="114">
        <f t="shared" si="115"/>
        <v>242.55</v>
      </c>
      <c r="M82" s="114">
        <f t="shared" si="115"/>
        <v>0</v>
      </c>
      <c r="N82" s="114">
        <f t="shared" si="115"/>
        <v>0</v>
      </c>
      <c r="O82" s="114">
        <f t="shared" si="115"/>
        <v>0</v>
      </c>
      <c r="P82" s="114">
        <f t="shared" si="113"/>
        <v>67780.73000000001</v>
      </c>
      <c r="T82" s="110">
        <v>1978</v>
      </c>
      <c r="U82" s="114">
        <f t="shared" si="114"/>
        <v>0</v>
      </c>
      <c r="V82" s="114">
        <f t="shared" si="114"/>
        <v>3946.88</v>
      </c>
      <c r="W82" s="114">
        <f t="shared" si="114"/>
        <v>0</v>
      </c>
      <c r="X82" s="114">
        <f t="shared" si="114"/>
        <v>21785.759999999998</v>
      </c>
      <c r="Y82" s="114">
        <f t="shared" si="114"/>
        <v>1951.34</v>
      </c>
      <c r="Z82" s="114">
        <f t="shared" si="114"/>
        <v>0</v>
      </c>
      <c r="AA82" s="114">
        <f t="shared" si="114"/>
        <v>7662.2000000000007</v>
      </c>
      <c r="AB82" s="114">
        <f t="shared" si="114"/>
        <v>0</v>
      </c>
      <c r="AC82" s="114">
        <f t="shared" si="114"/>
        <v>0</v>
      </c>
      <c r="AD82" s="114">
        <f t="shared" si="114"/>
        <v>0</v>
      </c>
      <c r="AE82" s="114">
        <f t="shared" si="114"/>
        <v>35299.78</v>
      </c>
    </row>
    <row r="83" spans="1:31" x14ac:dyDescent="0.25">
      <c r="A83" s="110">
        <v>1979</v>
      </c>
      <c r="B83" s="114">
        <f t="shared" si="111"/>
        <v>0</v>
      </c>
      <c r="C83" s="114">
        <f t="shared" ref="C83:O83" si="116">C10-C65</f>
        <v>0</v>
      </c>
      <c r="D83" s="114">
        <f t="shared" si="116"/>
        <v>437.25</v>
      </c>
      <c r="E83" s="114">
        <f t="shared" si="116"/>
        <v>0</v>
      </c>
      <c r="F83" s="114">
        <f t="shared" si="116"/>
        <v>0</v>
      </c>
      <c r="G83" s="114">
        <f t="shared" si="116"/>
        <v>29982.42</v>
      </c>
      <c r="H83" s="114">
        <f t="shared" si="116"/>
        <v>27571.320000000007</v>
      </c>
      <c r="I83" s="114">
        <f t="shared" si="116"/>
        <v>0</v>
      </c>
      <c r="J83" s="114">
        <f t="shared" si="116"/>
        <v>0</v>
      </c>
      <c r="K83" s="114">
        <f t="shared" si="116"/>
        <v>23047.019999999997</v>
      </c>
      <c r="L83" s="114">
        <f t="shared" si="116"/>
        <v>0</v>
      </c>
      <c r="M83" s="114">
        <f t="shared" si="116"/>
        <v>0</v>
      </c>
      <c r="N83" s="114">
        <f t="shared" si="116"/>
        <v>0</v>
      </c>
      <c r="O83" s="114">
        <f t="shared" si="116"/>
        <v>53.519999999999982</v>
      </c>
      <c r="P83" s="114">
        <f t="shared" si="113"/>
        <v>81091.530000000013</v>
      </c>
      <c r="T83" s="110">
        <v>1979</v>
      </c>
      <c r="U83" s="114">
        <f t="shared" si="114"/>
        <v>0</v>
      </c>
      <c r="V83" s="114">
        <f t="shared" si="114"/>
        <v>29126.79</v>
      </c>
      <c r="W83" s="114">
        <f t="shared" si="114"/>
        <v>0</v>
      </c>
      <c r="X83" s="114">
        <f t="shared" si="114"/>
        <v>45352.93</v>
      </c>
      <c r="Y83" s="114">
        <f t="shared" si="114"/>
        <v>6004.53</v>
      </c>
      <c r="Z83" s="114">
        <f t="shared" si="114"/>
        <v>0</v>
      </c>
      <c r="AA83" s="114">
        <f t="shared" si="114"/>
        <v>15358.75</v>
      </c>
      <c r="AB83" s="114">
        <f t="shared" si="114"/>
        <v>68.64</v>
      </c>
      <c r="AC83" s="114">
        <f t="shared" si="114"/>
        <v>0</v>
      </c>
      <c r="AD83" s="114">
        <f t="shared" si="114"/>
        <v>0</v>
      </c>
      <c r="AE83" s="114">
        <f t="shared" si="114"/>
        <v>96169.8</v>
      </c>
    </row>
    <row r="84" spans="1:31" x14ac:dyDescent="0.25">
      <c r="A84" s="110">
        <v>1980</v>
      </c>
      <c r="B84" s="114">
        <f t="shared" si="111"/>
        <v>0</v>
      </c>
      <c r="C84" s="114">
        <f t="shared" ref="C84:O84" si="117">C11-C66</f>
        <v>0</v>
      </c>
      <c r="D84" s="114">
        <f t="shared" si="117"/>
        <v>2350.81</v>
      </c>
      <c r="E84" s="114">
        <f t="shared" si="117"/>
        <v>0</v>
      </c>
      <c r="F84" s="114">
        <f t="shared" si="117"/>
        <v>0</v>
      </c>
      <c r="G84" s="114">
        <f t="shared" si="117"/>
        <v>7898.24</v>
      </c>
      <c r="H84" s="114">
        <f t="shared" si="117"/>
        <v>53281.020000000004</v>
      </c>
      <c r="I84" s="114">
        <f t="shared" si="117"/>
        <v>0</v>
      </c>
      <c r="J84" s="114">
        <f t="shared" si="117"/>
        <v>0</v>
      </c>
      <c r="K84" s="114">
        <f t="shared" si="117"/>
        <v>24018.959999999999</v>
      </c>
      <c r="L84" s="114">
        <f t="shared" si="117"/>
        <v>7823.2</v>
      </c>
      <c r="M84" s="114">
        <f t="shared" si="117"/>
        <v>0</v>
      </c>
      <c r="N84" s="114">
        <f t="shared" si="117"/>
        <v>0</v>
      </c>
      <c r="O84" s="114">
        <f t="shared" si="117"/>
        <v>0</v>
      </c>
      <c r="P84" s="114">
        <f t="shared" si="113"/>
        <v>95372.23</v>
      </c>
      <c r="T84" s="110">
        <v>1980</v>
      </c>
      <c r="U84" s="114">
        <f t="shared" si="114"/>
        <v>0</v>
      </c>
      <c r="V84" s="114">
        <f t="shared" si="114"/>
        <v>8218.36</v>
      </c>
      <c r="W84" s="114">
        <f t="shared" si="114"/>
        <v>0</v>
      </c>
      <c r="X84" s="114">
        <f t="shared" si="114"/>
        <v>54449.17</v>
      </c>
      <c r="Y84" s="114">
        <f t="shared" si="114"/>
        <v>9046.85</v>
      </c>
      <c r="Z84" s="114">
        <f t="shared" si="114"/>
        <v>22</v>
      </c>
      <c r="AA84" s="114">
        <f t="shared" si="114"/>
        <v>24305.62</v>
      </c>
      <c r="AB84" s="114">
        <f t="shared" si="114"/>
        <v>294.22000000000003</v>
      </c>
      <c r="AC84" s="114">
        <f t="shared" si="114"/>
        <v>0</v>
      </c>
      <c r="AD84" s="114">
        <f t="shared" si="114"/>
        <v>0</v>
      </c>
      <c r="AE84" s="114">
        <f t="shared" si="114"/>
        <v>96233.56</v>
      </c>
    </row>
    <row r="85" spans="1:31" x14ac:dyDescent="0.25">
      <c r="A85" s="110">
        <v>1981</v>
      </c>
      <c r="B85" s="114">
        <f t="shared" si="111"/>
        <v>0</v>
      </c>
      <c r="C85" s="114">
        <f t="shared" ref="C85:O85" si="118">C12-C67</f>
        <v>0</v>
      </c>
      <c r="D85" s="114">
        <f t="shared" si="118"/>
        <v>309.06000000000017</v>
      </c>
      <c r="E85" s="114">
        <f t="shared" si="118"/>
        <v>0</v>
      </c>
      <c r="F85" s="114">
        <f t="shared" si="118"/>
        <v>0</v>
      </c>
      <c r="G85" s="114">
        <f t="shared" si="118"/>
        <v>10212.629999999999</v>
      </c>
      <c r="H85" s="114">
        <f t="shared" si="118"/>
        <v>39425.879999999997</v>
      </c>
      <c r="I85" s="114">
        <f t="shared" si="118"/>
        <v>0</v>
      </c>
      <c r="J85" s="114">
        <f t="shared" si="118"/>
        <v>56</v>
      </c>
      <c r="K85" s="114">
        <f t="shared" si="118"/>
        <v>33103.5</v>
      </c>
      <c r="L85" s="114">
        <f t="shared" si="118"/>
        <v>849.03</v>
      </c>
      <c r="M85" s="114">
        <f t="shared" si="118"/>
        <v>0</v>
      </c>
      <c r="N85" s="114">
        <f t="shared" si="118"/>
        <v>0</v>
      </c>
      <c r="O85" s="114">
        <f t="shared" si="118"/>
        <v>0</v>
      </c>
      <c r="P85" s="114">
        <f t="shared" si="113"/>
        <v>83956.099999999991</v>
      </c>
      <c r="T85" s="110">
        <v>1981</v>
      </c>
      <c r="U85" s="114">
        <f t="shared" si="114"/>
        <v>24</v>
      </c>
      <c r="V85" s="114">
        <f t="shared" si="114"/>
        <v>8600.4</v>
      </c>
      <c r="W85" s="114">
        <f t="shared" si="114"/>
        <v>0</v>
      </c>
      <c r="X85" s="114">
        <f t="shared" si="114"/>
        <v>58195.199999999997</v>
      </c>
      <c r="Y85" s="114">
        <f t="shared" si="114"/>
        <v>2697.8</v>
      </c>
      <c r="Z85" s="114">
        <f t="shared" si="114"/>
        <v>197.1</v>
      </c>
      <c r="AA85" s="114">
        <f t="shared" si="114"/>
        <v>13904</v>
      </c>
      <c r="AB85" s="114">
        <f t="shared" si="114"/>
        <v>0</v>
      </c>
      <c r="AC85" s="114">
        <f t="shared" si="114"/>
        <v>0</v>
      </c>
      <c r="AD85" s="114">
        <f t="shared" si="114"/>
        <v>0</v>
      </c>
      <c r="AE85" s="114">
        <f t="shared" si="114"/>
        <v>83928.239999999991</v>
      </c>
    </row>
    <row r="86" spans="1:31" x14ac:dyDescent="0.25">
      <c r="A86" s="110">
        <v>1982</v>
      </c>
      <c r="B86" s="114">
        <f t="shared" si="111"/>
        <v>220</v>
      </c>
      <c r="C86" s="114">
        <f t="shared" ref="C86:O86" si="119">C13-C68</f>
        <v>0</v>
      </c>
      <c r="D86" s="114">
        <f t="shared" si="119"/>
        <v>1611.3799999999999</v>
      </c>
      <c r="E86" s="114">
        <f t="shared" si="119"/>
        <v>1550</v>
      </c>
      <c r="F86" s="114">
        <f t="shared" si="119"/>
        <v>0</v>
      </c>
      <c r="G86" s="114">
        <f t="shared" si="119"/>
        <v>7721.7599999999984</v>
      </c>
      <c r="H86" s="114">
        <f t="shared" si="119"/>
        <v>38492.300000000003</v>
      </c>
      <c r="I86" s="114">
        <f t="shared" si="119"/>
        <v>0</v>
      </c>
      <c r="J86" s="114">
        <f t="shared" si="119"/>
        <v>0</v>
      </c>
      <c r="K86" s="114">
        <f t="shared" si="119"/>
        <v>28167.410000000003</v>
      </c>
      <c r="L86" s="114">
        <f t="shared" si="119"/>
        <v>1439.2</v>
      </c>
      <c r="M86" s="114">
        <f t="shared" si="119"/>
        <v>0</v>
      </c>
      <c r="N86" s="114">
        <f t="shared" si="119"/>
        <v>0</v>
      </c>
      <c r="O86" s="114">
        <f t="shared" si="119"/>
        <v>636.16000000000008</v>
      </c>
      <c r="P86" s="114">
        <f t="shared" si="113"/>
        <v>79838.210000000006</v>
      </c>
      <c r="T86" s="110">
        <v>1982</v>
      </c>
      <c r="U86" s="114">
        <f t="shared" si="114"/>
        <v>0</v>
      </c>
      <c r="V86" s="114">
        <f t="shared" si="114"/>
        <v>19532.5</v>
      </c>
      <c r="W86" s="114">
        <f t="shared" si="114"/>
        <v>0</v>
      </c>
      <c r="X86" s="114">
        <f t="shared" si="114"/>
        <v>80344.800000000003</v>
      </c>
      <c r="Y86" s="114">
        <f t="shared" si="114"/>
        <v>506</v>
      </c>
      <c r="Z86" s="114">
        <f t="shared" si="114"/>
        <v>979.8</v>
      </c>
      <c r="AA86" s="114">
        <f t="shared" si="114"/>
        <v>916.78999999999905</v>
      </c>
      <c r="AB86" s="114">
        <f t="shared" si="114"/>
        <v>0</v>
      </c>
      <c r="AC86" s="114">
        <f t="shared" si="114"/>
        <v>0</v>
      </c>
      <c r="AD86" s="114">
        <f t="shared" si="114"/>
        <v>0</v>
      </c>
      <c r="AE86" s="114">
        <f t="shared" si="114"/>
        <v>103977.30000000002</v>
      </c>
    </row>
    <row r="87" spans="1:31" x14ac:dyDescent="0.25">
      <c r="A87" s="110">
        <v>1983</v>
      </c>
      <c r="B87" s="114">
        <f t="shared" si="111"/>
        <v>870.3</v>
      </c>
      <c r="C87" s="114">
        <f t="shared" ref="C87:O87" si="120">C14-C69</f>
        <v>0</v>
      </c>
      <c r="D87" s="114">
        <f t="shared" si="120"/>
        <v>3763.2</v>
      </c>
      <c r="E87" s="114">
        <f t="shared" si="120"/>
        <v>4478</v>
      </c>
      <c r="F87" s="114">
        <f t="shared" si="120"/>
        <v>0</v>
      </c>
      <c r="G87" s="114">
        <f t="shared" si="120"/>
        <v>43076.490000000005</v>
      </c>
      <c r="H87" s="114">
        <f t="shared" si="120"/>
        <v>43584.03</v>
      </c>
      <c r="I87" s="114">
        <f t="shared" si="120"/>
        <v>0</v>
      </c>
      <c r="J87" s="114">
        <f t="shared" si="120"/>
        <v>22.799999999999997</v>
      </c>
      <c r="K87" s="114">
        <f t="shared" si="120"/>
        <v>38111.85</v>
      </c>
      <c r="L87" s="114">
        <f t="shared" si="120"/>
        <v>239.25</v>
      </c>
      <c r="M87" s="114">
        <f t="shared" si="120"/>
        <v>0</v>
      </c>
      <c r="N87" s="114">
        <f t="shared" si="120"/>
        <v>23</v>
      </c>
      <c r="O87" s="114">
        <f t="shared" si="120"/>
        <v>57.599999999999994</v>
      </c>
      <c r="P87" s="114">
        <f t="shared" si="113"/>
        <v>134226.52000000002</v>
      </c>
      <c r="T87" s="110">
        <v>1983</v>
      </c>
      <c r="U87" s="114">
        <f t="shared" si="114"/>
        <v>89</v>
      </c>
      <c r="V87" s="114">
        <f t="shared" si="114"/>
        <v>9782.2800000000007</v>
      </c>
      <c r="W87" s="114">
        <f t="shared" si="114"/>
        <v>45</v>
      </c>
      <c r="X87" s="114">
        <f t="shared" si="114"/>
        <v>49073.419999999984</v>
      </c>
      <c r="Y87" s="114">
        <f t="shared" si="114"/>
        <v>1267.8400000000001</v>
      </c>
      <c r="Z87" s="114">
        <f t="shared" si="114"/>
        <v>245</v>
      </c>
      <c r="AA87" s="114">
        <f t="shared" si="114"/>
        <v>20473.440000000002</v>
      </c>
      <c r="AB87" s="114">
        <f t="shared" si="114"/>
        <v>0</v>
      </c>
      <c r="AC87" s="114">
        <f t="shared" si="114"/>
        <v>0</v>
      </c>
      <c r="AD87" s="114">
        <f t="shared" si="114"/>
        <v>0</v>
      </c>
      <c r="AE87" s="114">
        <f t="shared" si="114"/>
        <v>80453</v>
      </c>
    </row>
    <row r="88" spans="1:31" x14ac:dyDescent="0.25">
      <c r="A88" s="110">
        <v>1984</v>
      </c>
      <c r="B88" s="114">
        <f t="shared" si="111"/>
        <v>134</v>
      </c>
      <c r="C88" s="114">
        <f t="shared" ref="C88:O88" si="121">C15-C70</f>
        <v>41</v>
      </c>
      <c r="D88" s="114">
        <f t="shared" si="121"/>
        <v>1877.26</v>
      </c>
      <c r="E88" s="114">
        <f t="shared" si="121"/>
        <v>1756</v>
      </c>
      <c r="F88" s="114">
        <f t="shared" si="121"/>
        <v>0</v>
      </c>
      <c r="G88" s="114">
        <f t="shared" si="121"/>
        <v>26110.559999999998</v>
      </c>
      <c r="H88" s="114">
        <f t="shared" si="121"/>
        <v>61708.5</v>
      </c>
      <c r="I88" s="114">
        <f t="shared" si="121"/>
        <v>0</v>
      </c>
      <c r="J88" s="114">
        <f t="shared" si="121"/>
        <v>70.199999999999989</v>
      </c>
      <c r="K88" s="114">
        <f t="shared" si="121"/>
        <v>23233.499999999996</v>
      </c>
      <c r="L88" s="114">
        <f t="shared" si="121"/>
        <v>247.8</v>
      </c>
      <c r="M88" s="114">
        <f t="shared" si="121"/>
        <v>0</v>
      </c>
      <c r="N88" s="114">
        <f t="shared" si="121"/>
        <v>35.690000000000005</v>
      </c>
      <c r="O88" s="114">
        <f t="shared" si="121"/>
        <v>50.760000000000005</v>
      </c>
      <c r="P88" s="114">
        <f t="shared" si="113"/>
        <v>115265.27</v>
      </c>
      <c r="T88" s="110">
        <v>1984</v>
      </c>
      <c r="U88" s="114">
        <f t="shared" si="114"/>
        <v>0</v>
      </c>
      <c r="V88" s="114">
        <f t="shared" si="114"/>
        <v>4720.6799999999994</v>
      </c>
      <c r="W88" s="114">
        <f t="shared" si="114"/>
        <v>0</v>
      </c>
      <c r="X88" s="114">
        <f t="shared" si="114"/>
        <v>86324.010000000009</v>
      </c>
      <c r="Y88" s="114">
        <f t="shared" si="114"/>
        <v>342.68</v>
      </c>
      <c r="Z88" s="114">
        <f t="shared" si="114"/>
        <v>982.1</v>
      </c>
      <c r="AA88" s="114">
        <f t="shared" si="114"/>
        <v>8472.1</v>
      </c>
      <c r="AB88" s="114">
        <f t="shared" si="114"/>
        <v>0</v>
      </c>
      <c r="AC88" s="114">
        <f t="shared" si="114"/>
        <v>0</v>
      </c>
      <c r="AD88" s="114">
        <f t="shared" si="114"/>
        <v>0</v>
      </c>
      <c r="AE88" s="114">
        <f t="shared" si="114"/>
        <v>99662.700000000012</v>
      </c>
    </row>
    <row r="89" spans="1:31" x14ac:dyDescent="0.25">
      <c r="A89" s="110">
        <v>1985</v>
      </c>
      <c r="B89" s="114">
        <f t="shared" si="111"/>
        <v>444</v>
      </c>
      <c r="C89" s="114">
        <f t="shared" ref="C89:O89" si="122">C16-C71</f>
        <v>0</v>
      </c>
      <c r="D89" s="114">
        <f t="shared" si="122"/>
        <v>427.12</v>
      </c>
      <c r="E89" s="114">
        <f t="shared" si="122"/>
        <v>2006.1</v>
      </c>
      <c r="F89" s="114">
        <f t="shared" si="122"/>
        <v>0</v>
      </c>
      <c r="G89" s="114">
        <f t="shared" si="122"/>
        <v>6326.0999999999985</v>
      </c>
      <c r="H89" s="114">
        <f t="shared" si="122"/>
        <v>22165.08</v>
      </c>
      <c r="I89" s="114">
        <f t="shared" si="122"/>
        <v>96.25</v>
      </c>
      <c r="J89" s="114">
        <f t="shared" si="122"/>
        <v>159.83999999999997</v>
      </c>
      <c r="K89" s="114">
        <f t="shared" si="122"/>
        <v>25102.349999999991</v>
      </c>
      <c r="L89" s="114">
        <f t="shared" si="122"/>
        <v>215.33999999999997</v>
      </c>
      <c r="M89" s="114">
        <f t="shared" si="122"/>
        <v>0</v>
      </c>
      <c r="N89" s="114">
        <f t="shared" si="122"/>
        <v>0</v>
      </c>
      <c r="O89" s="114">
        <f t="shared" si="122"/>
        <v>0</v>
      </c>
      <c r="P89" s="114">
        <f t="shared" si="113"/>
        <v>56942.179999999993</v>
      </c>
      <c r="T89" s="110">
        <v>1985</v>
      </c>
      <c r="U89" s="114">
        <f t="shared" si="114"/>
        <v>47.039999999999992</v>
      </c>
      <c r="V89" s="114">
        <f t="shared" si="114"/>
        <v>8335.39</v>
      </c>
      <c r="W89" s="114">
        <f t="shared" si="114"/>
        <v>0</v>
      </c>
      <c r="X89" s="114">
        <f t="shared" si="114"/>
        <v>45696.960000000006</v>
      </c>
      <c r="Y89" s="114">
        <f t="shared" si="114"/>
        <v>1766.24</v>
      </c>
      <c r="Z89" s="114">
        <f t="shared" si="114"/>
        <v>1649.96</v>
      </c>
      <c r="AA89" s="114">
        <f t="shared" si="114"/>
        <v>10940.399999999998</v>
      </c>
      <c r="AB89" s="114">
        <f t="shared" si="114"/>
        <v>45.92</v>
      </c>
      <c r="AC89" s="114">
        <f t="shared" si="114"/>
        <v>222.65</v>
      </c>
      <c r="AD89" s="114">
        <f t="shared" si="114"/>
        <v>0</v>
      </c>
      <c r="AE89" s="114">
        <f t="shared" si="114"/>
        <v>69687.69</v>
      </c>
    </row>
    <row r="90" spans="1:31" x14ac:dyDescent="0.25">
      <c r="A90" s="110">
        <v>1986</v>
      </c>
      <c r="B90" s="114">
        <f t="shared" si="111"/>
        <v>0</v>
      </c>
      <c r="C90" s="114">
        <f t="shared" ref="C90:O90" si="123">C17-C72</f>
        <v>0</v>
      </c>
      <c r="D90" s="114">
        <f t="shared" si="123"/>
        <v>1598</v>
      </c>
      <c r="E90" s="114">
        <f t="shared" si="123"/>
        <v>251</v>
      </c>
      <c r="F90" s="114">
        <f t="shared" si="123"/>
        <v>0</v>
      </c>
      <c r="G90" s="114">
        <f t="shared" si="123"/>
        <v>831.1200000000008</v>
      </c>
      <c r="H90" s="114">
        <f t="shared" si="123"/>
        <v>5655.9000000000015</v>
      </c>
      <c r="I90" s="114">
        <f t="shared" si="123"/>
        <v>0</v>
      </c>
      <c r="J90" s="114">
        <f t="shared" si="123"/>
        <v>0</v>
      </c>
      <c r="K90" s="114">
        <f t="shared" si="123"/>
        <v>14906.710000000006</v>
      </c>
      <c r="L90" s="114">
        <f t="shared" si="123"/>
        <v>373.95000000000027</v>
      </c>
      <c r="M90" s="114">
        <f t="shared" si="123"/>
        <v>0</v>
      </c>
      <c r="N90" s="114">
        <f t="shared" si="123"/>
        <v>0</v>
      </c>
      <c r="O90" s="114">
        <f t="shared" si="123"/>
        <v>128.69999999999999</v>
      </c>
      <c r="P90" s="114">
        <f t="shared" si="113"/>
        <v>23745.380000000012</v>
      </c>
      <c r="T90" s="110">
        <v>1986</v>
      </c>
      <c r="U90" s="114">
        <f t="shared" si="114"/>
        <v>43</v>
      </c>
      <c r="V90" s="114">
        <f t="shared" si="114"/>
        <v>11341.66</v>
      </c>
      <c r="W90" s="114">
        <f t="shared" si="114"/>
        <v>0</v>
      </c>
      <c r="X90" s="114">
        <f t="shared" si="114"/>
        <v>59537.740000000005</v>
      </c>
      <c r="Y90" s="114">
        <f t="shared" si="114"/>
        <v>2105.7200000000003</v>
      </c>
      <c r="Z90" s="114">
        <f t="shared" si="114"/>
        <v>497.84000000000003</v>
      </c>
      <c r="AA90" s="114">
        <f t="shared" si="114"/>
        <v>14668.15</v>
      </c>
      <c r="AB90" s="114">
        <f t="shared" si="114"/>
        <v>0</v>
      </c>
      <c r="AC90" s="114">
        <f t="shared" si="114"/>
        <v>103.99999999999997</v>
      </c>
      <c r="AD90" s="114">
        <f t="shared" si="114"/>
        <v>54.56</v>
      </c>
      <c r="AE90" s="114">
        <f t="shared" si="114"/>
        <v>87319.76</v>
      </c>
    </row>
    <row r="91" spans="1:31" x14ac:dyDescent="0.25">
      <c r="A91" s="110">
        <v>1987</v>
      </c>
      <c r="B91" s="114">
        <f t="shared" si="111"/>
        <v>711</v>
      </c>
      <c r="C91" s="114">
        <f t="shared" ref="C91:O91" si="124">C18-C73</f>
        <v>0</v>
      </c>
      <c r="D91" s="114">
        <f t="shared" si="124"/>
        <v>913.14</v>
      </c>
      <c r="E91" s="114">
        <f t="shared" si="124"/>
        <v>1555</v>
      </c>
      <c r="F91" s="114">
        <f t="shared" si="124"/>
        <v>0</v>
      </c>
      <c r="G91" s="114">
        <f t="shared" si="124"/>
        <v>11710.71</v>
      </c>
      <c r="H91" s="114">
        <f t="shared" si="124"/>
        <v>17448.48</v>
      </c>
      <c r="I91" s="114">
        <f t="shared" si="124"/>
        <v>0</v>
      </c>
      <c r="J91" s="114">
        <f t="shared" si="124"/>
        <v>0</v>
      </c>
      <c r="K91" s="114">
        <f t="shared" si="124"/>
        <v>15882.099999999999</v>
      </c>
      <c r="L91" s="114">
        <f t="shared" si="124"/>
        <v>354.75</v>
      </c>
      <c r="M91" s="114">
        <f t="shared" si="124"/>
        <v>0</v>
      </c>
      <c r="N91" s="114">
        <f t="shared" si="124"/>
        <v>1.9000000000000057</v>
      </c>
      <c r="O91" s="114">
        <f t="shared" si="124"/>
        <v>64.049999999999983</v>
      </c>
      <c r="P91" s="114">
        <f t="shared" si="113"/>
        <v>48641.13</v>
      </c>
      <c r="T91" s="110">
        <v>1987</v>
      </c>
      <c r="U91" s="114">
        <f t="shared" si="114"/>
        <v>0</v>
      </c>
      <c r="V91" s="114">
        <f t="shared" si="114"/>
        <v>7873.5</v>
      </c>
      <c r="W91" s="114">
        <f t="shared" si="114"/>
        <v>0</v>
      </c>
      <c r="X91" s="114">
        <f t="shared" si="114"/>
        <v>63951.359999999986</v>
      </c>
      <c r="Y91" s="114">
        <f t="shared" si="114"/>
        <v>2104.04</v>
      </c>
      <c r="Z91" s="114">
        <f t="shared" si="114"/>
        <v>273.60000000000002</v>
      </c>
      <c r="AA91" s="114">
        <f t="shared" si="114"/>
        <v>22357.649999999994</v>
      </c>
      <c r="AB91" s="114">
        <f t="shared" si="114"/>
        <v>0</v>
      </c>
      <c r="AC91" s="114">
        <f t="shared" si="114"/>
        <v>141</v>
      </c>
      <c r="AD91" s="114">
        <f t="shared" si="114"/>
        <v>73</v>
      </c>
      <c r="AE91" s="114">
        <f t="shared" si="114"/>
        <v>94639.599999999977</v>
      </c>
    </row>
    <row r="92" spans="1:31" x14ac:dyDescent="0.25">
      <c r="A92" s="110">
        <v>1988</v>
      </c>
      <c r="B92" s="114">
        <f t="shared" si="111"/>
        <v>0</v>
      </c>
      <c r="C92" s="114">
        <f t="shared" ref="C92:O92" si="125">C19-C74</f>
        <v>0</v>
      </c>
      <c r="D92" s="114">
        <f t="shared" si="125"/>
        <v>136.26000000000022</v>
      </c>
      <c r="E92" s="114">
        <f t="shared" si="125"/>
        <v>0</v>
      </c>
      <c r="F92" s="114">
        <f t="shared" si="125"/>
        <v>0</v>
      </c>
      <c r="G92" s="114">
        <f t="shared" si="125"/>
        <v>7347.84</v>
      </c>
      <c r="H92" s="114">
        <f t="shared" si="125"/>
        <v>3312.9599999999991</v>
      </c>
      <c r="I92" s="114">
        <f t="shared" si="125"/>
        <v>0</v>
      </c>
      <c r="J92" s="114">
        <f t="shared" si="125"/>
        <v>21.25</v>
      </c>
      <c r="K92" s="114">
        <f t="shared" si="125"/>
        <v>16410.600000000006</v>
      </c>
      <c r="L92" s="114">
        <f t="shared" si="125"/>
        <v>56.759999999999991</v>
      </c>
      <c r="M92" s="114">
        <f t="shared" si="125"/>
        <v>0</v>
      </c>
      <c r="N92" s="114">
        <f t="shared" si="125"/>
        <v>6</v>
      </c>
      <c r="O92" s="114">
        <f t="shared" si="125"/>
        <v>36</v>
      </c>
      <c r="P92" s="114">
        <f t="shared" si="113"/>
        <v>27327.670000000002</v>
      </c>
      <c r="T92" s="110">
        <v>1988</v>
      </c>
      <c r="U92" s="114">
        <f t="shared" si="114"/>
        <v>0</v>
      </c>
      <c r="V92" s="114">
        <f t="shared" si="114"/>
        <v>3343.2000000000007</v>
      </c>
      <c r="W92" s="114">
        <f t="shared" si="114"/>
        <v>0</v>
      </c>
      <c r="X92" s="114">
        <f t="shared" si="114"/>
        <v>63172.320000000007</v>
      </c>
      <c r="Y92" s="114">
        <f t="shared" si="114"/>
        <v>2113.3999999999996</v>
      </c>
      <c r="Z92" s="114">
        <f t="shared" si="114"/>
        <v>1078.02</v>
      </c>
      <c r="AA92" s="114">
        <f t="shared" si="114"/>
        <v>10914.600000000002</v>
      </c>
      <c r="AB92" s="114">
        <f t="shared" si="114"/>
        <v>0</v>
      </c>
      <c r="AC92" s="114">
        <f t="shared" si="114"/>
        <v>286.81000000000006</v>
      </c>
      <c r="AD92" s="114">
        <f t="shared" si="114"/>
        <v>52</v>
      </c>
      <c r="AE92" s="114">
        <f t="shared" si="114"/>
        <v>80458.079999999987</v>
      </c>
    </row>
    <row r="93" spans="1:31" x14ac:dyDescent="0.25">
      <c r="A93" s="112">
        <v>1989</v>
      </c>
      <c r="B93" s="115">
        <f t="shared" si="111"/>
        <v>0</v>
      </c>
      <c r="C93" s="115">
        <f t="shared" ref="C93:O93" si="126">C20-C75</f>
        <v>0</v>
      </c>
      <c r="D93" s="115">
        <f t="shared" si="126"/>
        <v>1098.02</v>
      </c>
      <c r="E93" s="115">
        <f t="shared" si="126"/>
        <v>0</v>
      </c>
      <c r="F93" s="115">
        <f t="shared" si="126"/>
        <v>0</v>
      </c>
      <c r="G93" s="115">
        <f t="shared" si="126"/>
        <v>53119.399999999994</v>
      </c>
      <c r="H93" s="115">
        <f t="shared" si="126"/>
        <v>47535.5</v>
      </c>
      <c r="I93" s="115">
        <f t="shared" si="126"/>
        <v>0</v>
      </c>
      <c r="J93" s="115">
        <f t="shared" si="126"/>
        <v>130</v>
      </c>
      <c r="K93" s="115">
        <f t="shared" si="126"/>
        <v>38460.060000000005</v>
      </c>
      <c r="L93" s="115">
        <f t="shared" si="126"/>
        <v>57.96</v>
      </c>
      <c r="M93" s="115">
        <f t="shared" si="126"/>
        <v>0</v>
      </c>
      <c r="N93" s="115">
        <f t="shared" si="126"/>
        <v>0</v>
      </c>
      <c r="O93" s="115">
        <f t="shared" si="126"/>
        <v>208.28</v>
      </c>
      <c r="P93" s="115">
        <f t="shared" si="113"/>
        <v>140609.21999999997</v>
      </c>
      <c r="T93" s="112">
        <v>1989</v>
      </c>
      <c r="U93" s="115">
        <f t="shared" si="114"/>
        <v>0</v>
      </c>
      <c r="V93" s="115">
        <f t="shared" si="114"/>
        <v>1749.2999999999993</v>
      </c>
      <c r="W93" s="115">
        <f t="shared" si="114"/>
        <v>0</v>
      </c>
      <c r="X93" s="115">
        <f t="shared" si="114"/>
        <v>31675.040000000008</v>
      </c>
      <c r="Y93" s="115">
        <f t="shared" si="114"/>
        <v>2270.7000000000007</v>
      </c>
      <c r="Z93" s="115">
        <f t="shared" si="114"/>
        <v>649.48</v>
      </c>
      <c r="AA93" s="115">
        <f t="shared" si="114"/>
        <v>18738.880000000005</v>
      </c>
      <c r="AB93" s="115">
        <f t="shared" si="114"/>
        <v>0</v>
      </c>
      <c r="AC93" s="115">
        <f t="shared" si="114"/>
        <v>254.8</v>
      </c>
      <c r="AD93" s="115">
        <f t="shared" si="114"/>
        <v>318.77999999999997</v>
      </c>
      <c r="AE93" s="115">
        <f t="shared" si="114"/>
        <v>55482.080000000016</v>
      </c>
    </row>
    <row r="94" spans="1:31" x14ac:dyDescent="0.2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T94" s="4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x14ac:dyDescent="0.25">
      <c r="A95" s="6" t="s">
        <v>74</v>
      </c>
      <c r="B95" s="6" t="s">
        <v>2</v>
      </c>
      <c r="C95" s="6" t="s">
        <v>78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T95" s="6" t="s">
        <v>74</v>
      </c>
      <c r="U95" s="6" t="s">
        <v>2</v>
      </c>
      <c r="V95" s="6" t="s">
        <v>78</v>
      </c>
      <c r="W95" s="6"/>
      <c r="X95" s="6"/>
      <c r="Y95" s="6"/>
      <c r="Z95" s="6"/>
      <c r="AA95" s="6"/>
      <c r="AB95" s="6"/>
      <c r="AC95" s="6"/>
      <c r="AD95" s="6"/>
      <c r="AE95" s="6"/>
    </row>
    <row r="96" spans="1:31" x14ac:dyDescent="0.25">
      <c r="A96" s="6" t="s">
        <v>0</v>
      </c>
      <c r="B96" s="6">
        <v>1.1000000000000001</v>
      </c>
      <c r="C96" s="6">
        <v>0.3</v>
      </c>
      <c r="D96" s="6">
        <v>1.2</v>
      </c>
      <c r="E96" s="6">
        <v>2.1</v>
      </c>
      <c r="F96" s="85">
        <v>0.4</v>
      </c>
      <c r="G96" s="6">
        <v>1.3</v>
      </c>
      <c r="H96" s="6">
        <v>2.2000000000000002</v>
      </c>
      <c r="I96" s="6">
        <v>3.1</v>
      </c>
      <c r="J96" s="6">
        <v>1.4</v>
      </c>
      <c r="K96" s="6">
        <v>2.2999999999999998</v>
      </c>
      <c r="L96" s="6">
        <v>3.2</v>
      </c>
      <c r="M96" s="85">
        <v>1.5</v>
      </c>
      <c r="N96" s="6">
        <v>2.4</v>
      </c>
      <c r="O96" s="6">
        <v>3.3</v>
      </c>
      <c r="P96" s="6" t="s">
        <v>1</v>
      </c>
      <c r="T96" s="6" t="s">
        <v>0</v>
      </c>
      <c r="U96" s="6">
        <v>1.1000000000000001</v>
      </c>
      <c r="V96" s="6">
        <v>1.2</v>
      </c>
      <c r="W96" s="6">
        <v>2.1</v>
      </c>
      <c r="X96" s="6">
        <v>1.3</v>
      </c>
      <c r="Y96" s="85">
        <v>2.2000000000000002</v>
      </c>
      <c r="Z96" s="6">
        <v>1.4</v>
      </c>
      <c r="AA96" s="6">
        <v>2.2999999999999998</v>
      </c>
      <c r="AB96" s="6">
        <v>3.2</v>
      </c>
      <c r="AC96" s="6">
        <v>2.4</v>
      </c>
      <c r="AD96" s="6">
        <v>3.3</v>
      </c>
      <c r="AE96" s="6" t="s">
        <v>1</v>
      </c>
    </row>
    <row r="97" spans="1:31" x14ac:dyDescent="0.25">
      <c r="A97" s="103">
        <v>1976</v>
      </c>
      <c r="B97" s="116">
        <f>B62/$P62</f>
        <v>0</v>
      </c>
      <c r="C97" s="116">
        <f t="shared" ref="C97:O97" si="127">C62/$P62</f>
        <v>0</v>
      </c>
      <c r="D97" s="116">
        <f t="shared" si="127"/>
        <v>4.560654263575846E-2</v>
      </c>
      <c r="E97" s="116">
        <f t="shared" si="127"/>
        <v>0</v>
      </c>
      <c r="F97" s="116">
        <f t="shared" si="127"/>
        <v>0</v>
      </c>
      <c r="G97" s="116">
        <f t="shared" si="127"/>
        <v>0.1145052497511604</v>
      </c>
      <c r="H97" s="116">
        <f t="shared" si="127"/>
        <v>0.58730574163495952</v>
      </c>
      <c r="I97" s="116">
        <f t="shared" si="127"/>
        <v>0</v>
      </c>
      <c r="J97" s="116">
        <f t="shared" si="127"/>
        <v>0</v>
      </c>
      <c r="K97" s="116">
        <f t="shared" si="127"/>
        <v>0.24507512159812897</v>
      </c>
      <c r="L97" s="116">
        <f t="shared" si="127"/>
        <v>5.2094535902938444E-3</v>
      </c>
      <c r="M97" s="116">
        <f t="shared" si="127"/>
        <v>0</v>
      </c>
      <c r="N97" s="116">
        <f t="shared" si="127"/>
        <v>0</v>
      </c>
      <c r="O97" s="116">
        <f t="shared" si="127"/>
        <v>2.2978907896988934E-3</v>
      </c>
      <c r="P97" s="116">
        <f t="shared" ref="P97:P110" si="128">SUM(B97:O97)</f>
        <v>1</v>
      </c>
      <c r="T97" s="103">
        <v>1976</v>
      </c>
      <c r="U97" s="203">
        <f>U62/$AE62</f>
        <v>0</v>
      </c>
      <c r="V97" s="203">
        <f t="shared" ref="V97:AD97" si="129">V62/$AE62</f>
        <v>0.13027959803398015</v>
      </c>
      <c r="W97" s="203">
        <f t="shared" si="129"/>
        <v>0</v>
      </c>
      <c r="X97" s="203">
        <f t="shared" si="129"/>
        <v>0.33623985735109096</v>
      </c>
      <c r="Y97" s="203">
        <f t="shared" si="129"/>
        <v>5.1440750481650054E-2</v>
      </c>
      <c r="Z97" s="203">
        <f t="shared" si="129"/>
        <v>0</v>
      </c>
      <c r="AA97" s="203">
        <f t="shared" si="129"/>
        <v>0.47770331311286007</v>
      </c>
      <c r="AB97" s="203">
        <f t="shared" si="129"/>
        <v>0</v>
      </c>
      <c r="AC97" s="203">
        <f t="shared" si="129"/>
        <v>0</v>
      </c>
      <c r="AD97" s="203">
        <f t="shared" si="129"/>
        <v>0</v>
      </c>
      <c r="AE97" s="196">
        <f>SUM(U97:AD97)</f>
        <v>0.99566351897958127</v>
      </c>
    </row>
    <row r="98" spans="1:31" x14ac:dyDescent="0.25">
      <c r="A98" s="105">
        <v>1977</v>
      </c>
      <c r="B98" s="117">
        <f t="shared" ref="B98:O98" si="130">B63/$P63</f>
        <v>0</v>
      </c>
      <c r="C98" s="117">
        <f t="shared" si="130"/>
        <v>0</v>
      </c>
      <c r="D98" s="117">
        <f t="shared" si="130"/>
        <v>3.1510633767706443E-2</v>
      </c>
      <c r="E98" s="117">
        <f t="shared" si="130"/>
        <v>0</v>
      </c>
      <c r="F98" s="117">
        <f t="shared" si="130"/>
        <v>0</v>
      </c>
      <c r="G98" s="117">
        <f t="shared" si="130"/>
        <v>0.2838455882688295</v>
      </c>
      <c r="H98" s="117">
        <f t="shared" si="130"/>
        <v>0.42930565033904827</v>
      </c>
      <c r="I98" s="117">
        <f t="shared" si="130"/>
        <v>0</v>
      </c>
      <c r="J98" s="117">
        <f t="shared" si="130"/>
        <v>0</v>
      </c>
      <c r="K98" s="117">
        <f t="shared" si="130"/>
        <v>0.25533812762441588</v>
      </c>
      <c r="L98" s="117">
        <f t="shared" si="130"/>
        <v>0</v>
      </c>
      <c r="M98" s="117">
        <f t="shared" si="130"/>
        <v>0</v>
      </c>
      <c r="N98" s="117">
        <f t="shared" si="130"/>
        <v>0</v>
      </c>
      <c r="O98" s="117">
        <f t="shared" si="130"/>
        <v>0</v>
      </c>
      <c r="P98" s="117">
        <f t="shared" si="128"/>
        <v>1</v>
      </c>
      <c r="T98" s="105">
        <v>1977</v>
      </c>
      <c r="U98" s="204">
        <f t="shared" ref="U98:AD110" si="131">U63/$AE63</f>
        <v>0</v>
      </c>
      <c r="V98" s="204">
        <f t="shared" si="131"/>
        <v>2.2955624712579319E-2</v>
      </c>
      <c r="W98" s="204">
        <f t="shared" si="131"/>
        <v>0</v>
      </c>
      <c r="X98" s="204">
        <f t="shared" si="131"/>
        <v>0.77646286119931784</v>
      </c>
      <c r="Y98" s="204">
        <f t="shared" si="131"/>
        <v>1.4951861218332668E-2</v>
      </c>
      <c r="Z98" s="204">
        <f t="shared" si="131"/>
        <v>9.8717778073561364E-4</v>
      </c>
      <c r="AA98" s="204">
        <f t="shared" si="131"/>
        <v>0.17745352500110917</v>
      </c>
      <c r="AB98" s="204">
        <f t="shared" si="131"/>
        <v>0</v>
      </c>
      <c r="AC98" s="204">
        <f t="shared" si="131"/>
        <v>0</v>
      </c>
      <c r="AD98" s="204">
        <f t="shared" si="131"/>
        <v>0</v>
      </c>
      <c r="AE98" s="197">
        <f t="shared" ref="AE98:AE110" si="132">SUM(U98:AD98)</f>
        <v>0.99281104991207458</v>
      </c>
    </row>
    <row r="99" spans="1:31" x14ac:dyDescent="0.25">
      <c r="A99" s="105">
        <v>1978</v>
      </c>
      <c r="B99" s="117">
        <f t="shared" ref="B99:O99" si="133">B64/$P64</f>
        <v>0</v>
      </c>
      <c r="C99" s="117">
        <f t="shared" si="133"/>
        <v>0</v>
      </c>
      <c r="D99" s="117">
        <f t="shared" si="133"/>
        <v>3.5898777306199295E-2</v>
      </c>
      <c r="E99" s="117">
        <f t="shared" si="133"/>
        <v>0</v>
      </c>
      <c r="F99" s="117">
        <f t="shared" si="133"/>
        <v>0</v>
      </c>
      <c r="G99" s="117">
        <f t="shared" si="133"/>
        <v>5.2709991246877148E-2</v>
      </c>
      <c r="H99" s="117">
        <f t="shared" si="133"/>
        <v>0.57919258292371778</v>
      </c>
      <c r="I99" s="117">
        <f t="shared" si="133"/>
        <v>0</v>
      </c>
      <c r="J99" s="117">
        <f t="shared" si="133"/>
        <v>0</v>
      </c>
      <c r="K99" s="117">
        <f t="shared" si="133"/>
        <v>0.32715471326608164</v>
      </c>
      <c r="L99" s="117">
        <f t="shared" si="133"/>
        <v>5.043935257124244E-3</v>
      </c>
      <c r="M99" s="117">
        <f t="shared" si="133"/>
        <v>0</v>
      </c>
      <c r="N99" s="117">
        <f t="shared" si="133"/>
        <v>0</v>
      </c>
      <c r="O99" s="117">
        <f t="shared" si="133"/>
        <v>0</v>
      </c>
      <c r="P99" s="117">
        <f t="shared" si="128"/>
        <v>1.0000000000000002</v>
      </c>
      <c r="T99" s="105">
        <v>1978</v>
      </c>
      <c r="U99" s="204">
        <f t="shared" si="131"/>
        <v>0</v>
      </c>
      <c r="V99" s="204">
        <f t="shared" si="131"/>
        <v>0.15398017230975808</v>
      </c>
      <c r="W99" s="204">
        <f t="shared" si="131"/>
        <v>0</v>
      </c>
      <c r="X99" s="204">
        <f t="shared" si="131"/>
        <v>0.58760651453508139</v>
      </c>
      <c r="Y99" s="204">
        <f t="shared" si="131"/>
        <v>2.2031845817306162E-2</v>
      </c>
      <c r="Z99" s="204">
        <f t="shared" si="131"/>
        <v>5.4098217394380164E-3</v>
      </c>
      <c r="AA99" s="204">
        <f t="shared" si="131"/>
        <v>0.2277534952303405</v>
      </c>
      <c r="AB99" s="204">
        <f t="shared" si="131"/>
        <v>0</v>
      </c>
      <c r="AC99" s="204">
        <f t="shared" si="131"/>
        <v>0</v>
      </c>
      <c r="AD99" s="204">
        <f t="shared" si="131"/>
        <v>0</v>
      </c>
      <c r="AE99" s="197">
        <f t="shared" si="132"/>
        <v>0.99678184963192418</v>
      </c>
    </row>
    <row r="100" spans="1:31" x14ac:dyDescent="0.25">
      <c r="A100" s="105">
        <v>1979</v>
      </c>
      <c r="B100" s="117">
        <f t="shared" ref="B100:O100" si="134">B65/$P65</f>
        <v>0</v>
      </c>
      <c r="C100" s="117">
        <f t="shared" si="134"/>
        <v>0</v>
      </c>
      <c r="D100" s="117">
        <f t="shared" si="134"/>
        <v>3.0632132399042115E-2</v>
      </c>
      <c r="E100" s="117">
        <f t="shared" si="134"/>
        <v>0</v>
      </c>
      <c r="F100" s="117">
        <f t="shared" si="134"/>
        <v>0</v>
      </c>
      <c r="G100" s="117">
        <f t="shared" si="134"/>
        <v>0.2211468950910401</v>
      </c>
      <c r="H100" s="117">
        <f t="shared" si="134"/>
        <v>0.61387806389510846</v>
      </c>
      <c r="I100" s="117">
        <f t="shared" si="134"/>
        <v>0</v>
      </c>
      <c r="J100" s="117">
        <f t="shared" si="134"/>
        <v>0</v>
      </c>
      <c r="K100" s="117">
        <f t="shared" si="134"/>
        <v>0.12758500692735145</v>
      </c>
      <c r="L100" s="117">
        <f t="shared" si="134"/>
        <v>1.4286769403835627E-3</v>
      </c>
      <c r="M100" s="117">
        <f t="shared" si="134"/>
        <v>0</v>
      </c>
      <c r="N100" s="117">
        <f t="shared" si="134"/>
        <v>0</v>
      </c>
      <c r="O100" s="117">
        <f t="shared" si="134"/>
        <v>5.329224747074395E-3</v>
      </c>
      <c r="P100" s="117">
        <f t="shared" si="128"/>
        <v>1</v>
      </c>
      <c r="T100" s="105">
        <v>1979</v>
      </c>
      <c r="U100" s="204">
        <f t="shared" si="131"/>
        <v>0</v>
      </c>
      <c r="V100" s="204">
        <f t="shared" si="131"/>
        <v>0.12493085890046268</v>
      </c>
      <c r="W100" s="204">
        <f t="shared" si="131"/>
        <v>0</v>
      </c>
      <c r="X100" s="204">
        <f t="shared" si="131"/>
        <v>0.67782789251036046</v>
      </c>
      <c r="Y100" s="204">
        <f t="shared" si="131"/>
        <v>2.0224956275254811E-2</v>
      </c>
      <c r="Z100" s="204">
        <f t="shared" si="131"/>
        <v>0</v>
      </c>
      <c r="AA100" s="204">
        <f t="shared" si="131"/>
        <v>0.18044534622244049</v>
      </c>
      <c r="AB100" s="204">
        <f t="shared" si="131"/>
        <v>2.7800035037234239E-4</v>
      </c>
      <c r="AC100" s="204">
        <f t="shared" si="131"/>
        <v>0</v>
      </c>
      <c r="AD100" s="204">
        <f t="shared" si="131"/>
        <v>0</v>
      </c>
      <c r="AE100" s="197">
        <f t="shared" si="132"/>
        <v>1.0037070542588908</v>
      </c>
    </row>
    <row r="101" spans="1:31" x14ac:dyDescent="0.25">
      <c r="A101" s="105">
        <v>1980</v>
      </c>
      <c r="B101" s="117">
        <f t="shared" ref="B101:O101" si="135">B66/$P66</f>
        <v>0</v>
      </c>
      <c r="C101" s="117">
        <f t="shared" si="135"/>
        <v>0</v>
      </c>
      <c r="D101" s="117">
        <f t="shared" si="135"/>
        <v>2.2905638971064828E-2</v>
      </c>
      <c r="E101" s="117">
        <f t="shared" si="135"/>
        <v>0</v>
      </c>
      <c r="F101" s="117">
        <f t="shared" si="135"/>
        <v>0</v>
      </c>
      <c r="G101" s="117">
        <f t="shared" si="135"/>
        <v>4.1941859558575767E-2</v>
      </c>
      <c r="H101" s="117">
        <f t="shared" si="135"/>
        <v>0.49021701297993819</v>
      </c>
      <c r="I101" s="117">
        <f t="shared" si="135"/>
        <v>0</v>
      </c>
      <c r="J101" s="117">
        <f t="shared" si="135"/>
        <v>0</v>
      </c>
      <c r="K101" s="117">
        <f t="shared" si="135"/>
        <v>0.36870840301842039</v>
      </c>
      <c r="L101" s="117">
        <f t="shared" si="135"/>
        <v>7.6227085472000869E-2</v>
      </c>
      <c r="M101" s="117">
        <f t="shared" si="135"/>
        <v>0</v>
      </c>
      <c r="N101" s="117">
        <f t="shared" si="135"/>
        <v>0</v>
      </c>
      <c r="O101" s="117">
        <f t="shared" si="135"/>
        <v>0</v>
      </c>
      <c r="P101" s="117">
        <f t="shared" si="128"/>
        <v>1</v>
      </c>
      <c r="T101" s="105">
        <v>1980</v>
      </c>
      <c r="U101" s="204">
        <f t="shared" si="131"/>
        <v>0</v>
      </c>
      <c r="V101" s="204">
        <f t="shared" si="131"/>
        <v>3.3830009221546227E-2</v>
      </c>
      <c r="W101" s="204">
        <f t="shared" si="131"/>
        <v>0</v>
      </c>
      <c r="X101" s="204">
        <f t="shared" si="131"/>
        <v>0.68516987905951598</v>
      </c>
      <c r="Y101" s="204">
        <f t="shared" si="131"/>
        <v>2.2540242486901431E-2</v>
      </c>
      <c r="Z101" s="204">
        <f t="shared" si="131"/>
        <v>1.4201559899339343E-4</v>
      </c>
      <c r="AA101" s="204">
        <f t="shared" si="131"/>
        <v>0.2525690621857905</v>
      </c>
      <c r="AB101" s="204">
        <f t="shared" si="131"/>
        <v>8.8901764969864284E-4</v>
      </c>
      <c r="AC101" s="204">
        <f t="shared" si="131"/>
        <v>0</v>
      </c>
      <c r="AD101" s="204">
        <f t="shared" si="131"/>
        <v>0</v>
      </c>
      <c r="AE101" s="197">
        <f t="shared" si="132"/>
        <v>0.99514022620244613</v>
      </c>
    </row>
    <row r="102" spans="1:31" x14ac:dyDescent="0.25">
      <c r="A102" s="105">
        <v>1981</v>
      </c>
      <c r="B102" s="117">
        <f t="shared" ref="B102:O102" si="136">B67/$P67</f>
        <v>0</v>
      </c>
      <c r="C102" s="117">
        <f t="shared" si="136"/>
        <v>0</v>
      </c>
      <c r="D102" s="117">
        <f t="shared" si="136"/>
        <v>2.8974191702903093E-2</v>
      </c>
      <c r="E102" s="117">
        <f t="shared" si="136"/>
        <v>1.7080684626766462E-3</v>
      </c>
      <c r="F102" s="117">
        <f t="shared" si="136"/>
        <v>0</v>
      </c>
      <c r="G102" s="117">
        <f t="shared" si="136"/>
        <v>0.23699696869295722</v>
      </c>
      <c r="H102" s="117">
        <f t="shared" si="136"/>
        <v>0.22884248521903405</v>
      </c>
      <c r="I102" s="117">
        <f t="shared" si="136"/>
        <v>0</v>
      </c>
      <c r="J102" s="117">
        <f t="shared" si="136"/>
        <v>0</v>
      </c>
      <c r="K102" s="117">
        <f t="shared" si="136"/>
        <v>0.4933128090729304</v>
      </c>
      <c r="L102" s="117">
        <f t="shared" si="136"/>
        <v>1.7280302266380479E-3</v>
      </c>
      <c r="M102" s="117">
        <f t="shared" si="136"/>
        <v>0</v>
      </c>
      <c r="N102" s="117">
        <f t="shared" si="136"/>
        <v>4.1158276209075808E-4</v>
      </c>
      <c r="O102" s="117">
        <f t="shared" si="136"/>
        <v>8.025863860769783E-3</v>
      </c>
      <c r="P102" s="117">
        <f t="shared" si="128"/>
        <v>1</v>
      </c>
      <c r="T102" s="105">
        <v>1981</v>
      </c>
      <c r="U102" s="204">
        <f t="shared" si="131"/>
        <v>0</v>
      </c>
      <c r="V102" s="204">
        <f t="shared" si="131"/>
        <v>2.2102074764037916E-2</v>
      </c>
      <c r="W102" s="204">
        <f t="shared" si="131"/>
        <v>0</v>
      </c>
      <c r="X102" s="204">
        <f t="shared" si="131"/>
        <v>0.89733128317855404</v>
      </c>
      <c r="Y102" s="204">
        <f t="shared" si="131"/>
        <v>3.9828142260018087E-3</v>
      </c>
      <c r="Z102" s="204">
        <f t="shared" si="131"/>
        <v>1.6861042803457138E-3</v>
      </c>
      <c r="AA102" s="204">
        <f t="shared" si="131"/>
        <v>8.0396412599200287E-2</v>
      </c>
      <c r="AB102" s="204">
        <f t="shared" si="131"/>
        <v>0</v>
      </c>
      <c r="AC102" s="204">
        <f t="shared" si="131"/>
        <v>5.0883805442531827E-4</v>
      </c>
      <c r="AD102" s="204">
        <f t="shared" si="131"/>
        <v>1.1564501236939052E-3</v>
      </c>
      <c r="AE102" s="197">
        <f t="shared" si="132"/>
        <v>1.0071639772262591</v>
      </c>
    </row>
    <row r="103" spans="1:31" x14ac:dyDescent="0.25">
      <c r="A103" s="105">
        <v>1982</v>
      </c>
      <c r="B103" s="117">
        <f t="shared" ref="B103:O103" si="137">B68/$P68</f>
        <v>0</v>
      </c>
      <c r="C103" s="117">
        <f t="shared" si="137"/>
        <v>0</v>
      </c>
      <c r="D103" s="117">
        <f t="shared" si="137"/>
        <v>1.4845691126089019E-2</v>
      </c>
      <c r="E103" s="117">
        <f t="shared" si="137"/>
        <v>0</v>
      </c>
      <c r="F103" s="117">
        <f t="shared" si="137"/>
        <v>0</v>
      </c>
      <c r="G103" s="117">
        <f t="shared" si="137"/>
        <v>0.1919045063918752</v>
      </c>
      <c r="H103" s="117">
        <f t="shared" si="137"/>
        <v>0.24716684250415502</v>
      </c>
      <c r="I103" s="117">
        <f t="shared" si="137"/>
        <v>0</v>
      </c>
      <c r="J103" s="117">
        <f t="shared" si="137"/>
        <v>0</v>
      </c>
      <c r="K103" s="117">
        <f t="shared" si="137"/>
        <v>0.54121994095219395</v>
      </c>
      <c r="L103" s="117">
        <f t="shared" si="137"/>
        <v>2.8237593529180432E-3</v>
      </c>
      <c r="M103" s="117">
        <f t="shared" si="137"/>
        <v>0</v>
      </c>
      <c r="N103" s="117">
        <f t="shared" si="137"/>
        <v>0</v>
      </c>
      <c r="O103" s="117">
        <f t="shared" si="137"/>
        <v>2.0392596727688279E-3</v>
      </c>
      <c r="P103" s="117">
        <f t="shared" si="128"/>
        <v>1</v>
      </c>
      <c r="T103" s="105">
        <v>1982</v>
      </c>
      <c r="U103" s="204">
        <f t="shared" si="131"/>
        <v>0</v>
      </c>
      <c r="V103" s="204">
        <f t="shared" si="131"/>
        <v>7.3247917474825494E-2</v>
      </c>
      <c r="W103" s="204">
        <f t="shared" si="131"/>
        <v>0</v>
      </c>
      <c r="X103" s="204">
        <f t="shared" si="131"/>
        <v>0.83932815972398755</v>
      </c>
      <c r="Y103" s="204">
        <f t="shared" si="131"/>
        <v>1.0571936175591642E-2</v>
      </c>
      <c r="Z103" s="204">
        <f t="shared" si="131"/>
        <v>3.0657222032249285E-3</v>
      </c>
      <c r="AA103" s="204">
        <f t="shared" si="131"/>
        <v>8.4827669779514558E-2</v>
      </c>
      <c r="AB103" s="204">
        <f t="shared" si="131"/>
        <v>2.7857539329622247E-5</v>
      </c>
      <c r="AC103" s="204">
        <f t="shared" si="131"/>
        <v>0</v>
      </c>
      <c r="AD103" s="204">
        <f t="shared" si="131"/>
        <v>7.5215356189980065E-4</v>
      </c>
      <c r="AE103" s="197">
        <f t="shared" si="132"/>
        <v>1.0118214164583734</v>
      </c>
    </row>
    <row r="104" spans="1:31" x14ac:dyDescent="0.25">
      <c r="A104" s="105">
        <v>1983</v>
      </c>
      <c r="B104" s="117">
        <f t="shared" ref="B104:O104" si="138">B69/$P69</f>
        <v>7.8066672005662799E-4</v>
      </c>
      <c r="C104" s="117">
        <f t="shared" si="138"/>
        <v>0</v>
      </c>
      <c r="D104" s="117">
        <f t="shared" si="138"/>
        <v>2.3870479398794598E-2</v>
      </c>
      <c r="E104" s="117">
        <f t="shared" si="138"/>
        <v>0</v>
      </c>
      <c r="F104" s="117">
        <f t="shared" si="138"/>
        <v>0</v>
      </c>
      <c r="G104" s="117">
        <f t="shared" si="138"/>
        <v>0.24166365809930018</v>
      </c>
      <c r="H104" s="117">
        <f t="shared" si="138"/>
        <v>0.2066463558768139</v>
      </c>
      <c r="I104" s="117">
        <f t="shared" si="138"/>
        <v>0</v>
      </c>
      <c r="J104" s="117">
        <f t="shared" si="138"/>
        <v>5.8287628943214619E-4</v>
      </c>
      <c r="K104" s="117">
        <f t="shared" si="138"/>
        <v>0.5238875135950648</v>
      </c>
      <c r="L104" s="117">
        <f t="shared" si="138"/>
        <v>1.5803051752956042E-3</v>
      </c>
      <c r="M104" s="117">
        <f t="shared" si="138"/>
        <v>0</v>
      </c>
      <c r="N104" s="117">
        <f t="shared" si="138"/>
        <v>0</v>
      </c>
      <c r="O104" s="117">
        <f t="shared" si="138"/>
        <v>9.8814484524230892E-4</v>
      </c>
      <c r="P104" s="117">
        <f t="shared" si="128"/>
        <v>1.0000000000000002</v>
      </c>
      <c r="T104" s="105">
        <v>1983</v>
      </c>
      <c r="U104" s="204">
        <f t="shared" si="131"/>
        <v>0</v>
      </c>
      <c r="V104" s="204">
        <f t="shared" si="131"/>
        <v>2.9349309534759421E-2</v>
      </c>
      <c r="W104" s="204">
        <f t="shared" si="131"/>
        <v>0</v>
      </c>
      <c r="X104" s="204">
        <f t="shared" si="131"/>
        <v>0.72086634432525831</v>
      </c>
      <c r="Y104" s="204">
        <f t="shared" si="131"/>
        <v>2.9547686226741076E-3</v>
      </c>
      <c r="Z104" s="204">
        <f t="shared" si="131"/>
        <v>3.0452562365604762E-3</v>
      </c>
      <c r="AA104" s="204">
        <f t="shared" si="131"/>
        <v>0.2414269200651312</v>
      </c>
      <c r="AB104" s="204">
        <f t="shared" si="131"/>
        <v>0</v>
      </c>
      <c r="AC104" s="204">
        <f t="shared" si="131"/>
        <v>1.9058746514528151E-4</v>
      </c>
      <c r="AD104" s="204">
        <f t="shared" si="131"/>
        <v>0</v>
      </c>
      <c r="AE104" s="197">
        <f t="shared" si="132"/>
        <v>0.99783318624952888</v>
      </c>
    </row>
    <row r="105" spans="1:31" x14ac:dyDescent="0.25">
      <c r="A105" s="105">
        <v>1984</v>
      </c>
      <c r="B105" s="117">
        <f t="shared" ref="B105:O105" si="139">B70/$P70</f>
        <v>0</v>
      </c>
      <c r="C105" s="117">
        <f t="shared" si="139"/>
        <v>0</v>
      </c>
      <c r="D105" s="117">
        <f t="shared" si="139"/>
        <v>5.7080483033179145E-3</v>
      </c>
      <c r="E105" s="117">
        <f t="shared" si="139"/>
        <v>0</v>
      </c>
      <c r="F105" s="117">
        <f t="shared" si="139"/>
        <v>0</v>
      </c>
      <c r="G105" s="117">
        <f t="shared" si="139"/>
        <v>0.43366101457163736</v>
      </c>
      <c r="H105" s="117">
        <f t="shared" si="139"/>
        <v>0.26921193325551451</v>
      </c>
      <c r="I105" s="117">
        <f t="shared" si="139"/>
        <v>0</v>
      </c>
      <c r="J105" s="117">
        <f t="shared" si="139"/>
        <v>4.7640022219794985E-4</v>
      </c>
      <c r="K105" s="117">
        <f t="shared" si="139"/>
        <v>0.28906194251376249</v>
      </c>
      <c r="L105" s="117">
        <f t="shared" si="139"/>
        <v>4.804720189688725E-4</v>
      </c>
      <c r="M105" s="117">
        <f t="shared" si="139"/>
        <v>0</v>
      </c>
      <c r="N105" s="117">
        <f t="shared" si="139"/>
        <v>4.8159176308087612E-4</v>
      </c>
      <c r="O105" s="117">
        <f t="shared" si="139"/>
        <v>9.1859735152014931E-4</v>
      </c>
      <c r="P105" s="117">
        <f t="shared" si="128"/>
        <v>1</v>
      </c>
      <c r="T105" s="105">
        <v>1984</v>
      </c>
      <c r="U105" s="117">
        <f t="shared" si="131"/>
        <v>0</v>
      </c>
      <c r="V105" s="117">
        <f t="shared" si="131"/>
        <v>2.2891441403281844E-2</v>
      </c>
      <c r="W105" s="117">
        <f t="shared" si="131"/>
        <v>0</v>
      </c>
      <c r="X105" s="117">
        <f t="shared" si="131"/>
        <v>0.90882972552132635</v>
      </c>
      <c r="Y105" s="117">
        <f t="shared" si="131"/>
        <v>1.3602452500856819E-3</v>
      </c>
      <c r="Z105" s="117">
        <f t="shared" si="131"/>
        <v>1.8099621451728107E-3</v>
      </c>
      <c r="AA105" s="117">
        <f t="shared" si="131"/>
        <v>5.9441496166569845E-2</v>
      </c>
      <c r="AB105" s="117">
        <f t="shared" si="131"/>
        <v>0</v>
      </c>
      <c r="AC105" s="117">
        <f t="shared" si="131"/>
        <v>5.977304304562146E-4</v>
      </c>
      <c r="AD105" s="117">
        <f t="shared" si="131"/>
        <v>0</v>
      </c>
      <c r="AE105" s="197">
        <f t="shared" si="132"/>
        <v>0.99493060091689267</v>
      </c>
    </row>
    <row r="106" spans="1:31" x14ac:dyDescent="0.25">
      <c r="A106" s="105">
        <v>1985</v>
      </c>
      <c r="B106" s="117">
        <f t="shared" ref="B106:O106" si="140">B71/$P71</f>
        <v>0</v>
      </c>
      <c r="C106" s="117">
        <f t="shared" si="140"/>
        <v>0</v>
      </c>
      <c r="D106" s="117">
        <f t="shared" si="140"/>
        <v>4.6654047597465172E-3</v>
      </c>
      <c r="E106" s="117">
        <f t="shared" si="140"/>
        <v>1.4922493412746795E-3</v>
      </c>
      <c r="F106" s="117">
        <f t="shared" si="140"/>
        <v>0</v>
      </c>
      <c r="G106" s="117">
        <f t="shared" si="140"/>
        <v>0.15015482840069835</v>
      </c>
      <c r="H106" s="117">
        <f t="shared" si="140"/>
        <v>0.20491763439717076</v>
      </c>
      <c r="I106" s="117">
        <f t="shared" si="140"/>
        <v>1.9247271674135053E-4</v>
      </c>
      <c r="J106" s="117">
        <f t="shared" si="140"/>
        <v>3.3885909671583303E-3</v>
      </c>
      <c r="K106" s="117">
        <f t="shared" si="140"/>
        <v>0.63219856328991642</v>
      </c>
      <c r="L106" s="117">
        <f t="shared" si="140"/>
        <v>2.4546798720133422E-3</v>
      </c>
      <c r="M106" s="117">
        <f t="shared" si="140"/>
        <v>0</v>
      </c>
      <c r="N106" s="117">
        <f t="shared" si="140"/>
        <v>3.8159808188719931E-4</v>
      </c>
      <c r="O106" s="117">
        <f t="shared" si="140"/>
        <v>1.5397817339308042E-4</v>
      </c>
      <c r="P106" s="117">
        <f t="shared" si="128"/>
        <v>1</v>
      </c>
      <c r="T106" s="105">
        <v>1985</v>
      </c>
      <c r="U106" s="117">
        <f t="shared" si="131"/>
        <v>9.603426081566844E-4</v>
      </c>
      <c r="V106" s="117">
        <f t="shared" si="131"/>
        <v>5.5931511377216789E-2</v>
      </c>
      <c r="W106" s="117">
        <f t="shared" si="131"/>
        <v>4.5128881962250206E-5</v>
      </c>
      <c r="X106" s="117">
        <f t="shared" si="131"/>
        <v>0.79653147149617909</v>
      </c>
      <c r="Y106" s="117">
        <f t="shared" si="131"/>
        <v>8.946865318847478E-3</v>
      </c>
      <c r="Z106" s="117">
        <f t="shared" si="131"/>
        <v>1.7355536485379436E-2</v>
      </c>
      <c r="AA106" s="117">
        <f t="shared" si="131"/>
        <v>0.12539124323042597</v>
      </c>
      <c r="AB106" s="117">
        <f t="shared" si="131"/>
        <v>6.49855900256403E-5</v>
      </c>
      <c r="AC106" s="117">
        <f t="shared" si="131"/>
        <v>9.1772804961804527E-4</v>
      </c>
      <c r="AD106" s="117">
        <f t="shared" si="131"/>
        <v>1.9340949412392945E-4</v>
      </c>
      <c r="AE106" s="197">
        <f t="shared" si="132"/>
        <v>1.0063382225319353</v>
      </c>
    </row>
    <row r="107" spans="1:31" x14ac:dyDescent="0.25">
      <c r="A107" s="105">
        <v>1986</v>
      </c>
      <c r="B107" s="117">
        <f t="shared" ref="B107:O107" si="141">B72/$P72</f>
        <v>0</v>
      </c>
      <c r="C107" s="117">
        <f t="shared" si="141"/>
        <v>0</v>
      </c>
      <c r="D107" s="117">
        <f t="shared" si="141"/>
        <v>1.4220234592936445E-2</v>
      </c>
      <c r="E107" s="117">
        <f t="shared" si="141"/>
        <v>0</v>
      </c>
      <c r="F107" s="117">
        <f t="shared" si="141"/>
        <v>0</v>
      </c>
      <c r="G107" s="117">
        <f t="shared" si="141"/>
        <v>7.7246544933864944E-2</v>
      </c>
      <c r="H107" s="117">
        <f t="shared" si="141"/>
        <v>0.30198332228106095</v>
      </c>
      <c r="I107" s="117">
        <f t="shared" si="141"/>
        <v>0</v>
      </c>
      <c r="J107" s="117">
        <f t="shared" si="141"/>
        <v>1.3051529455344253E-4</v>
      </c>
      <c r="K107" s="117">
        <f t="shared" si="141"/>
        <v>0.5918292560948567</v>
      </c>
      <c r="L107" s="117">
        <f t="shared" si="141"/>
        <v>1.2571292496521471E-2</v>
      </c>
      <c r="M107" s="117">
        <f t="shared" si="141"/>
        <v>0</v>
      </c>
      <c r="N107" s="117">
        <f t="shared" si="141"/>
        <v>4.6866855771463456E-4</v>
      </c>
      <c r="O107" s="117">
        <f t="shared" si="141"/>
        <v>1.5501657484915698E-3</v>
      </c>
      <c r="P107" s="117">
        <f t="shared" si="128"/>
        <v>1.0000000000000002</v>
      </c>
      <c r="T107" s="105">
        <v>1986</v>
      </c>
      <c r="U107" s="117">
        <f t="shared" si="131"/>
        <v>0</v>
      </c>
      <c r="V107" s="117">
        <f t="shared" si="131"/>
        <v>6.2549039791876926E-2</v>
      </c>
      <c r="W107" s="117">
        <f t="shared" si="131"/>
        <v>0</v>
      </c>
      <c r="X107" s="117">
        <f t="shared" si="131"/>
        <v>0.7709258640721347</v>
      </c>
      <c r="Y107" s="117">
        <f t="shared" si="131"/>
        <v>1.2113998350103442E-2</v>
      </c>
      <c r="Z107" s="117">
        <f t="shared" si="131"/>
        <v>4.6624694603571316E-3</v>
      </c>
      <c r="AA107" s="117">
        <f t="shared" si="131"/>
        <v>0.1373730544249909</v>
      </c>
      <c r="AB107" s="117">
        <f t="shared" si="131"/>
        <v>0</v>
      </c>
      <c r="AC107" s="117">
        <f t="shared" si="131"/>
        <v>1.9885860559265985E-3</v>
      </c>
      <c r="AD107" s="117">
        <f t="shared" si="131"/>
        <v>1.0927325367951406E-3</v>
      </c>
      <c r="AE107" s="197">
        <f t="shared" si="132"/>
        <v>0.99070574469218475</v>
      </c>
    </row>
    <row r="108" spans="1:31" x14ac:dyDescent="0.25">
      <c r="A108" s="105">
        <v>1987</v>
      </c>
      <c r="B108" s="117">
        <f t="shared" ref="B108:O108" si="142">B73/$P73</f>
        <v>0</v>
      </c>
      <c r="C108" s="117">
        <f t="shared" si="142"/>
        <v>0</v>
      </c>
      <c r="D108" s="117">
        <f t="shared" si="142"/>
        <v>1.1108973653140841E-2</v>
      </c>
      <c r="E108" s="117">
        <f t="shared" si="142"/>
        <v>0</v>
      </c>
      <c r="F108" s="117">
        <f t="shared" si="142"/>
        <v>0</v>
      </c>
      <c r="G108" s="117">
        <f t="shared" si="142"/>
        <v>0.33956004831131059</v>
      </c>
      <c r="H108" s="117">
        <f t="shared" si="142"/>
        <v>0.26995551469154838</v>
      </c>
      <c r="I108" s="117">
        <f t="shared" si="142"/>
        <v>0</v>
      </c>
      <c r="J108" s="117">
        <f t="shared" si="142"/>
        <v>3.8559932203070308E-4</v>
      </c>
      <c r="K108" s="117">
        <f t="shared" si="142"/>
        <v>0.37007395080923727</v>
      </c>
      <c r="L108" s="117">
        <f t="shared" si="142"/>
        <v>4.1451927118300582E-3</v>
      </c>
      <c r="M108" s="117">
        <f t="shared" si="142"/>
        <v>0</v>
      </c>
      <c r="N108" s="117">
        <f t="shared" si="142"/>
        <v>1.3296035881873501E-3</v>
      </c>
      <c r="O108" s="117">
        <f t="shared" si="142"/>
        <v>3.4411169127147377E-3</v>
      </c>
      <c r="P108" s="117">
        <f t="shared" si="128"/>
        <v>1</v>
      </c>
      <c r="T108" s="105">
        <v>1987</v>
      </c>
      <c r="U108" s="117">
        <f t="shared" si="131"/>
        <v>8.0467210505799004E-5</v>
      </c>
      <c r="V108" s="117">
        <f t="shared" si="131"/>
        <v>5.7449117900556831E-2</v>
      </c>
      <c r="W108" s="117">
        <f t="shared" si="131"/>
        <v>0</v>
      </c>
      <c r="X108" s="117">
        <f t="shared" si="131"/>
        <v>0.67573573852805802</v>
      </c>
      <c r="Y108" s="117">
        <f t="shared" si="131"/>
        <v>7.3611404170704922E-3</v>
      </c>
      <c r="Z108" s="117">
        <f t="shared" si="131"/>
        <v>1.2231015996881447E-3</v>
      </c>
      <c r="AA108" s="117">
        <f t="shared" si="131"/>
        <v>0.25066236435314498</v>
      </c>
      <c r="AB108" s="117">
        <f t="shared" si="131"/>
        <v>0</v>
      </c>
      <c r="AC108" s="117">
        <f t="shared" si="131"/>
        <v>4.7386246186748298E-4</v>
      </c>
      <c r="AD108" s="117">
        <f t="shared" si="131"/>
        <v>6.5267848521370294E-4</v>
      </c>
      <c r="AE108" s="197">
        <f t="shared" si="132"/>
        <v>0.99363847095610558</v>
      </c>
    </row>
    <row r="109" spans="1:31" x14ac:dyDescent="0.25">
      <c r="A109" s="105">
        <v>1988</v>
      </c>
      <c r="B109" s="117">
        <f t="shared" ref="B109:O109" si="143">B74/$P74</f>
        <v>0</v>
      </c>
      <c r="C109" s="117">
        <f t="shared" si="143"/>
        <v>0</v>
      </c>
      <c r="D109" s="117">
        <f t="shared" si="143"/>
        <v>2.7824595845770659E-2</v>
      </c>
      <c r="E109" s="117">
        <f t="shared" si="143"/>
        <v>2.7371788262794711E-4</v>
      </c>
      <c r="F109" s="117">
        <f t="shared" si="143"/>
        <v>0</v>
      </c>
      <c r="G109" s="117">
        <f t="shared" si="143"/>
        <v>0.30328149942134736</v>
      </c>
      <c r="H109" s="117">
        <f t="shared" si="143"/>
        <v>0.1624455676146386</v>
      </c>
      <c r="I109" s="117">
        <f t="shared" si="143"/>
        <v>0</v>
      </c>
      <c r="J109" s="117">
        <f t="shared" si="143"/>
        <v>1.3522966820309294E-3</v>
      </c>
      <c r="K109" s="117">
        <f t="shared" si="143"/>
        <v>0.49909718718379875</v>
      </c>
      <c r="L109" s="117">
        <f t="shared" si="143"/>
        <v>2.6229993666689565E-3</v>
      </c>
      <c r="M109" s="117">
        <f t="shared" si="143"/>
        <v>0</v>
      </c>
      <c r="N109" s="117">
        <f t="shared" si="143"/>
        <v>4.4316228615953344E-4</v>
      </c>
      <c r="O109" s="117">
        <f t="shared" si="143"/>
        <v>2.6589737169572009E-3</v>
      </c>
      <c r="P109" s="117">
        <f t="shared" si="128"/>
        <v>0.99999999999999989</v>
      </c>
      <c r="T109" s="105">
        <v>1988</v>
      </c>
      <c r="U109" s="117">
        <f t="shared" si="131"/>
        <v>0</v>
      </c>
      <c r="V109" s="117">
        <f t="shared" si="131"/>
        <v>7.4356340855419756E-2</v>
      </c>
      <c r="W109" s="117">
        <f t="shared" si="131"/>
        <v>1.3344641215976265E-4</v>
      </c>
      <c r="X109" s="117">
        <f t="shared" si="131"/>
        <v>0.78515818423705852</v>
      </c>
      <c r="Y109" s="117">
        <f t="shared" si="131"/>
        <v>3.3179487936287347E-2</v>
      </c>
      <c r="Z109" s="117">
        <f t="shared" si="131"/>
        <v>3.752120620484997E-3</v>
      </c>
      <c r="AA109" s="117">
        <f t="shared" si="131"/>
        <v>9.9956857559927628E-2</v>
      </c>
      <c r="AB109" s="117">
        <f t="shared" si="131"/>
        <v>0</v>
      </c>
      <c r="AC109" s="117">
        <f t="shared" si="131"/>
        <v>1.4922056305594165E-3</v>
      </c>
      <c r="AD109" s="117">
        <f t="shared" si="131"/>
        <v>0</v>
      </c>
      <c r="AE109" s="197">
        <f t="shared" si="132"/>
        <v>0.99802864325189744</v>
      </c>
    </row>
    <row r="110" spans="1:31" x14ac:dyDescent="0.25">
      <c r="A110" s="107">
        <v>1989</v>
      </c>
      <c r="B110" s="118">
        <f t="shared" ref="B110:O110" si="144">B75/$P75</f>
        <v>8.2856396432203557E-4</v>
      </c>
      <c r="C110" s="118">
        <f t="shared" si="144"/>
        <v>0</v>
      </c>
      <c r="D110" s="118">
        <f t="shared" si="144"/>
        <v>4.2242952781018448E-3</v>
      </c>
      <c r="E110" s="118">
        <f t="shared" si="144"/>
        <v>2.3852598972907085E-4</v>
      </c>
      <c r="F110" s="118">
        <f t="shared" si="144"/>
        <v>0</v>
      </c>
      <c r="G110" s="118">
        <f t="shared" si="144"/>
        <v>0.37599605000961006</v>
      </c>
      <c r="H110" s="118">
        <f t="shared" si="144"/>
        <v>0.29838032065174336</v>
      </c>
      <c r="I110" s="118">
        <f t="shared" si="144"/>
        <v>0</v>
      </c>
      <c r="J110" s="118">
        <f t="shared" si="144"/>
        <v>0</v>
      </c>
      <c r="K110" s="118">
        <f t="shared" si="144"/>
        <v>0.32001362360021329</v>
      </c>
      <c r="L110" s="118">
        <f t="shared" si="144"/>
        <v>3.1636078637750445E-5</v>
      </c>
      <c r="M110" s="118">
        <f t="shared" si="144"/>
        <v>0</v>
      </c>
      <c r="N110" s="118">
        <f t="shared" si="144"/>
        <v>0</v>
      </c>
      <c r="O110" s="118">
        <f t="shared" si="144"/>
        <v>2.8698442764245048E-4</v>
      </c>
      <c r="P110" s="118">
        <f t="shared" si="128"/>
        <v>0.99999999999999978</v>
      </c>
      <c r="T110" s="107">
        <v>1989</v>
      </c>
      <c r="U110" s="118">
        <f t="shared" si="131"/>
        <v>2.1285293935490181E-4</v>
      </c>
      <c r="V110" s="118">
        <f t="shared" si="131"/>
        <v>3.6891190813322074E-2</v>
      </c>
      <c r="W110" s="118">
        <f t="shared" si="131"/>
        <v>0</v>
      </c>
      <c r="X110" s="118">
        <f t="shared" si="131"/>
        <v>0.57090577714462043</v>
      </c>
      <c r="Y110" s="118">
        <f t="shared" si="131"/>
        <v>4.4174881073569802E-2</v>
      </c>
      <c r="Z110" s="118">
        <f t="shared" si="131"/>
        <v>2.0582192613233987E-3</v>
      </c>
      <c r="AA110" s="118">
        <f t="shared" si="131"/>
        <v>0.33774653005078398</v>
      </c>
      <c r="AB110" s="118">
        <f t="shared" si="131"/>
        <v>0</v>
      </c>
      <c r="AC110" s="118">
        <f t="shared" si="131"/>
        <v>6.8730900740082799E-4</v>
      </c>
      <c r="AD110" s="118">
        <f t="shared" si="131"/>
        <v>6.7227884339283199E-3</v>
      </c>
      <c r="AE110" s="198">
        <f t="shared" si="132"/>
        <v>0.99939954872430381</v>
      </c>
    </row>
    <row r="111" spans="1:31" x14ac:dyDescent="0.25">
      <c r="A111" s="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T111" s="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</row>
    <row r="112" spans="1:31" x14ac:dyDescent="0.25">
      <c r="A112" s="6" t="s">
        <v>75</v>
      </c>
      <c r="B112" s="6" t="s">
        <v>2</v>
      </c>
      <c r="C112" s="6" t="s">
        <v>78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T112" s="6" t="s">
        <v>75</v>
      </c>
      <c r="U112" s="6" t="s">
        <v>2</v>
      </c>
      <c r="V112" s="6" t="s">
        <v>78</v>
      </c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x14ac:dyDescent="0.25">
      <c r="A113" s="6" t="s">
        <v>0</v>
      </c>
      <c r="B113" s="6">
        <v>1.1000000000000001</v>
      </c>
      <c r="C113" s="6">
        <v>0.3</v>
      </c>
      <c r="D113" s="6">
        <v>1.2</v>
      </c>
      <c r="E113" s="6">
        <v>2.1</v>
      </c>
      <c r="F113" s="85">
        <v>0.4</v>
      </c>
      <c r="G113" s="6">
        <v>1.3</v>
      </c>
      <c r="H113" s="6">
        <v>2.2000000000000002</v>
      </c>
      <c r="I113" s="6">
        <v>3.1</v>
      </c>
      <c r="J113" s="6">
        <v>1.4</v>
      </c>
      <c r="K113" s="6">
        <v>2.2999999999999998</v>
      </c>
      <c r="L113" s="6">
        <v>3.2</v>
      </c>
      <c r="M113" s="85">
        <v>1.5</v>
      </c>
      <c r="N113" s="6">
        <v>2.4</v>
      </c>
      <c r="O113" s="6">
        <v>3.3</v>
      </c>
      <c r="P113" s="6" t="s">
        <v>1</v>
      </c>
      <c r="T113" s="6" t="s">
        <v>0</v>
      </c>
      <c r="U113" s="6">
        <v>1.1000000000000001</v>
      </c>
      <c r="V113" s="6">
        <v>1.2</v>
      </c>
      <c r="W113" s="6">
        <v>2.1</v>
      </c>
      <c r="X113" s="6">
        <v>1.3</v>
      </c>
      <c r="Y113" s="85">
        <v>2.2000000000000002</v>
      </c>
      <c r="Z113" s="6">
        <v>1.4</v>
      </c>
      <c r="AA113" s="6">
        <v>2.2999999999999998</v>
      </c>
      <c r="AB113" s="6">
        <v>3.2</v>
      </c>
      <c r="AC113" s="6">
        <v>2.4</v>
      </c>
      <c r="AD113" s="6">
        <v>3.3</v>
      </c>
      <c r="AE113" s="6" t="s">
        <v>1</v>
      </c>
    </row>
    <row r="114" spans="1:31" x14ac:dyDescent="0.25">
      <c r="A114" s="86">
        <v>1976</v>
      </c>
      <c r="B114" s="123">
        <f>B80/$P80</f>
        <v>2.5045694079870577E-3</v>
      </c>
      <c r="C114" s="123">
        <f t="shared" ref="C114:O114" si="145">C80/$P80</f>
        <v>0</v>
      </c>
      <c r="D114" s="123">
        <f t="shared" si="145"/>
        <v>4.3562190390496726E-2</v>
      </c>
      <c r="E114" s="123">
        <f t="shared" si="145"/>
        <v>1.5027416447922347E-2</v>
      </c>
      <c r="F114" s="123">
        <f t="shared" si="145"/>
        <v>0</v>
      </c>
      <c r="G114" s="123">
        <f t="shared" si="145"/>
        <v>0.20610516701255965</v>
      </c>
      <c r="H114" s="123">
        <f t="shared" si="145"/>
        <v>0.44115456928633651</v>
      </c>
      <c r="I114" s="123">
        <f t="shared" si="145"/>
        <v>0</v>
      </c>
      <c r="J114" s="123">
        <f t="shared" si="145"/>
        <v>0</v>
      </c>
      <c r="K114" s="123">
        <f t="shared" si="145"/>
        <v>0.28667015207316099</v>
      </c>
      <c r="L114" s="123">
        <f t="shared" si="145"/>
        <v>4.9759353815368012E-3</v>
      </c>
      <c r="M114" s="123">
        <f t="shared" si="145"/>
        <v>0</v>
      </c>
      <c r="N114" s="123">
        <f t="shared" si="145"/>
        <v>0</v>
      </c>
      <c r="O114" s="123">
        <f t="shared" si="145"/>
        <v>0</v>
      </c>
      <c r="P114" s="199">
        <f t="shared" ref="P114:P127" si="146">SUM(B114:O114)</f>
        <v>1</v>
      </c>
      <c r="T114" s="86">
        <v>1976</v>
      </c>
      <c r="U114" s="123">
        <f>U80/$AE80</f>
        <v>1.0721293349116206E-2</v>
      </c>
      <c r="V114" s="123">
        <f t="shared" ref="V114:AD114" si="147">V80/$AE80</f>
        <v>0.3123614960549167</v>
      </c>
      <c r="W114" s="123">
        <f t="shared" si="147"/>
        <v>0</v>
      </c>
      <c r="X114" s="123">
        <f t="shared" si="147"/>
        <v>0.37949541361409578</v>
      </c>
      <c r="Y114" s="123">
        <f t="shared" si="147"/>
        <v>9.2616880083885647E-2</v>
      </c>
      <c r="Z114" s="123">
        <f t="shared" si="147"/>
        <v>0</v>
      </c>
      <c r="AA114" s="123">
        <f t="shared" si="147"/>
        <v>0.20865047553873439</v>
      </c>
      <c r="AB114" s="123">
        <f t="shared" si="147"/>
        <v>0</v>
      </c>
      <c r="AC114" s="123">
        <f t="shared" si="147"/>
        <v>0</v>
      </c>
      <c r="AD114" s="123">
        <f t="shared" si="147"/>
        <v>0</v>
      </c>
      <c r="AE114" s="201">
        <f>SUM(U114:AD114)</f>
        <v>1.0038455586407489</v>
      </c>
    </row>
    <row r="115" spans="1:31" x14ac:dyDescent="0.25">
      <c r="A115" s="87">
        <v>1977</v>
      </c>
      <c r="B115" s="124">
        <f t="shared" ref="B115:B127" si="148">B81/$P81</f>
        <v>0</v>
      </c>
      <c r="C115" s="124">
        <f t="shared" ref="C115:O115" si="149">C81/$P81</f>
        <v>0</v>
      </c>
      <c r="D115" s="124">
        <f t="shared" si="149"/>
        <v>3.6304993435724423E-2</v>
      </c>
      <c r="E115" s="124">
        <f t="shared" si="149"/>
        <v>0</v>
      </c>
      <c r="F115" s="124">
        <f t="shared" si="149"/>
        <v>0</v>
      </c>
      <c r="G115" s="124">
        <f t="shared" si="149"/>
        <v>0.19334017270433684</v>
      </c>
      <c r="H115" s="124">
        <f t="shared" si="149"/>
        <v>0.5814390785439546</v>
      </c>
      <c r="I115" s="124">
        <f t="shared" si="149"/>
        <v>0</v>
      </c>
      <c r="J115" s="124">
        <f t="shared" si="149"/>
        <v>0</v>
      </c>
      <c r="K115" s="124">
        <f t="shared" si="149"/>
        <v>0.18891575531598409</v>
      </c>
      <c r="L115" s="124">
        <f t="shared" si="149"/>
        <v>0</v>
      </c>
      <c r="M115" s="124">
        <f t="shared" si="149"/>
        <v>0</v>
      </c>
      <c r="N115" s="124">
        <f t="shared" si="149"/>
        <v>0</v>
      </c>
      <c r="O115" s="124">
        <f t="shared" si="149"/>
        <v>0</v>
      </c>
      <c r="P115" s="200">
        <f t="shared" si="146"/>
        <v>1</v>
      </c>
      <c r="T115" s="87">
        <v>1977</v>
      </c>
      <c r="U115" s="124">
        <f t="shared" ref="U115:AD127" si="150">U81/$AE81</f>
        <v>0</v>
      </c>
      <c r="V115" s="124">
        <f t="shared" si="150"/>
        <v>5.7264302951488648E-2</v>
      </c>
      <c r="W115" s="124">
        <f t="shared" si="150"/>
        <v>0</v>
      </c>
      <c r="X115" s="124">
        <f t="shared" si="150"/>
        <v>0.68762271689733667</v>
      </c>
      <c r="Y115" s="124">
        <f t="shared" si="150"/>
        <v>4.5134189764656378E-2</v>
      </c>
      <c r="Z115" s="124">
        <f t="shared" si="150"/>
        <v>1.6003316818136353E-3</v>
      </c>
      <c r="AA115" s="124">
        <f t="shared" si="150"/>
        <v>0.21681766098183441</v>
      </c>
      <c r="AB115" s="124">
        <f t="shared" si="150"/>
        <v>0</v>
      </c>
      <c r="AC115" s="124">
        <f t="shared" si="150"/>
        <v>0</v>
      </c>
      <c r="AD115" s="124">
        <f t="shared" si="150"/>
        <v>0</v>
      </c>
      <c r="AE115" s="202">
        <f t="shared" ref="AE115:AE127" si="151">SUM(U115:AD115)</f>
        <v>1.0084392022771298</v>
      </c>
    </row>
    <row r="116" spans="1:31" x14ac:dyDescent="0.25">
      <c r="A116" s="87">
        <v>1978</v>
      </c>
      <c r="B116" s="124">
        <f t="shared" si="148"/>
        <v>0</v>
      </c>
      <c r="C116" s="124">
        <f t="shared" ref="C116:O116" si="152">C82/$P82</f>
        <v>0</v>
      </c>
      <c r="D116" s="124">
        <f t="shared" si="152"/>
        <v>9.6030981076775046E-2</v>
      </c>
      <c r="E116" s="124">
        <f t="shared" si="152"/>
        <v>0</v>
      </c>
      <c r="F116" s="124">
        <f t="shared" si="152"/>
        <v>0</v>
      </c>
      <c r="G116" s="124">
        <f t="shared" si="152"/>
        <v>0.17002944642230911</v>
      </c>
      <c r="H116" s="124">
        <f t="shared" si="152"/>
        <v>0.48789751895560873</v>
      </c>
      <c r="I116" s="124">
        <f t="shared" si="152"/>
        <v>0</v>
      </c>
      <c r="J116" s="124">
        <f t="shared" si="152"/>
        <v>0</v>
      </c>
      <c r="K116" s="124">
        <f t="shared" si="152"/>
        <v>0.24246360285585591</v>
      </c>
      <c r="L116" s="124">
        <f t="shared" si="152"/>
        <v>3.5784506894511164E-3</v>
      </c>
      <c r="M116" s="124">
        <f t="shared" si="152"/>
        <v>0</v>
      </c>
      <c r="N116" s="124">
        <f t="shared" si="152"/>
        <v>0</v>
      </c>
      <c r="O116" s="124">
        <f t="shared" si="152"/>
        <v>0</v>
      </c>
      <c r="P116" s="200">
        <f t="shared" si="146"/>
        <v>0.99999999999999978</v>
      </c>
      <c r="T116" s="87">
        <v>1978</v>
      </c>
      <c r="U116" s="124">
        <f t="shared" si="150"/>
        <v>0</v>
      </c>
      <c r="V116" s="124">
        <f t="shared" si="150"/>
        <v>0.11181032856295423</v>
      </c>
      <c r="W116" s="124">
        <f t="shared" si="150"/>
        <v>0</v>
      </c>
      <c r="X116" s="124">
        <f t="shared" si="150"/>
        <v>0.61716418629237912</v>
      </c>
      <c r="Y116" s="124">
        <f t="shared" si="150"/>
        <v>5.5279098056701767E-2</v>
      </c>
      <c r="Z116" s="124">
        <f t="shared" si="150"/>
        <v>0</v>
      </c>
      <c r="AA116" s="124">
        <f t="shared" si="150"/>
        <v>0.21706084287210858</v>
      </c>
      <c r="AB116" s="124">
        <f t="shared" si="150"/>
        <v>0</v>
      </c>
      <c r="AC116" s="124">
        <f t="shared" si="150"/>
        <v>0</v>
      </c>
      <c r="AD116" s="124">
        <f t="shared" si="150"/>
        <v>0</v>
      </c>
      <c r="AE116" s="202">
        <f t="shared" si="151"/>
        <v>1.0013144557841436</v>
      </c>
    </row>
    <row r="117" spans="1:31" x14ac:dyDescent="0.25">
      <c r="A117" s="87">
        <v>1979</v>
      </c>
      <c r="B117" s="124">
        <f t="shared" si="148"/>
        <v>0</v>
      </c>
      <c r="C117" s="124">
        <f t="shared" ref="C117:O117" si="153">C83/$P83</f>
        <v>0</v>
      </c>
      <c r="D117" s="124">
        <f t="shared" si="153"/>
        <v>5.3920551258559305E-3</v>
      </c>
      <c r="E117" s="124">
        <f t="shared" si="153"/>
        <v>0</v>
      </c>
      <c r="F117" s="124">
        <f t="shared" si="153"/>
        <v>0</v>
      </c>
      <c r="G117" s="124">
        <f t="shared" si="153"/>
        <v>0.36973553218196764</v>
      </c>
      <c r="H117" s="124">
        <f t="shared" si="153"/>
        <v>0.34000246388247951</v>
      </c>
      <c r="I117" s="124">
        <f t="shared" si="153"/>
        <v>0</v>
      </c>
      <c r="J117" s="124">
        <f t="shared" si="153"/>
        <v>0</v>
      </c>
      <c r="K117" s="124">
        <f t="shared" si="153"/>
        <v>0.28420995386324555</v>
      </c>
      <c r="L117" s="124">
        <f t="shared" si="153"/>
        <v>0</v>
      </c>
      <c r="M117" s="124">
        <f t="shared" si="153"/>
        <v>0</v>
      </c>
      <c r="N117" s="124">
        <f t="shared" si="153"/>
        <v>0</v>
      </c>
      <c r="O117" s="124">
        <f t="shared" si="153"/>
        <v>6.599949464512505E-4</v>
      </c>
      <c r="P117" s="200">
        <f t="shared" si="146"/>
        <v>1</v>
      </c>
      <c r="T117" s="87">
        <v>1979</v>
      </c>
      <c r="U117" s="124">
        <f t="shared" si="150"/>
        <v>0</v>
      </c>
      <c r="V117" s="124">
        <f t="shared" si="150"/>
        <v>0.30286836408103168</v>
      </c>
      <c r="W117" s="124">
        <f t="shared" si="150"/>
        <v>0</v>
      </c>
      <c r="X117" s="124">
        <f t="shared" si="150"/>
        <v>0.47159222541795864</v>
      </c>
      <c r="Y117" s="124">
        <f t="shared" si="150"/>
        <v>6.2436752494026186E-2</v>
      </c>
      <c r="Z117" s="124">
        <f t="shared" si="150"/>
        <v>0</v>
      </c>
      <c r="AA117" s="124">
        <f t="shared" si="150"/>
        <v>0.15970450182905652</v>
      </c>
      <c r="AB117" s="124">
        <f t="shared" si="150"/>
        <v>7.1373757666128035E-4</v>
      </c>
      <c r="AC117" s="124">
        <f t="shared" si="150"/>
        <v>0</v>
      </c>
      <c r="AD117" s="124">
        <f t="shared" si="150"/>
        <v>0</v>
      </c>
      <c r="AE117" s="202">
        <f t="shared" si="151"/>
        <v>0.99731558139873422</v>
      </c>
    </row>
    <row r="118" spans="1:31" x14ac:dyDescent="0.25">
      <c r="A118" s="87">
        <v>1980</v>
      </c>
      <c r="B118" s="124">
        <f t="shared" si="148"/>
        <v>0</v>
      </c>
      <c r="C118" s="124">
        <f t="shared" ref="C118:O118" si="154">C84/$P84</f>
        <v>0</v>
      </c>
      <c r="D118" s="124">
        <f t="shared" si="154"/>
        <v>2.4648789275452613E-2</v>
      </c>
      <c r="E118" s="124">
        <f t="shared" si="154"/>
        <v>0</v>
      </c>
      <c r="F118" s="124">
        <f t="shared" si="154"/>
        <v>0</v>
      </c>
      <c r="G118" s="124">
        <f t="shared" si="154"/>
        <v>8.2814882277577023E-2</v>
      </c>
      <c r="H118" s="124">
        <f t="shared" si="154"/>
        <v>0.55866387941227758</v>
      </c>
      <c r="I118" s="124">
        <f t="shared" si="154"/>
        <v>0</v>
      </c>
      <c r="J118" s="124">
        <f t="shared" si="154"/>
        <v>0</v>
      </c>
      <c r="K118" s="124">
        <f t="shared" si="154"/>
        <v>0.25184437859951475</v>
      </c>
      <c r="L118" s="124">
        <f t="shared" si="154"/>
        <v>8.2028070435178041E-2</v>
      </c>
      <c r="M118" s="124">
        <f t="shared" si="154"/>
        <v>0</v>
      </c>
      <c r="N118" s="124">
        <f t="shared" si="154"/>
        <v>0</v>
      </c>
      <c r="O118" s="124">
        <f t="shared" si="154"/>
        <v>0</v>
      </c>
      <c r="P118" s="200">
        <f t="shared" si="146"/>
        <v>0.99999999999999989</v>
      </c>
      <c r="T118" s="87">
        <v>1980</v>
      </c>
      <c r="U118" s="124">
        <f t="shared" si="150"/>
        <v>0</v>
      </c>
      <c r="V118" s="124">
        <f t="shared" si="150"/>
        <v>8.5400145230000848E-2</v>
      </c>
      <c r="W118" s="124">
        <f t="shared" si="150"/>
        <v>0</v>
      </c>
      <c r="X118" s="124">
        <f t="shared" si="150"/>
        <v>0.56580230431047129</v>
      </c>
      <c r="Y118" s="124">
        <f t="shared" si="150"/>
        <v>9.4009304030735236E-2</v>
      </c>
      <c r="Z118" s="124">
        <f t="shared" si="150"/>
        <v>2.2861047642838944E-4</v>
      </c>
      <c r="AA118" s="124">
        <f t="shared" si="150"/>
        <v>0.2525690621857905</v>
      </c>
      <c r="AB118" s="124">
        <f t="shared" si="150"/>
        <v>3.0573533806709432E-3</v>
      </c>
      <c r="AC118" s="124">
        <f t="shared" si="150"/>
        <v>0</v>
      </c>
      <c r="AD118" s="124">
        <f t="shared" si="150"/>
        <v>0</v>
      </c>
      <c r="AE118" s="202">
        <f t="shared" si="151"/>
        <v>1.0010667796140973</v>
      </c>
    </row>
    <row r="119" spans="1:31" x14ac:dyDescent="0.25">
      <c r="A119" s="87">
        <v>1981</v>
      </c>
      <c r="B119" s="124">
        <f t="shared" si="148"/>
        <v>0</v>
      </c>
      <c r="C119" s="124">
        <f t="shared" ref="C119:O119" si="155">C85/$P85</f>
        <v>0</v>
      </c>
      <c r="D119" s="124">
        <f t="shared" si="155"/>
        <v>3.6812095845328713E-3</v>
      </c>
      <c r="E119" s="124">
        <f t="shared" si="155"/>
        <v>0</v>
      </c>
      <c r="F119" s="124">
        <f t="shared" si="155"/>
        <v>0</v>
      </c>
      <c r="G119" s="124">
        <f t="shared" si="155"/>
        <v>0.12164250125958685</v>
      </c>
      <c r="H119" s="124">
        <f t="shared" si="155"/>
        <v>0.46960113678458149</v>
      </c>
      <c r="I119" s="124">
        <f t="shared" si="155"/>
        <v>0</v>
      </c>
      <c r="J119" s="124">
        <f t="shared" si="155"/>
        <v>6.6701526154740404E-4</v>
      </c>
      <c r="K119" s="124">
        <f t="shared" si="155"/>
        <v>0.39429535197561588</v>
      </c>
      <c r="L119" s="124">
        <f t="shared" si="155"/>
        <v>1.0112785134135579E-2</v>
      </c>
      <c r="M119" s="124">
        <f t="shared" si="155"/>
        <v>0</v>
      </c>
      <c r="N119" s="124">
        <f t="shared" si="155"/>
        <v>0</v>
      </c>
      <c r="O119" s="124">
        <f t="shared" si="155"/>
        <v>0</v>
      </c>
      <c r="P119" s="200">
        <f t="shared" si="146"/>
        <v>1.0000000000000002</v>
      </c>
      <c r="T119" s="87">
        <v>1981</v>
      </c>
      <c r="U119" s="124">
        <f t="shared" si="150"/>
        <v>2.859585760406748E-4</v>
      </c>
      <c r="V119" s="124">
        <f t="shared" si="150"/>
        <v>0.1024732557241758</v>
      </c>
      <c r="W119" s="124">
        <f t="shared" si="150"/>
        <v>0</v>
      </c>
      <c r="X119" s="124">
        <f t="shared" si="150"/>
        <v>0.69339235518342812</v>
      </c>
      <c r="Y119" s="124">
        <f t="shared" si="150"/>
        <v>3.2144126935105523E-2</v>
      </c>
      <c r="Z119" s="124">
        <f t="shared" si="150"/>
        <v>2.3484348057340415E-3</v>
      </c>
      <c r="AA119" s="124">
        <f t="shared" si="150"/>
        <v>0.1656653350528976</v>
      </c>
      <c r="AB119" s="124">
        <f t="shared" si="150"/>
        <v>0</v>
      </c>
      <c r="AC119" s="124">
        <f t="shared" si="150"/>
        <v>0</v>
      </c>
      <c r="AD119" s="124">
        <f t="shared" si="150"/>
        <v>0</v>
      </c>
      <c r="AE119" s="202">
        <f t="shared" si="151"/>
        <v>0.99630946627738171</v>
      </c>
    </row>
    <row r="120" spans="1:31" x14ac:dyDescent="0.25">
      <c r="A120" s="87">
        <v>1982</v>
      </c>
      <c r="B120" s="124">
        <f t="shared" si="148"/>
        <v>2.7555728015445234E-3</v>
      </c>
      <c r="C120" s="124">
        <f t="shared" ref="C120:O120" si="156">C86/$P86</f>
        <v>0</v>
      </c>
      <c r="D120" s="124">
        <f t="shared" si="156"/>
        <v>2.01830677316037E-2</v>
      </c>
      <c r="E120" s="124">
        <f t="shared" si="156"/>
        <v>1.941426291997278E-2</v>
      </c>
      <c r="F120" s="124">
        <f t="shared" si="156"/>
        <v>0</v>
      </c>
      <c r="G120" s="124">
        <f t="shared" si="156"/>
        <v>9.6717599254792883E-2</v>
      </c>
      <c r="H120" s="124">
        <f t="shared" si="156"/>
        <v>0.48212879522223756</v>
      </c>
      <c r="I120" s="124">
        <f t="shared" si="156"/>
        <v>0</v>
      </c>
      <c r="J120" s="124">
        <f t="shared" si="156"/>
        <v>0</v>
      </c>
      <c r="K120" s="124">
        <f t="shared" si="156"/>
        <v>0.35280613129978744</v>
      </c>
      <c r="L120" s="124">
        <f t="shared" si="156"/>
        <v>1.8026456254467627E-2</v>
      </c>
      <c r="M120" s="124">
        <f t="shared" si="156"/>
        <v>0</v>
      </c>
      <c r="N120" s="124">
        <f t="shared" si="156"/>
        <v>0</v>
      </c>
      <c r="O120" s="124">
        <f t="shared" si="156"/>
        <v>7.9681145155934743E-3</v>
      </c>
      <c r="P120" s="200">
        <f t="shared" si="146"/>
        <v>1</v>
      </c>
      <c r="T120" s="87">
        <v>1982</v>
      </c>
      <c r="U120" s="124">
        <f t="shared" si="150"/>
        <v>0</v>
      </c>
      <c r="V120" s="124">
        <f t="shared" si="150"/>
        <v>0.18785350263951839</v>
      </c>
      <c r="W120" s="124">
        <f t="shared" si="150"/>
        <v>0</v>
      </c>
      <c r="X120" s="124">
        <f t="shared" si="150"/>
        <v>0.77271481371414708</v>
      </c>
      <c r="Y120" s="124">
        <f t="shared" si="150"/>
        <v>4.8664468109866276E-3</v>
      </c>
      <c r="Z120" s="124">
        <f t="shared" si="150"/>
        <v>9.4232106430922891E-3</v>
      </c>
      <c r="AA120" s="124">
        <f t="shared" si="150"/>
        <v>8.8172129878348344E-3</v>
      </c>
      <c r="AB120" s="124">
        <f t="shared" si="150"/>
        <v>0</v>
      </c>
      <c r="AC120" s="124">
        <f t="shared" si="150"/>
        <v>0</v>
      </c>
      <c r="AD120" s="124">
        <f t="shared" si="150"/>
        <v>0</v>
      </c>
      <c r="AE120" s="202">
        <f t="shared" si="151"/>
        <v>0.98367518679557919</v>
      </c>
    </row>
    <row r="121" spans="1:31" x14ac:dyDescent="0.25">
      <c r="A121" s="87">
        <v>1983</v>
      </c>
      <c r="B121" s="124">
        <f t="shared" si="148"/>
        <v>6.4838155678922458E-3</v>
      </c>
      <c r="C121" s="124">
        <f t="shared" ref="C121:O121" si="157">C87/$P87</f>
        <v>0</v>
      </c>
      <c r="D121" s="124">
        <f t="shared" si="157"/>
        <v>2.8036188377676775E-2</v>
      </c>
      <c r="E121" s="124">
        <f t="shared" si="157"/>
        <v>3.3361514550179792E-2</v>
      </c>
      <c r="F121" s="124">
        <f t="shared" si="157"/>
        <v>0</v>
      </c>
      <c r="G121" s="124">
        <f t="shared" si="157"/>
        <v>0.32092383829961468</v>
      </c>
      <c r="H121" s="124">
        <f t="shared" si="157"/>
        <v>0.32470505828505419</v>
      </c>
      <c r="I121" s="124">
        <f t="shared" si="157"/>
        <v>0</v>
      </c>
      <c r="J121" s="124">
        <f t="shared" si="157"/>
        <v>1.698621107065876E-4</v>
      </c>
      <c r="K121" s="124">
        <f t="shared" si="157"/>
        <v>0.28393681069880972</v>
      </c>
      <c r="L121" s="124">
        <f t="shared" si="157"/>
        <v>1.7824346485329425E-3</v>
      </c>
      <c r="M121" s="124">
        <f t="shared" si="157"/>
        <v>0</v>
      </c>
      <c r="N121" s="124">
        <f t="shared" si="157"/>
        <v>1.7135212922155768E-4</v>
      </c>
      <c r="O121" s="124">
        <f t="shared" si="157"/>
        <v>4.2912533231137919E-4</v>
      </c>
      <c r="P121" s="200">
        <f t="shared" si="146"/>
        <v>0.99999999999999989</v>
      </c>
      <c r="T121" s="87">
        <v>1983</v>
      </c>
      <c r="U121" s="124">
        <f t="shared" si="150"/>
        <v>1.1062359389954384E-3</v>
      </c>
      <c r="V121" s="124">
        <f t="shared" si="150"/>
        <v>0.12158999664400334</v>
      </c>
      <c r="W121" s="124">
        <f t="shared" si="150"/>
        <v>5.5933277814376097E-4</v>
      </c>
      <c r="X121" s="124">
        <f t="shared" si="150"/>
        <v>0.6099638298136798</v>
      </c>
      <c r="Y121" s="124">
        <f t="shared" si="150"/>
        <v>1.5758765987595243E-2</v>
      </c>
      <c r="Z121" s="124">
        <f t="shared" si="150"/>
        <v>3.0452562365604762E-3</v>
      </c>
      <c r="AA121" s="124">
        <f t="shared" si="150"/>
        <v>0.25447702385243559</v>
      </c>
      <c r="AB121" s="124">
        <f t="shared" si="150"/>
        <v>0</v>
      </c>
      <c r="AC121" s="124">
        <f t="shared" si="150"/>
        <v>0</v>
      </c>
      <c r="AD121" s="124">
        <f t="shared" si="150"/>
        <v>0</v>
      </c>
      <c r="AE121" s="202">
        <f t="shared" si="151"/>
        <v>1.0065004412514138</v>
      </c>
    </row>
    <row r="122" spans="1:31" x14ac:dyDescent="0.25">
      <c r="A122" s="87">
        <v>1984</v>
      </c>
      <c r="B122" s="124">
        <f t="shared" si="148"/>
        <v>1.1625357750864591E-3</v>
      </c>
      <c r="C122" s="124">
        <f t="shared" ref="C122:O122" si="158">C88/$P88</f>
        <v>3.557012446160062E-4</v>
      </c>
      <c r="D122" s="124">
        <f t="shared" si="158"/>
        <v>1.6286432157752287E-2</v>
      </c>
      <c r="E122" s="124">
        <f t="shared" si="158"/>
        <v>1.5234424037700168E-2</v>
      </c>
      <c r="F122" s="124">
        <f t="shared" si="158"/>
        <v>0</v>
      </c>
      <c r="G122" s="124">
        <f t="shared" si="158"/>
        <v>0.22652582169807087</v>
      </c>
      <c r="H122" s="124">
        <f t="shared" si="158"/>
        <v>0.5353607378874834</v>
      </c>
      <c r="I122" s="124">
        <f t="shared" si="158"/>
        <v>0</v>
      </c>
      <c r="J122" s="124">
        <f t="shared" si="158"/>
        <v>6.0902993590350321E-4</v>
      </c>
      <c r="K122" s="124">
        <f t="shared" si="158"/>
        <v>0.20156548455575557</v>
      </c>
      <c r="L122" s="124">
        <f t="shared" si="158"/>
        <v>2.1498236198986909E-3</v>
      </c>
      <c r="M122" s="124">
        <f t="shared" si="158"/>
        <v>0</v>
      </c>
      <c r="N122" s="124">
        <f t="shared" si="158"/>
        <v>3.0963359561817714E-4</v>
      </c>
      <c r="O122" s="124">
        <f t="shared" si="158"/>
        <v>4.4037549211484086E-4</v>
      </c>
      <c r="P122" s="200">
        <f t="shared" si="146"/>
        <v>1</v>
      </c>
      <c r="T122" s="87">
        <v>1984</v>
      </c>
      <c r="U122" s="124">
        <f t="shared" si="150"/>
        <v>0</v>
      </c>
      <c r="V122" s="124">
        <f t="shared" si="150"/>
        <v>4.7366567431947948E-2</v>
      </c>
      <c r="W122" s="124">
        <f t="shared" si="150"/>
        <v>0</v>
      </c>
      <c r="X122" s="124">
        <f t="shared" si="150"/>
        <v>0.86616166329027811</v>
      </c>
      <c r="Y122" s="124">
        <f t="shared" si="150"/>
        <v>3.4383977154943623E-3</v>
      </c>
      <c r="Z122" s="124">
        <f t="shared" si="150"/>
        <v>9.8542383459408571E-3</v>
      </c>
      <c r="AA122" s="124">
        <f t="shared" si="150"/>
        <v>8.5007731076922458E-2</v>
      </c>
      <c r="AB122" s="124">
        <f t="shared" si="150"/>
        <v>0</v>
      </c>
      <c r="AC122" s="124">
        <f t="shared" si="150"/>
        <v>0</v>
      </c>
      <c r="AD122" s="124">
        <f t="shared" si="150"/>
        <v>0</v>
      </c>
      <c r="AE122" s="202">
        <f t="shared" si="151"/>
        <v>1.0118285978605839</v>
      </c>
    </row>
    <row r="123" spans="1:31" x14ac:dyDescent="0.25">
      <c r="A123" s="87">
        <v>1985</v>
      </c>
      <c r="B123" s="124">
        <f t="shared" si="148"/>
        <v>7.7973832403325626E-3</v>
      </c>
      <c r="C123" s="124">
        <f t="shared" ref="C123:O123" si="159">C89/$P89</f>
        <v>0</v>
      </c>
      <c r="D123" s="124">
        <f t="shared" si="159"/>
        <v>7.5009421838082083E-3</v>
      </c>
      <c r="E123" s="124">
        <f t="shared" si="159"/>
        <v>3.5230474140610708E-2</v>
      </c>
      <c r="F123" s="124">
        <f t="shared" si="159"/>
        <v>0</v>
      </c>
      <c r="G123" s="124">
        <f t="shared" si="159"/>
        <v>0.11109690566817075</v>
      </c>
      <c r="H123" s="124">
        <f t="shared" si="159"/>
        <v>0.38925590836178042</v>
      </c>
      <c r="I123" s="124">
        <f t="shared" si="159"/>
        <v>1.6903111191036242E-3</v>
      </c>
      <c r="J123" s="124">
        <f t="shared" si="159"/>
        <v>2.8070579665197223E-3</v>
      </c>
      <c r="K123" s="124">
        <f t="shared" si="159"/>
        <v>0.44083928644811271</v>
      </c>
      <c r="L123" s="124">
        <f t="shared" si="159"/>
        <v>3.7817308715612924E-3</v>
      </c>
      <c r="M123" s="124">
        <f t="shared" si="159"/>
        <v>0</v>
      </c>
      <c r="N123" s="124">
        <f t="shared" si="159"/>
        <v>0</v>
      </c>
      <c r="O123" s="124">
        <f t="shared" si="159"/>
        <v>0</v>
      </c>
      <c r="P123" s="200">
        <f t="shared" si="146"/>
        <v>1</v>
      </c>
      <c r="T123" s="87">
        <v>1985</v>
      </c>
      <c r="U123" s="124">
        <f t="shared" si="150"/>
        <v>6.7501161252439264E-4</v>
      </c>
      <c r="V123" s="124">
        <f t="shared" si="150"/>
        <v>0.11961065146512963</v>
      </c>
      <c r="W123" s="124">
        <f t="shared" si="150"/>
        <v>0</v>
      </c>
      <c r="X123" s="124">
        <f t="shared" si="150"/>
        <v>0.65573934219946173</v>
      </c>
      <c r="Y123" s="124">
        <f t="shared" si="150"/>
        <v>2.5345078879784936E-2</v>
      </c>
      <c r="Z123" s="124">
        <f t="shared" si="150"/>
        <v>2.3676491500866221E-2</v>
      </c>
      <c r="AA123" s="124">
        <f t="shared" si="150"/>
        <v>0.15699185896390019</v>
      </c>
      <c r="AB123" s="124">
        <f t="shared" si="150"/>
        <v>6.5893990746428816E-4</v>
      </c>
      <c r="AC123" s="124">
        <f t="shared" si="150"/>
        <v>3.1949688675288277E-3</v>
      </c>
      <c r="AD123" s="124">
        <f t="shared" si="150"/>
        <v>0</v>
      </c>
      <c r="AE123" s="202">
        <f t="shared" si="151"/>
        <v>0.98589234339666021</v>
      </c>
    </row>
    <row r="124" spans="1:31" x14ac:dyDescent="0.25">
      <c r="A124" s="87">
        <v>1986</v>
      </c>
      <c r="B124" s="124">
        <f t="shared" si="148"/>
        <v>0</v>
      </c>
      <c r="C124" s="124">
        <f t="shared" ref="C124:O124" si="160">C90/$P90</f>
        <v>0</v>
      </c>
      <c r="D124" s="124">
        <f t="shared" si="160"/>
        <v>6.7297301622462946E-2</v>
      </c>
      <c r="E124" s="124">
        <f t="shared" si="160"/>
        <v>1.0570477288634668E-2</v>
      </c>
      <c r="F124" s="124">
        <f t="shared" si="160"/>
        <v>0</v>
      </c>
      <c r="G124" s="124">
        <f t="shared" si="160"/>
        <v>3.5001334996534079E-2</v>
      </c>
      <c r="H124" s="124">
        <f t="shared" si="160"/>
        <v>0.23818949201907902</v>
      </c>
      <c r="I124" s="124">
        <f t="shared" si="160"/>
        <v>0</v>
      </c>
      <c r="J124" s="124">
        <f t="shared" si="160"/>
        <v>0</v>
      </c>
      <c r="K124" s="124">
        <f t="shared" si="160"/>
        <v>0.62777306575005321</v>
      </c>
      <c r="L124" s="124">
        <f t="shared" si="160"/>
        <v>1.5748326621852337E-2</v>
      </c>
      <c r="M124" s="124">
        <f t="shared" si="160"/>
        <v>0</v>
      </c>
      <c r="N124" s="124">
        <f t="shared" si="160"/>
        <v>0</v>
      </c>
      <c r="O124" s="124">
        <f t="shared" si="160"/>
        <v>5.4200017013835925E-3</v>
      </c>
      <c r="P124" s="200">
        <f t="shared" si="146"/>
        <v>0.99999999999999978</v>
      </c>
      <c r="T124" s="87">
        <v>1986</v>
      </c>
      <c r="U124" s="124">
        <f t="shared" si="150"/>
        <v>4.9244294762147765E-4</v>
      </c>
      <c r="V124" s="124">
        <f t="shared" si="150"/>
        <v>0.1298865228214095</v>
      </c>
      <c r="W124" s="124">
        <f t="shared" si="150"/>
        <v>0</v>
      </c>
      <c r="X124" s="124">
        <f t="shared" si="150"/>
        <v>0.68183581814700367</v>
      </c>
      <c r="Y124" s="124">
        <f t="shared" si="150"/>
        <v>2.4115045666639492E-2</v>
      </c>
      <c r="Z124" s="124">
        <f t="shared" si="150"/>
        <v>5.7013441172994528E-3</v>
      </c>
      <c r="AA124" s="124">
        <f t="shared" si="150"/>
        <v>0.16798202377102273</v>
      </c>
      <c r="AB124" s="124">
        <f t="shared" si="150"/>
        <v>0</v>
      </c>
      <c r="AC124" s="124">
        <f t="shared" si="150"/>
        <v>1.1910248035496202E-3</v>
      </c>
      <c r="AD124" s="124">
        <f t="shared" si="150"/>
        <v>6.2482993540064705E-4</v>
      </c>
      <c r="AE124" s="202">
        <f t="shared" si="151"/>
        <v>1.0118290522099465</v>
      </c>
    </row>
    <row r="125" spans="1:31" x14ac:dyDescent="0.25">
      <c r="A125" s="87">
        <v>1987</v>
      </c>
      <c r="B125" s="124">
        <f t="shared" si="148"/>
        <v>1.4617259097393503E-2</v>
      </c>
      <c r="C125" s="124">
        <f t="shared" ref="C125:O125" si="161">C91/$P91</f>
        <v>0</v>
      </c>
      <c r="D125" s="124">
        <f t="shared" si="161"/>
        <v>1.8773001367361326E-2</v>
      </c>
      <c r="E125" s="124">
        <f t="shared" si="161"/>
        <v>3.1968829671514626E-2</v>
      </c>
      <c r="F125" s="124">
        <f t="shared" si="161"/>
        <v>0</v>
      </c>
      <c r="G125" s="124">
        <f t="shared" si="161"/>
        <v>0.24075735904984114</v>
      </c>
      <c r="H125" s="124">
        <f t="shared" si="161"/>
        <v>0.35871863996580672</v>
      </c>
      <c r="I125" s="124">
        <f t="shared" si="161"/>
        <v>0</v>
      </c>
      <c r="J125" s="124">
        <f t="shared" si="161"/>
        <v>0</v>
      </c>
      <c r="K125" s="124">
        <f t="shared" si="161"/>
        <v>0.32651585191380217</v>
      </c>
      <c r="L125" s="124">
        <f t="shared" si="161"/>
        <v>7.2932104990159567E-3</v>
      </c>
      <c r="M125" s="124">
        <f t="shared" si="161"/>
        <v>0</v>
      </c>
      <c r="N125" s="124">
        <f t="shared" si="161"/>
        <v>3.9061592524680367E-5</v>
      </c>
      <c r="O125" s="124">
        <f t="shared" si="161"/>
        <v>1.3167868427398784E-3</v>
      </c>
      <c r="P125" s="200">
        <f t="shared" si="146"/>
        <v>0.99999999999999989</v>
      </c>
      <c r="T125" s="87">
        <v>1987</v>
      </c>
      <c r="U125" s="124">
        <f t="shared" si="150"/>
        <v>0</v>
      </c>
      <c r="V125" s="124">
        <f t="shared" si="150"/>
        <v>8.3194561261881933E-2</v>
      </c>
      <c r="W125" s="124">
        <f t="shared" si="150"/>
        <v>0</v>
      </c>
      <c r="X125" s="124">
        <f t="shared" si="150"/>
        <v>0.67573573852805802</v>
      </c>
      <c r="Y125" s="124">
        <f t="shared" si="150"/>
        <v>2.2232131158627048E-2</v>
      </c>
      <c r="Z125" s="124">
        <f t="shared" si="150"/>
        <v>2.8909674174447068E-3</v>
      </c>
      <c r="AA125" s="124">
        <f t="shared" si="150"/>
        <v>0.23623990380348184</v>
      </c>
      <c r="AB125" s="124">
        <f t="shared" si="150"/>
        <v>0</v>
      </c>
      <c r="AC125" s="124">
        <f t="shared" si="150"/>
        <v>1.4898625945164608E-3</v>
      </c>
      <c r="AD125" s="124">
        <f t="shared" si="150"/>
        <v>7.7134730070710378E-4</v>
      </c>
      <c r="AE125" s="202">
        <f t="shared" si="151"/>
        <v>1.0225545120647173</v>
      </c>
    </row>
    <row r="126" spans="1:31" x14ac:dyDescent="0.25">
      <c r="A126" s="87">
        <v>1988</v>
      </c>
      <c r="B126" s="124">
        <f t="shared" si="148"/>
        <v>0</v>
      </c>
      <c r="C126" s="124">
        <f t="shared" ref="C126:O126" si="162">C92/$P92</f>
        <v>0</v>
      </c>
      <c r="D126" s="124">
        <f t="shared" si="162"/>
        <v>4.9861550582248762E-3</v>
      </c>
      <c r="E126" s="124">
        <f t="shared" si="162"/>
        <v>0</v>
      </c>
      <c r="F126" s="124">
        <f t="shared" si="162"/>
        <v>0</v>
      </c>
      <c r="G126" s="124">
        <f t="shared" si="162"/>
        <v>0.26887912507725686</v>
      </c>
      <c r="H126" s="124">
        <f t="shared" si="162"/>
        <v>0.12123097212459016</v>
      </c>
      <c r="I126" s="124">
        <f t="shared" si="162"/>
        <v>0</v>
      </c>
      <c r="J126" s="124">
        <f t="shared" si="162"/>
        <v>7.7760013934594487E-4</v>
      </c>
      <c r="K126" s="124">
        <f t="shared" si="162"/>
        <v>0.6005122280823797</v>
      </c>
      <c r="L126" s="124">
        <f t="shared" si="162"/>
        <v>2.0770157133776861E-3</v>
      </c>
      <c r="M126" s="124">
        <f t="shared" si="162"/>
        <v>0</v>
      </c>
      <c r="N126" s="124">
        <f t="shared" si="162"/>
        <v>2.1955768640356091E-4</v>
      </c>
      <c r="O126" s="124">
        <f t="shared" si="162"/>
        <v>1.3173461184213654E-3</v>
      </c>
      <c r="P126" s="200">
        <f t="shared" si="146"/>
        <v>1.0000000000000002</v>
      </c>
      <c r="T126" s="87">
        <v>1988</v>
      </c>
      <c r="U126" s="124">
        <f t="shared" si="150"/>
        <v>0</v>
      </c>
      <c r="V126" s="124">
        <f t="shared" si="150"/>
        <v>4.1552072830969886E-2</v>
      </c>
      <c r="W126" s="124">
        <f t="shared" si="150"/>
        <v>0</v>
      </c>
      <c r="X126" s="124">
        <f t="shared" si="150"/>
        <v>0.78515818423705885</v>
      </c>
      <c r="Y126" s="124">
        <f t="shared" si="150"/>
        <v>2.626709461622748E-2</v>
      </c>
      <c r="Z126" s="124">
        <f t="shared" si="150"/>
        <v>1.3398530017121962E-2</v>
      </c>
      <c r="AA126" s="124">
        <f t="shared" si="150"/>
        <v>0.13565573525990185</v>
      </c>
      <c r="AB126" s="124">
        <f t="shared" si="150"/>
        <v>0</v>
      </c>
      <c r="AC126" s="124">
        <f t="shared" si="150"/>
        <v>3.5647134507808304E-3</v>
      </c>
      <c r="AD126" s="124">
        <f t="shared" si="150"/>
        <v>6.4629929026394875E-4</v>
      </c>
      <c r="AE126" s="202">
        <f t="shared" si="151"/>
        <v>1.0062426297023248</v>
      </c>
    </row>
    <row r="127" spans="1:31" x14ac:dyDescent="0.25">
      <c r="A127" s="111">
        <v>1989</v>
      </c>
      <c r="B127" s="125">
        <f t="shared" si="148"/>
        <v>0</v>
      </c>
      <c r="C127" s="125">
        <f t="shared" ref="C127:O127" si="163">C93/$P93</f>
        <v>0</v>
      </c>
      <c r="D127" s="125">
        <f t="shared" si="163"/>
        <v>7.8090184982179704E-3</v>
      </c>
      <c r="E127" s="125">
        <f t="shared" si="163"/>
        <v>0</v>
      </c>
      <c r="F127" s="125">
        <f t="shared" si="163"/>
        <v>0</v>
      </c>
      <c r="G127" s="125">
        <f t="shared" si="163"/>
        <v>0.37778034754762174</v>
      </c>
      <c r="H127" s="125">
        <f t="shared" si="163"/>
        <v>0.33806815797712275</v>
      </c>
      <c r="I127" s="125">
        <f t="shared" si="163"/>
        <v>0</v>
      </c>
      <c r="J127" s="125">
        <f t="shared" si="163"/>
        <v>9.2454819107879284E-4</v>
      </c>
      <c r="K127" s="125">
        <f t="shared" si="163"/>
        <v>0.27352445309062956</v>
      </c>
      <c r="L127" s="125">
        <f t="shared" si="163"/>
        <v>4.1220625503789876E-4</v>
      </c>
      <c r="M127" s="125">
        <f t="shared" si="163"/>
        <v>0</v>
      </c>
      <c r="N127" s="125">
        <f t="shared" si="163"/>
        <v>0</v>
      </c>
      <c r="O127" s="125">
        <f t="shared" si="163"/>
        <v>1.4812684402914691E-3</v>
      </c>
      <c r="P127" s="205">
        <f t="shared" si="146"/>
        <v>1.0000000000000002</v>
      </c>
      <c r="T127" s="111">
        <v>1989</v>
      </c>
      <c r="U127" s="124">
        <f t="shared" si="150"/>
        <v>0</v>
      </c>
      <c r="V127" s="124">
        <f t="shared" si="150"/>
        <v>3.1529099125339188E-2</v>
      </c>
      <c r="W127" s="124">
        <f t="shared" si="150"/>
        <v>0</v>
      </c>
      <c r="X127" s="124">
        <f t="shared" si="150"/>
        <v>0.57090577714462032</v>
      </c>
      <c r="Y127" s="124">
        <f t="shared" si="150"/>
        <v>4.0926728053454375E-2</v>
      </c>
      <c r="Z127" s="124">
        <f t="shared" si="150"/>
        <v>1.1706122048776827E-2</v>
      </c>
      <c r="AA127" s="124">
        <f t="shared" si="150"/>
        <v>0.33774653005078392</v>
      </c>
      <c r="AB127" s="124">
        <f t="shared" si="150"/>
        <v>0</v>
      </c>
      <c r="AC127" s="124">
        <f t="shared" si="150"/>
        <v>4.5924738221782592E-3</v>
      </c>
      <c r="AD127" s="124">
        <f t="shared" si="150"/>
        <v>5.745638952252689E-3</v>
      </c>
      <c r="AE127" s="202">
        <f t="shared" si="151"/>
        <v>1.0031523691974056</v>
      </c>
    </row>
    <row r="128" spans="1:3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x14ac:dyDescent="0.25">
      <c r="A129" s="6" t="s">
        <v>74</v>
      </c>
      <c r="B129" s="6" t="s">
        <v>2</v>
      </c>
      <c r="C129" s="10" t="s">
        <v>77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T129" s="6" t="s">
        <v>74</v>
      </c>
      <c r="U129" s="6" t="s">
        <v>2</v>
      </c>
      <c r="V129" s="10" t="s">
        <v>77</v>
      </c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x14ac:dyDescent="0.25">
      <c r="A130" s="6" t="s">
        <v>0</v>
      </c>
      <c r="B130" s="6">
        <v>1.1000000000000001</v>
      </c>
      <c r="C130" s="6">
        <v>0.3</v>
      </c>
      <c r="D130" s="6">
        <v>1.2</v>
      </c>
      <c r="E130" s="6">
        <v>2.1</v>
      </c>
      <c r="F130" s="85">
        <v>0.4</v>
      </c>
      <c r="G130" s="6">
        <v>1.3</v>
      </c>
      <c r="H130" s="6">
        <v>2.2000000000000002</v>
      </c>
      <c r="I130" s="6">
        <v>3.1</v>
      </c>
      <c r="J130" s="6">
        <v>1.4</v>
      </c>
      <c r="K130" s="6">
        <v>2.2999999999999998</v>
      </c>
      <c r="L130" s="6">
        <v>3.2</v>
      </c>
      <c r="M130" s="85">
        <v>1.5</v>
      </c>
      <c r="N130" s="6">
        <v>2.4</v>
      </c>
      <c r="O130" s="6">
        <v>3.3</v>
      </c>
      <c r="P130" s="6" t="s">
        <v>1</v>
      </c>
      <c r="T130" s="6" t="s">
        <v>0</v>
      </c>
      <c r="U130" s="6">
        <v>1.1000000000000001</v>
      </c>
      <c r="V130" s="6">
        <v>1.2</v>
      </c>
      <c r="W130" s="6">
        <v>2.1</v>
      </c>
      <c r="X130" s="6">
        <v>1.3</v>
      </c>
      <c r="Y130" s="85">
        <v>2.2000000000000002</v>
      </c>
      <c r="Z130" s="6">
        <v>1.4</v>
      </c>
      <c r="AA130" s="6">
        <v>2.2999999999999998</v>
      </c>
      <c r="AB130" s="6">
        <v>3.2</v>
      </c>
      <c r="AC130" s="6">
        <v>2.4</v>
      </c>
      <c r="AD130" s="6">
        <v>3.3</v>
      </c>
      <c r="AE130" s="6" t="s">
        <v>1</v>
      </c>
    </row>
    <row r="131" spans="1:31" x14ac:dyDescent="0.25">
      <c r="A131" s="120">
        <v>1976</v>
      </c>
      <c r="B131" s="132">
        <f>B97*'Table 1.3'!$E16</f>
        <v>0</v>
      </c>
      <c r="C131" s="132">
        <f>C97*'Table 1.3'!$E16</f>
        <v>0</v>
      </c>
      <c r="D131" s="132">
        <f>D97*'Table 1.3'!$E16</f>
        <v>2.1368679704113644E-2</v>
      </c>
      <c r="E131" s="132">
        <f>E97*'Table 1.3'!$E16</f>
        <v>0</v>
      </c>
      <c r="F131" s="132">
        <f>F97*'Table 1.3'!$E16</f>
        <v>0</v>
      </c>
      <c r="G131" s="132">
        <f>G97*'Table 1.3'!$E16</f>
        <v>5.3650767301391893E-2</v>
      </c>
      <c r="H131" s="132">
        <f>H97*'Table 1.3'!$E16</f>
        <v>0.27517868174344806</v>
      </c>
      <c r="I131" s="132">
        <f>I97*'Table 1.3'!$E16</f>
        <v>0</v>
      </c>
      <c r="J131" s="132">
        <f>J97*'Table 1.3'!$E16</f>
        <v>0</v>
      </c>
      <c r="K131" s="132">
        <f>K97*'Table 1.3'!$E16</f>
        <v>0.11482851964250916</v>
      </c>
      <c r="L131" s="132">
        <f>L97*'Table 1.3'!$E16</f>
        <v>2.4408591129894742E-3</v>
      </c>
      <c r="M131" s="132">
        <f>M97*'Table 1.3'!$E16</f>
        <v>0</v>
      </c>
      <c r="N131" s="132">
        <f>N97*'Table 1.3'!$E16</f>
        <v>0</v>
      </c>
      <c r="O131" s="132">
        <f>O97*'Table 1.3'!$E16</f>
        <v>1.0766633347384811E-3</v>
      </c>
      <c r="P131" s="116">
        <f>SUM(B131:O131)</f>
        <v>0.46854417083919075</v>
      </c>
      <c r="T131" s="120">
        <v>1976</v>
      </c>
      <c r="U131" s="192">
        <f>U97*'Table 1.3'!$J16</f>
        <v>0</v>
      </c>
      <c r="V131" s="192">
        <f>V97*'Table 1.3'!$J16</f>
        <v>6.4255985977303531E-2</v>
      </c>
      <c r="W131" s="192">
        <f>W97*'Table 1.3'!$J16</f>
        <v>0</v>
      </c>
      <c r="X131" s="192">
        <f>X97*'Table 1.3'!$J16</f>
        <v>0.16583888717039955</v>
      </c>
      <c r="Y131" s="192">
        <f>Y97*'Table 1.3'!$J16</f>
        <v>2.5371402671573732E-2</v>
      </c>
      <c r="Z131" s="192">
        <f>Z97*'Table 1.3'!$J16</f>
        <v>0</v>
      </c>
      <c r="AA131" s="192">
        <f>AA97*'Table 1.3'!$J16</f>
        <v>0.23561093104298098</v>
      </c>
      <c r="AB131" s="192">
        <f>AB97*'Table 1.3'!$J16</f>
        <v>0</v>
      </c>
      <c r="AC131" s="192">
        <f>AC97*'Table 1.3'!$J16</f>
        <v>0</v>
      </c>
      <c r="AD131" s="192">
        <f>AD97*'Table 1.3'!$J16</f>
        <v>0</v>
      </c>
      <c r="AE131" s="192">
        <f>AE97*'Table 1.3'!$J16</f>
        <v>0.49107720686225781</v>
      </c>
    </row>
    <row r="132" spans="1:31" x14ac:dyDescent="0.25">
      <c r="A132" s="121">
        <v>1977</v>
      </c>
      <c r="B132" s="133">
        <f>B98*'Table 1.3'!$E17</f>
        <v>0</v>
      </c>
      <c r="C132" s="133">
        <f>C98*'Table 1.3'!$E17</f>
        <v>0</v>
      </c>
      <c r="D132" s="133">
        <f>D98*'Table 1.3'!$E17</f>
        <v>8.1471874575153643E-3</v>
      </c>
      <c r="E132" s="133">
        <f>E98*'Table 1.3'!$E17</f>
        <v>0</v>
      </c>
      <c r="F132" s="133">
        <f>F98*'Table 1.3'!$E17</f>
        <v>0</v>
      </c>
      <c r="G132" s="133">
        <f>G98*'Table 1.3'!$E17</f>
        <v>7.3389295615655922E-2</v>
      </c>
      <c r="H132" s="133">
        <f>H98*'Table 1.3'!$E17</f>
        <v>0.11099851674412552</v>
      </c>
      <c r="I132" s="133">
        <f>I98*'Table 1.3'!$E17</f>
        <v>0</v>
      </c>
      <c r="J132" s="133">
        <f>J98*'Table 1.3'!$E17</f>
        <v>0</v>
      </c>
      <c r="K132" s="133">
        <f>K98*'Table 1.3'!$E17</f>
        <v>6.6018589348052825E-2</v>
      </c>
      <c r="L132" s="133">
        <f>L98*'Table 1.3'!$E17</f>
        <v>0</v>
      </c>
      <c r="M132" s="133">
        <f>M98*'Table 1.3'!$E17</f>
        <v>0</v>
      </c>
      <c r="N132" s="133">
        <f>N98*'Table 1.3'!$E17</f>
        <v>0</v>
      </c>
      <c r="O132" s="133">
        <f>O98*'Table 1.3'!$E17</f>
        <v>0</v>
      </c>
      <c r="P132" s="117">
        <f t="shared" ref="P132:P144" si="164">SUM(B132:O132)</f>
        <v>0.25855358916534965</v>
      </c>
      <c r="T132" s="121">
        <v>1977</v>
      </c>
      <c r="U132" s="193">
        <f>U98*'Table 1.3'!$J17</f>
        <v>0</v>
      </c>
      <c r="V132" s="193">
        <f>V98*'Table 1.3'!$J17</f>
        <v>1.6249293805286766E-2</v>
      </c>
      <c r="W132" s="193">
        <f>W98*'Table 1.3'!$J17</f>
        <v>0</v>
      </c>
      <c r="X132" s="193">
        <f>X98*'Table 1.3'!$J17</f>
        <v>0.54962447411014748</v>
      </c>
      <c r="Y132" s="193">
        <f>Y98*'Table 1.3'!$J17</f>
        <v>1.0583775824642393E-2</v>
      </c>
      <c r="Z132" s="193">
        <f>Z98*'Table 1.3'!$J17</f>
        <v>6.987804513302468E-4</v>
      </c>
      <c r="AA132" s="193">
        <f>AA98*'Table 1.3'!$J17</f>
        <v>0.12561167472592086</v>
      </c>
      <c r="AB132" s="193">
        <f>AB98*'Table 1.3'!$J17</f>
        <v>0</v>
      </c>
      <c r="AC132" s="193">
        <f>AC98*'Table 1.3'!$J17</f>
        <v>0</v>
      </c>
      <c r="AD132" s="193">
        <f>AD98*'Table 1.3'!$J17</f>
        <v>0</v>
      </c>
      <c r="AE132" s="193">
        <f>AE98*'Table 1.3'!$J17</f>
        <v>0.70276799891732777</v>
      </c>
    </row>
    <row r="133" spans="1:31" x14ac:dyDescent="0.25">
      <c r="A133" s="121">
        <v>1978</v>
      </c>
      <c r="B133" s="133">
        <f>B99*'Table 1.3'!$E18</f>
        <v>0</v>
      </c>
      <c r="C133" s="133">
        <f>C99*'Table 1.3'!$E18</f>
        <v>0</v>
      </c>
      <c r="D133" s="133">
        <f>D99*'Table 1.3'!$E18</f>
        <v>2.9637008646650042E-2</v>
      </c>
      <c r="E133" s="133">
        <f>E99*'Table 1.3'!$E18</f>
        <v>0</v>
      </c>
      <c r="F133" s="133">
        <f>F99*'Table 1.3'!$E18</f>
        <v>0</v>
      </c>
      <c r="G133" s="133">
        <f>G99*'Table 1.3'!$E18</f>
        <v>4.3515868326768285E-2</v>
      </c>
      <c r="H133" s="133">
        <f>H99*'Table 1.3'!$E18</f>
        <v>0.47816490912133403</v>
      </c>
      <c r="I133" s="133">
        <f>I99*'Table 1.3'!$E18</f>
        <v>0</v>
      </c>
      <c r="J133" s="133">
        <f>J99*'Table 1.3'!$E18</f>
        <v>0</v>
      </c>
      <c r="K133" s="133">
        <f>K99*'Table 1.3'!$E18</f>
        <v>0.27008961846131768</v>
      </c>
      <c r="L133" s="133">
        <f>L99*'Table 1.3'!$E18</f>
        <v>4.164129367233896E-3</v>
      </c>
      <c r="M133" s="133">
        <f>M99*'Table 1.3'!$E18</f>
        <v>0</v>
      </c>
      <c r="N133" s="133">
        <f>N99*'Table 1.3'!$E18</f>
        <v>0</v>
      </c>
      <c r="O133" s="133">
        <f>O99*'Table 1.3'!$E18</f>
        <v>0</v>
      </c>
      <c r="P133" s="117">
        <f t="shared" si="164"/>
        <v>0.82557153392330385</v>
      </c>
      <c r="T133" s="121">
        <v>1978</v>
      </c>
      <c r="U133" s="193">
        <f>U99*'Table 1.3'!$J18</f>
        <v>0</v>
      </c>
      <c r="V133" s="193">
        <f>V99*'Table 1.3'!$J18</f>
        <v>2.0246802892942381E-2</v>
      </c>
      <c r="W133" s="193">
        <f>W99*'Table 1.3'!$J18</f>
        <v>0</v>
      </c>
      <c r="X133" s="193">
        <f>X99*'Table 1.3'!$J18</f>
        <v>7.7264189927437332E-2</v>
      </c>
      <c r="Y133" s="193">
        <f>Y99*'Table 1.3'!$J18</f>
        <v>2.8969602575410684E-3</v>
      </c>
      <c r="Z133" s="193">
        <f>Z99*'Table 1.3'!$J18</f>
        <v>7.1133570511932036E-4</v>
      </c>
      <c r="AA133" s="193">
        <f>AA99*'Table 1.3'!$J18</f>
        <v>2.9947233185523389E-2</v>
      </c>
      <c r="AB133" s="193">
        <f>AB99*'Table 1.3'!$J18</f>
        <v>0</v>
      </c>
      <c r="AC133" s="193">
        <f>AC99*'Table 1.3'!$J18</f>
        <v>0</v>
      </c>
      <c r="AD133" s="193">
        <f>AD99*'Table 1.3'!$J18</f>
        <v>0</v>
      </c>
      <c r="AE133" s="193">
        <f>AE99*'Table 1.3'!$J18</f>
        <v>0.1310665219685635</v>
      </c>
    </row>
    <row r="134" spans="1:31" x14ac:dyDescent="0.25">
      <c r="A134" s="121">
        <v>1979</v>
      </c>
      <c r="B134" s="133">
        <f>B100*'Table 1.3'!$E19</f>
        <v>0</v>
      </c>
      <c r="C134" s="133">
        <f>C100*'Table 1.3'!$E19</f>
        <v>0</v>
      </c>
      <c r="D134" s="133">
        <f>D100*'Table 1.3'!$E19</f>
        <v>1.8412550734785468E-2</v>
      </c>
      <c r="E134" s="133">
        <f>E100*'Table 1.3'!$E19</f>
        <v>0</v>
      </c>
      <c r="F134" s="133">
        <f>F100*'Table 1.3'!$E19</f>
        <v>0</v>
      </c>
      <c r="G134" s="133">
        <f>G100*'Table 1.3'!$E19</f>
        <v>0.13292833723294384</v>
      </c>
      <c r="H134" s="133">
        <f>H100*'Table 1.3'!$E19</f>
        <v>0.36899360609952231</v>
      </c>
      <c r="I134" s="133">
        <f>I100*'Table 1.3'!$E19</f>
        <v>0</v>
      </c>
      <c r="J134" s="133">
        <f>J100*'Table 1.3'!$E19</f>
        <v>0</v>
      </c>
      <c r="K134" s="133">
        <f>K100*'Table 1.3'!$E19</f>
        <v>7.6689581464504053E-2</v>
      </c>
      <c r="L134" s="133">
        <f>L100*'Table 1.3'!$E19</f>
        <v>8.5875793123866933E-4</v>
      </c>
      <c r="M134" s="133">
        <f>M100*'Table 1.3'!$E19</f>
        <v>0</v>
      </c>
      <c r="N134" s="133">
        <f>N100*'Table 1.3'!$E19</f>
        <v>0</v>
      </c>
      <c r="O134" s="133">
        <f>O100*'Table 1.3'!$E19</f>
        <v>3.2033232213259165E-3</v>
      </c>
      <c r="P134" s="117">
        <f t="shared" si="164"/>
        <v>0.60108615668432031</v>
      </c>
      <c r="T134" s="121">
        <v>1979</v>
      </c>
      <c r="U134" s="193">
        <f>U100*'Table 1.3'!$J19</f>
        <v>0</v>
      </c>
      <c r="V134" s="193">
        <f>V100*'Table 1.3'!$J19</f>
        <v>4.5229769431228688E-2</v>
      </c>
      <c r="W134" s="193">
        <f>W100*'Table 1.3'!$J19</f>
        <v>0</v>
      </c>
      <c r="X134" s="193">
        <f>X100*'Table 1.3'!$J19</f>
        <v>0.24539973199676549</v>
      </c>
      <c r="Y134" s="193">
        <f>Y100*'Table 1.3'!$J19</f>
        <v>7.3222109984474705E-3</v>
      </c>
      <c r="Z134" s="193">
        <f>Z100*'Table 1.3'!$J19</f>
        <v>0</v>
      </c>
      <c r="AA134" s="193">
        <f>AA100*'Table 1.3'!$J19</f>
        <v>6.5328146115458993E-2</v>
      </c>
      <c r="AB134" s="193">
        <f>AB100*'Table 1.3'!$J19</f>
        <v>1.0064680463903598E-4</v>
      </c>
      <c r="AC134" s="193">
        <f>AC100*'Table 1.3'!$J19</f>
        <v>0</v>
      </c>
      <c r="AD134" s="193">
        <f>AD100*'Table 1.3'!$J19</f>
        <v>0</v>
      </c>
      <c r="AE134" s="193">
        <f>AE100*'Table 1.3'!$J19</f>
        <v>0.36338050534653971</v>
      </c>
    </row>
    <row r="135" spans="1:31" x14ac:dyDescent="0.25">
      <c r="A135" s="121">
        <v>1980</v>
      </c>
      <c r="B135" s="133">
        <f>B101*'Table 1.3'!$E20</f>
        <v>0</v>
      </c>
      <c r="C135" s="133">
        <f>C101*'Table 1.3'!$E20</f>
        <v>0</v>
      </c>
      <c r="D135" s="133">
        <f>D101*'Table 1.3'!$E20</f>
        <v>1.3238540251883583E-2</v>
      </c>
      <c r="E135" s="133">
        <f>E101*'Table 1.3'!$E20</f>
        <v>0</v>
      </c>
      <c r="F135" s="133">
        <f>F101*'Table 1.3'!$E20</f>
        <v>0</v>
      </c>
      <c r="G135" s="133">
        <f>G101*'Table 1.3'!$E20</f>
        <v>2.4240711935888917E-2</v>
      </c>
      <c r="H135" s="133">
        <f>H101*'Table 1.3'!$E20</f>
        <v>0.28332576387373992</v>
      </c>
      <c r="I135" s="133">
        <f>I101*'Table 1.3'!$E20</f>
        <v>0</v>
      </c>
      <c r="J135" s="133">
        <f>J101*'Table 1.3'!$E20</f>
        <v>0</v>
      </c>
      <c r="K135" s="133">
        <f>K101*'Table 1.3'!$E20</f>
        <v>0.21309866276741368</v>
      </c>
      <c r="L135" s="133">
        <f>L101*'Table 1.3'!$E20</f>
        <v>4.4056196842167439E-2</v>
      </c>
      <c r="M135" s="133">
        <f>M101*'Table 1.3'!$E20</f>
        <v>0</v>
      </c>
      <c r="N135" s="133">
        <f>N101*'Table 1.3'!$E20</f>
        <v>0</v>
      </c>
      <c r="O135" s="133">
        <f>O101*'Table 1.3'!$E20</f>
        <v>0</v>
      </c>
      <c r="P135" s="117">
        <f t="shared" si="164"/>
        <v>0.57795987567109353</v>
      </c>
      <c r="T135" s="121">
        <v>1980</v>
      </c>
      <c r="U135" s="193">
        <f>U101*'Table 1.3'!$J20</f>
        <v>0</v>
      </c>
      <c r="V135" s="193">
        <f>V101*'Table 1.3'!$J20</f>
        <v>1.3284739045537395E-2</v>
      </c>
      <c r="W135" s="193">
        <f>W101*'Table 1.3'!$J20</f>
        <v>0</v>
      </c>
      <c r="X135" s="193">
        <f>X101*'Table 1.3'!$J20</f>
        <v>0.26906002258405709</v>
      </c>
      <c r="Y135" s="193">
        <f>Y101*'Table 1.3'!$J20</f>
        <v>8.8513496257313223E-3</v>
      </c>
      <c r="Z135" s="193">
        <f>Z101*'Table 1.3'!$J20</f>
        <v>5.5768242942757456E-5</v>
      </c>
      <c r="AA135" s="193">
        <f>AA101*'Table 1.3'!$J20</f>
        <v>9.9181589343976431E-2</v>
      </c>
      <c r="AB135" s="193">
        <f>AB101*'Table 1.3'!$J20</f>
        <v>3.4910920082166166E-4</v>
      </c>
      <c r="AC135" s="193">
        <f>AC101*'Table 1.3'!$J20</f>
        <v>0</v>
      </c>
      <c r="AD135" s="193">
        <f>AD101*'Table 1.3'!$J20</f>
        <v>0</v>
      </c>
      <c r="AE135" s="193">
        <f>AE101*'Table 1.3'!$J20</f>
        <v>0.39078257804306665</v>
      </c>
    </row>
    <row r="136" spans="1:31" x14ac:dyDescent="0.25">
      <c r="A136" s="121">
        <v>1981</v>
      </c>
      <c r="B136" s="133">
        <f>B102*'Table 1.3'!$E21</f>
        <v>0</v>
      </c>
      <c r="C136" s="133">
        <f>C102*'Table 1.3'!$E21</f>
        <v>0</v>
      </c>
      <c r="D136" s="133">
        <f>D102*'Table 1.3'!$E21</f>
        <v>1.5045479998742903E-2</v>
      </c>
      <c r="E136" s="133">
        <f>E102*'Table 1.3'!$E21</f>
        <v>8.8695174502866688E-4</v>
      </c>
      <c r="F136" s="133">
        <f>F102*'Table 1.3'!$E21</f>
        <v>0</v>
      </c>
      <c r="G136" s="133">
        <f>G102*'Table 1.3'!$E21</f>
        <v>0.12306583696259986</v>
      </c>
      <c r="H136" s="133">
        <f>H102*'Table 1.3'!$E21</f>
        <v>0.11883144384250817</v>
      </c>
      <c r="I136" s="133">
        <f>I102*'Table 1.3'!$E21</f>
        <v>0</v>
      </c>
      <c r="J136" s="133">
        <f>J102*'Table 1.3'!$E21</f>
        <v>0</v>
      </c>
      <c r="K136" s="133">
        <f>K102*'Table 1.3'!$E21</f>
        <v>0.256163418746442</v>
      </c>
      <c r="L136" s="133">
        <f>L102*'Table 1.3'!$E21</f>
        <v>8.9731732566333919E-4</v>
      </c>
      <c r="M136" s="133">
        <f>M102*'Table 1.3'!$E21</f>
        <v>0</v>
      </c>
      <c r="N136" s="133">
        <f>N102*'Table 1.3'!$E21</f>
        <v>2.1372331205510043E-4</v>
      </c>
      <c r="O136" s="133">
        <f>O102*'Table 1.3'!$E21</f>
        <v>4.1676045850744586E-3</v>
      </c>
      <c r="P136" s="117">
        <f t="shared" si="164"/>
        <v>0.51927177651811451</v>
      </c>
      <c r="T136" s="121">
        <v>1981</v>
      </c>
      <c r="U136" s="193">
        <f>U102*'Table 1.3'!$J21</f>
        <v>0</v>
      </c>
      <c r="V136" s="193">
        <f>V102*'Table 1.3'!$J21</f>
        <v>1.037144174605133E-2</v>
      </c>
      <c r="W136" s="193">
        <f>W102*'Table 1.3'!$J21</f>
        <v>0</v>
      </c>
      <c r="X136" s="193">
        <f>X102*'Table 1.3'!$J21</f>
        <v>0.42107445702511964</v>
      </c>
      <c r="Y136" s="193">
        <f>Y102*'Table 1.3'!$J21</f>
        <v>1.8689433535684795E-3</v>
      </c>
      <c r="Z136" s="193">
        <f>Z102*'Table 1.3'!$J21</f>
        <v>7.9120772633648189E-4</v>
      </c>
      <c r="AA136" s="193">
        <f>AA102*'Table 1.3'!$J21</f>
        <v>3.7726173617909614E-2</v>
      </c>
      <c r="AB136" s="193">
        <f>AB102*'Table 1.3'!$J21</f>
        <v>0</v>
      </c>
      <c r="AC136" s="193">
        <f>AC102*'Table 1.3'!$J21</f>
        <v>2.3877325074626336E-4</v>
      </c>
      <c r="AD136" s="193">
        <f>AD102*'Table 1.3'!$J21</f>
        <v>5.4266647896878046E-4</v>
      </c>
      <c r="AE136" s="193">
        <f>AE102*'Table 1.3'!$J21</f>
        <v>0.47261366319870057</v>
      </c>
    </row>
    <row r="137" spans="1:31" x14ac:dyDescent="0.25">
      <c r="A137" s="121">
        <v>1982</v>
      </c>
      <c r="B137" s="133">
        <f>B103*'Table 1.3'!$E22</f>
        <v>0</v>
      </c>
      <c r="C137" s="133">
        <f>C103*'Table 1.3'!$E22</f>
        <v>0</v>
      </c>
      <c r="D137" s="133">
        <f>D103*'Table 1.3'!$E22</f>
        <v>6.8946581725763505E-3</v>
      </c>
      <c r="E137" s="133">
        <f>E103*'Table 1.3'!$E22</f>
        <v>0</v>
      </c>
      <c r="F137" s="133">
        <f>F103*'Table 1.3'!$E22</f>
        <v>0</v>
      </c>
      <c r="G137" s="133">
        <f>G103*'Table 1.3'!$E22</f>
        <v>8.912457911937828E-2</v>
      </c>
      <c r="H137" s="133">
        <f>H103*'Table 1.3'!$E22</f>
        <v>0.11478959626651643</v>
      </c>
      <c r="I137" s="133">
        <f>I103*'Table 1.3'!$E22</f>
        <v>0</v>
      </c>
      <c r="J137" s="133">
        <f>J103*'Table 1.3'!$E22</f>
        <v>0</v>
      </c>
      <c r="K137" s="133">
        <f>K103*'Table 1.3'!$E22</f>
        <v>0.25135417794660631</v>
      </c>
      <c r="L137" s="133">
        <f>L103*'Table 1.3'!$E22</f>
        <v>1.3114145602673745E-3</v>
      </c>
      <c r="M137" s="133">
        <f>M103*'Table 1.3'!$E22</f>
        <v>0</v>
      </c>
      <c r="N137" s="133">
        <f>N103*'Table 1.3'!$E22</f>
        <v>0</v>
      </c>
      <c r="O137" s="133">
        <f>O103*'Table 1.3'!$E22</f>
        <v>9.47076040410991E-4</v>
      </c>
      <c r="P137" s="117">
        <f t="shared" si="164"/>
        <v>0.46442150210575578</v>
      </c>
      <c r="T137" s="121">
        <v>1982</v>
      </c>
      <c r="U137" s="193">
        <f>U103*'Table 1.3'!$J22</f>
        <v>0</v>
      </c>
      <c r="V137" s="193">
        <f>V103*'Table 1.3'!$J22</f>
        <v>3.871908225432838E-2</v>
      </c>
      <c r="W137" s="193">
        <f>W103*'Table 1.3'!$J22</f>
        <v>0</v>
      </c>
      <c r="X137" s="193">
        <f>X103*'Table 1.3'!$J22</f>
        <v>0.44367153599822623</v>
      </c>
      <c r="Y137" s="193">
        <f>Y103*'Table 1.3'!$J22</f>
        <v>5.5883591026451608E-3</v>
      </c>
      <c r="Z137" s="193">
        <f>Z103*'Table 1.3'!$J22</f>
        <v>1.6205505118474309E-3</v>
      </c>
      <c r="AA137" s="193">
        <f>AA103*'Table 1.3'!$J22</f>
        <v>4.4840176169716486E-2</v>
      </c>
      <c r="AB137" s="193">
        <f>AB103*'Table 1.3'!$J22</f>
        <v>1.4725583933188831E-5</v>
      </c>
      <c r="AC137" s="193">
        <f>AC103*'Table 1.3'!$J22</f>
        <v>0</v>
      </c>
      <c r="AD137" s="193">
        <f>AD103*'Table 1.3'!$J22</f>
        <v>3.975907661960984E-4</v>
      </c>
      <c r="AE137" s="193">
        <f>AE103*'Table 1.3'!$J22</f>
        <v>0.53485202038689283</v>
      </c>
    </row>
    <row r="138" spans="1:31" x14ac:dyDescent="0.25">
      <c r="A138" s="121">
        <v>1983</v>
      </c>
      <c r="B138" s="133">
        <f>B104*'Table 1.3'!$E23</f>
        <v>2.6187949109256003E-4</v>
      </c>
      <c r="C138" s="133">
        <f>C104*'Table 1.3'!$E23</f>
        <v>0</v>
      </c>
      <c r="D138" s="133">
        <f>D104*'Table 1.3'!$E23</f>
        <v>8.0075003026109769E-3</v>
      </c>
      <c r="E138" s="133">
        <f>E104*'Table 1.3'!$E23</f>
        <v>0</v>
      </c>
      <c r="F138" s="133">
        <f>F104*'Table 1.3'!$E23</f>
        <v>0</v>
      </c>
      <c r="G138" s="133">
        <f>G104*'Table 1.3'!$E23</f>
        <v>8.1067572336144242E-2</v>
      </c>
      <c r="H138" s="133">
        <f>H104*'Table 1.3'!$E23</f>
        <v>6.9320801211080932E-2</v>
      </c>
      <c r="I138" s="133">
        <f>I104*'Table 1.3'!$E23</f>
        <v>0</v>
      </c>
      <c r="J138" s="133">
        <f>J104*'Table 1.3'!$E23</f>
        <v>1.9552946491088762E-4</v>
      </c>
      <c r="K138" s="133">
        <f>K104*'Table 1.3'!$E23</f>
        <v>0.17574131434739568</v>
      </c>
      <c r="L138" s="133">
        <f>L104*'Table 1.3'!$E23</f>
        <v>5.3012316836989275E-4</v>
      </c>
      <c r="M138" s="133">
        <f>M104*'Table 1.3'!$E23</f>
        <v>0</v>
      </c>
      <c r="N138" s="133">
        <f>N104*'Table 1.3'!$E23</f>
        <v>0</v>
      </c>
      <c r="O138" s="133">
        <f>O104*'Table 1.3'!$E23</f>
        <v>3.3147931447496742E-4</v>
      </c>
      <c r="P138" s="117">
        <f t="shared" si="164"/>
        <v>0.33545619963608009</v>
      </c>
      <c r="T138" s="121">
        <v>1983</v>
      </c>
      <c r="U138" s="193">
        <f>U104*'Table 1.3'!$J23</f>
        <v>0</v>
      </c>
      <c r="V138" s="193">
        <f>V104*'Table 1.3'!$J23</f>
        <v>1.918959693713939E-2</v>
      </c>
      <c r="W138" s="193">
        <f>W104*'Table 1.3'!$J23</f>
        <v>0</v>
      </c>
      <c r="X138" s="193">
        <f>X104*'Table 1.3'!$J23</f>
        <v>0.47132742856412951</v>
      </c>
      <c r="Y138" s="193">
        <f>Y104*'Table 1.3'!$J23</f>
        <v>1.9319302501638019E-3</v>
      </c>
      <c r="Z138" s="193">
        <f>Z104*'Table 1.3'!$J23</f>
        <v>1.9910941918649316E-3</v>
      </c>
      <c r="AA138" s="193">
        <f>AA104*'Table 1.3'!$J23</f>
        <v>0.15785329737784626</v>
      </c>
      <c r="AB138" s="193">
        <f>AB104*'Table 1.3'!$J23</f>
        <v>0</v>
      </c>
      <c r="AC138" s="193">
        <f>AC104*'Table 1.3'!$J23</f>
        <v>1.2461269772215899E-4</v>
      </c>
      <c r="AD138" s="193">
        <f>AD104*'Table 1.3'!$J23</f>
        <v>0</v>
      </c>
      <c r="AE138" s="193">
        <f>AE104*'Table 1.3'!$J23</f>
        <v>0.65241796001886609</v>
      </c>
    </row>
    <row r="139" spans="1:31" x14ac:dyDescent="0.25">
      <c r="A139" s="121">
        <v>1984</v>
      </c>
      <c r="B139" s="133">
        <f>B105*'Table 1.3'!$E24</f>
        <v>0</v>
      </c>
      <c r="C139" s="133">
        <f>C105*'Table 1.3'!$E24</f>
        <v>0</v>
      </c>
      <c r="D139" s="133">
        <f>D105*'Table 1.3'!$E24</f>
        <v>1.6769257953836844E-3</v>
      </c>
      <c r="E139" s="133">
        <f>E105*'Table 1.3'!$E24</f>
        <v>0</v>
      </c>
      <c r="F139" s="133">
        <f>F105*'Table 1.3'!$E24</f>
        <v>0</v>
      </c>
      <c r="G139" s="133">
        <f>G105*'Table 1.3'!$E24</f>
        <v>0.1274021001827769</v>
      </c>
      <c r="H139" s="133">
        <f>H105*'Table 1.3'!$E24</f>
        <v>7.9089806412267011E-2</v>
      </c>
      <c r="I139" s="133">
        <f>I105*'Table 1.3'!$E24</f>
        <v>0</v>
      </c>
      <c r="J139" s="133">
        <f>J105*'Table 1.3'!$E24</f>
        <v>1.3995813964396409E-4</v>
      </c>
      <c r="K139" s="133">
        <f>K105*'Table 1.3'!$E24</f>
        <v>8.4921395564098875E-2</v>
      </c>
      <c r="L139" s="133">
        <f>L105*'Table 1.3'!$E24</f>
        <v>1.4115436305972448E-4</v>
      </c>
      <c r="M139" s="133">
        <f>M105*'Table 1.3'!$E24</f>
        <v>0</v>
      </c>
      <c r="N139" s="133">
        <f>N105*'Table 1.3'!$E24</f>
        <v>1.4148332449905857E-4</v>
      </c>
      <c r="O139" s="133">
        <f>O105*'Table 1.3'!$E24</f>
        <v>2.6986800259554101E-4</v>
      </c>
      <c r="P139" s="117">
        <f t="shared" si="164"/>
        <v>0.2937826917843247</v>
      </c>
      <c r="T139" s="121">
        <v>1984</v>
      </c>
      <c r="U139" s="193">
        <f>U105*'Table 1.3'!$J24</f>
        <v>0</v>
      </c>
      <c r="V139" s="193">
        <f>V105*'Table 1.3'!$J24</f>
        <v>1.5868664592384868E-2</v>
      </c>
      <c r="W139" s="193">
        <f>W105*'Table 1.3'!$J24</f>
        <v>0</v>
      </c>
      <c r="X139" s="193">
        <f>X105*'Table 1.3'!$J24</f>
        <v>0.63001336752082038</v>
      </c>
      <c r="Y139" s="193">
        <f>Y105*'Table 1.3'!$J24</f>
        <v>9.4294086845487048E-4</v>
      </c>
      <c r="Z139" s="193">
        <f>Z105*'Table 1.3'!$J24</f>
        <v>1.2546908558821919E-3</v>
      </c>
      <c r="AA139" s="193">
        <f>AA105*'Table 1.3'!$J24</f>
        <v>4.1205669355604546E-2</v>
      </c>
      <c r="AB139" s="193">
        <f>AB105*'Table 1.3'!$J24</f>
        <v>0</v>
      </c>
      <c r="AC139" s="193">
        <f>AC105*'Table 1.3'!$J24</f>
        <v>4.1435502249376264E-4</v>
      </c>
      <c r="AD139" s="193">
        <f>AD105*'Table 1.3'!$J24</f>
        <v>0</v>
      </c>
      <c r="AE139" s="193">
        <f>AE105*'Table 1.3'!$J24</f>
        <v>0.68969968821564065</v>
      </c>
    </row>
    <row r="140" spans="1:31" x14ac:dyDescent="0.25">
      <c r="A140" s="121">
        <v>1985</v>
      </c>
      <c r="B140" s="117">
        <f>B106*'Table 1.3'!$E25</f>
        <v>0</v>
      </c>
      <c r="C140" s="117">
        <f>C106*'Table 1.3'!$E25</f>
        <v>0</v>
      </c>
      <c r="D140" s="117">
        <f>D106*'Table 1.3'!$E25</f>
        <v>2.1626952347772515E-3</v>
      </c>
      <c r="E140" s="117">
        <f>E106*'Table 1.3'!$E25</f>
        <v>6.9174717000322768E-4</v>
      </c>
      <c r="F140" s="117">
        <f>F106*'Table 1.3'!$E25</f>
        <v>0</v>
      </c>
      <c r="G140" s="117">
        <f>G106*'Table 1.3'!$E25</f>
        <v>6.9605778830351711E-2</v>
      </c>
      <c r="H140" s="117">
        <f>H106*'Table 1.3'!$E25</f>
        <v>9.4991627576739332E-2</v>
      </c>
      <c r="I140" s="117">
        <f>I106*'Table 1.3'!$E25</f>
        <v>8.9222661003108105E-5</v>
      </c>
      <c r="J140" s="117">
        <f>J106*'Table 1.3'!$E25</f>
        <v>1.5708153771594158E-3</v>
      </c>
      <c r="K140" s="117">
        <f>K106*'Table 1.3'!$E25</f>
        <v>0.2930619936895707</v>
      </c>
      <c r="L140" s="117">
        <f>L106*'Table 1.3'!$E25</f>
        <v>1.1378915089878129E-3</v>
      </c>
      <c r="M140" s="117">
        <f>M106*'Table 1.3'!$E25</f>
        <v>0</v>
      </c>
      <c r="N140" s="117">
        <f>N106*'Table 1.3'!$E25</f>
        <v>1.7689362355398824E-4</v>
      </c>
      <c r="O140" s="117">
        <f>O106*'Table 1.3'!$E25</f>
        <v>7.1378128802486478E-5</v>
      </c>
      <c r="P140" s="117">
        <f t="shared" si="164"/>
        <v>0.46356004380094901</v>
      </c>
      <c r="T140" s="121">
        <v>1985</v>
      </c>
      <c r="U140" s="193">
        <f>U106*'Table 1.3'!$J25</f>
        <v>4.6669676921327132E-4</v>
      </c>
      <c r="V140" s="193">
        <f>V106*'Table 1.3'!$J25</f>
        <v>2.7180982531916947E-2</v>
      </c>
      <c r="W140" s="193">
        <f>W106*'Table 1.3'!$J25</f>
        <v>2.1931239154758989E-5</v>
      </c>
      <c r="X140" s="193">
        <f>X106*'Table 1.3'!$J25</f>
        <v>0.38708962943702774</v>
      </c>
      <c r="Y140" s="193">
        <f>Y106*'Table 1.3'!$J25</f>
        <v>4.3478994927726193E-3</v>
      </c>
      <c r="Z140" s="193">
        <f>Z106*'Table 1.3'!$J25</f>
        <v>8.4342532934539131E-3</v>
      </c>
      <c r="AA140" s="193">
        <f>AA106*'Table 1.3'!$J25</f>
        <v>6.0936261294914362E-2</v>
      </c>
      <c r="AB140" s="193">
        <f>AB106*'Table 1.3'!$J25</f>
        <v>3.1580984382852947E-5</v>
      </c>
      <c r="AC140" s="193">
        <f>AC106*'Table 1.3'!$J25</f>
        <v>4.459874133828489E-4</v>
      </c>
      <c r="AD140" s="193">
        <f>AD106*'Table 1.3'!$J25</f>
        <v>9.3991024948967102E-5</v>
      </c>
      <c r="AE140" s="193">
        <f>AE106*'Table 1.3'!$J25</f>
        <v>0.48904921348116825</v>
      </c>
    </row>
    <row r="141" spans="1:31" x14ac:dyDescent="0.25">
      <c r="A141" s="121">
        <v>1986</v>
      </c>
      <c r="B141" s="117">
        <f>B107*'Table 1.3'!$E26</f>
        <v>0</v>
      </c>
      <c r="C141" s="117">
        <f>C107*'Table 1.3'!$E26</f>
        <v>0</v>
      </c>
      <c r="D141" s="117">
        <f>D107*'Table 1.3'!$E26</f>
        <v>8.2497989914073599E-3</v>
      </c>
      <c r="E141" s="117">
        <f>E107*'Table 1.3'!$E26</f>
        <v>0</v>
      </c>
      <c r="F141" s="117">
        <f>F107*'Table 1.3'!$E26</f>
        <v>0</v>
      </c>
      <c r="G141" s="117">
        <f>G107*'Table 1.3'!$E26</f>
        <v>4.4814202207441069E-2</v>
      </c>
      <c r="H141" s="117">
        <f>H107*'Table 1.3'!$E26</f>
        <v>0.17519413560263158</v>
      </c>
      <c r="I141" s="117">
        <f>I107*'Table 1.3'!$E26</f>
        <v>0</v>
      </c>
      <c r="J141" s="117">
        <f>J107*'Table 1.3'!$E26</f>
        <v>7.5717804677080468E-5</v>
      </c>
      <c r="K141" s="117">
        <f>K107*'Table 1.3'!$E26</f>
        <v>0.34334682512495018</v>
      </c>
      <c r="L141" s="117">
        <f>L107*'Table 1.3'!$E26</f>
        <v>7.2931733636803341E-3</v>
      </c>
      <c r="M141" s="117">
        <f>M107*'Table 1.3'!$E26</f>
        <v>0</v>
      </c>
      <c r="N141" s="117">
        <f>N107*'Table 1.3'!$E26</f>
        <v>2.7189575315860712E-4</v>
      </c>
      <c r="O141" s="117">
        <f>O107*'Table 1.3'!$E26</f>
        <v>8.9932101646005122E-4</v>
      </c>
      <c r="P141" s="117">
        <f t="shared" si="164"/>
        <v>0.58014506986440617</v>
      </c>
      <c r="T141" s="121">
        <v>1986</v>
      </c>
      <c r="U141" s="193">
        <f>U107*'Table 1.3'!$J26</f>
        <v>0</v>
      </c>
      <c r="V141" s="193">
        <f>V107*'Table 1.3'!$J26</f>
        <v>2.380141783986137E-2</v>
      </c>
      <c r="W141" s="193">
        <f>W107*'Table 1.3'!$J26</f>
        <v>0</v>
      </c>
      <c r="X141" s="193">
        <f>X107*'Table 1.3'!$J26</f>
        <v>0.29335588004853752</v>
      </c>
      <c r="Y141" s="193">
        <f>Y107*'Table 1.3'!$J26</f>
        <v>4.6096684681584503E-3</v>
      </c>
      <c r="Z141" s="193">
        <f>Z107*'Table 1.3'!$J26</f>
        <v>1.7741820523672507E-3</v>
      </c>
      <c r="AA141" s="193">
        <f>AA107*'Table 1.3'!$J26</f>
        <v>5.2273759584265417E-2</v>
      </c>
      <c r="AB141" s="193">
        <f>AB107*'Table 1.3'!$J26</f>
        <v>0</v>
      </c>
      <c r="AC141" s="193">
        <f>AC107*'Table 1.3'!$J26</f>
        <v>7.5670494359495626E-4</v>
      </c>
      <c r="AD141" s="193">
        <f>AD107*'Table 1.3'!$J26</f>
        <v>4.1581107850756317E-4</v>
      </c>
      <c r="AE141" s="193">
        <f>AE107*'Table 1.3'!$J26</f>
        <v>0.3769874240152925</v>
      </c>
    </row>
    <row r="142" spans="1:31" x14ac:dyDescent="0.25">
      <c r="A142" s="121">
        <v>1987</v>
      </c>
      <c r="B142" s="117">
        <f>B108*'Table 1.3'!$E27</f>
        <v>0</v>
      </c>
      <c r="C142" s="117">
        <f>C108*'Table 1.3'!$E27</f>
        <v>0</v>
      </c>
      <c r="D142" s="117">
        <f>D108*'Table 1.3'!$E27</f>
        <v>1.8719735336674376E-3</v>
      </c>
      <c r="E142" s="117">
        <f>E108*'Table 1.3'!$E27</f>
        <v>0</v>
      </c>
      <c r="F142" s="117">
        <f>F108*'Table 1.3'!$E27</f>
        <v>0</v>
      </c>
      <c r="G142" s="117">
        <f>G108*'Table 1.3'!$E27</f>
        <v>5.7219275459339421E-2</v>
      </c>
      <c r="H142" s="117">
        <f>H108*'Table 1.3'!$E27</f>
        <v>4.5490213096983277E-2</v>
      </c>
      <c r="I142" s="117">
        <f>I108*'Table 1.3'!$E27</f>
        <v>0</v>
      </c>
      <c r="J142" s="117">
        <f>J108*'Table 1.3'!$E27</f>
        <v>6.4977355062634416E-5</v>
      </c>
      <c r="K142" s="117">
        <f>K108*'Table 1.3'!$E27</f>
        <v>6.2361174222316282E-2</v>
      </c>
      <c r="L142" s="117">
        <f>L108*'Table 1.3'!$E27</f>
        <v>6.9850656692332003E-4</v>
      </c>
      <c r="M142" s="117">
        <f>M108*'Table 1.3'!$E27</f>
        <v>0</v>
      </c>
      <c r="N142" s="117">
        <f>N108*'Table 1.3'!$E27</f>
        <v>2.2405154653078755E-4</v>
      </c>
      <c r="O142" s="117">
        <f>O108*'Table 1.3'!$E27</f>
        <v>5.7986272971636166E-4</v>
      </c>
      <c r="P142" s="117">
        <f t="shared" si="164"/>
        <v>0.16851003451053953</v>
      </c>
      <c r="T142" s="121">
        <v>1987</v>
      </c>
      <c r="U142" s="193">
        <f>U108*'Table 1.3'!$J27</f>
        <v>6.4827178392771158E-5</v>
      </c>
      <c r="V142" s="193">
        <f>V108*'Table 1.3'!$J27</f>
        <v>4.6283003862527893E-2</v>
      </c>
      <c r="W142" s="193">
        <f>W108*'Table 1.3'!$J27</f>
        <v>0</v>
      </c>
      <c r="X142" s="193">
        <f>X108*'Table 1.3'!$J27</f>
        <v>0.54439617072064928</v>
      </c>
      <c r="Y142" s="193">
        <f>Y108*'Table 1.3'!$J27</f>
        <v>5.9303902793707052E-3</v>
      </c>
      <c r="Z142" s="193">
        <f>Z108*'Table 1.3'!$J27</f>
        <v>9.8537311157012152E-4</v>
      </c>
      <c r="AA142" s="193">
        <f>AA108*'Table 1.3'!$J27</f>
        <v>0.20194230305900895</v>
      </c>
      <c r="AB142" s="193">
        <f>AB108*'Table 1.3'!$J27</f>
        <v>0</v>
      </c>
      <c r="AC142" s="193">
        <f>AC108*'Table 1.3'!$J27</f>
        <v>3.8176005053520789E-4</v>
      </c>
      <c r="AD142" s="193">
        <f>AD108*'Table 1.3'!$J27</f>
        <v>5.2582044696358819E-4</v>
      </c>
      <c r="AE142" s="193">
        <f>AE108*'Table 1.3'!$J27</f>
        <v>0.80050964870901864</v>
      </c>
    </row>
    <row r="143" spans="1:31" x14ac:dyDescent="0.25">
      <c r="A143" s="121">
        <v>1988</v>
      </c>
      <c r="B143" s="117">
        <f>B109*'Table 1.3'!$E28</f>
        <v>0</v>
      </c>
      <c r="C143" s="117">
        <f>C109*'Table 1.3'!$E28</f>
        <v>0</v>
      </c>
      <c r="D143" s="117">
        <f>D109*'Table 1.3'!$E28</f>
        <v>6.0526931173958244E-3</v>
      </c>
      <c r="E143" s="117">
        <f>E109*'Table 1.3'!$E28</f>
        <v>5.9541937409385837E-5</v>
      </c>
      <c r="F143" s="117">
        <f>F109*'Table 1.3'!$E28</f>
        <v>0</v>
      </c>
      <c r="G143" s="117">
        <f>G109*'Table 1.3'!$E28</f>
        <v>6.5972920302455967E-2</v>
      </c>
      <c r="H143" s="117">
        <f>H109*'Table 1.3'!$E28</f>
        <v>3.5336835600508196E-2</v>
      </c>
      <c r="I143" s="117">
        <f>I109*'Table 1.3'!$E28</f>
        <v>0</v>
      </c>
      <c r="J143" s="117">
        <f>J109*'Table 1.3'!$E28</f>
        <v>2.9416552410589436E-4</v>
      </c>
      <c r="K143" s="117">
        <f>K109*'Table 1.3'!$E28</f>
        <v>0.10856876867227412</v>
      </c>
      <c r="L143" s="117">
        <f>L109*'Table 1.3'!$E28</f>
        <v>5.7058188020308611E-4</v>
      </c>
      <c r="M143" s="117">
        <f>M109*'Table 1.3'!$E28</f>
        <v>0</v>
      </c>
      <c r="N143" s="117">
        <f>N109*'Table 1.3'!$E28</f>
        <v>9.6401231996148503E-5</v>
      </c>
      <c r="O143" s="117">
        <f>O109*'Table 1.3'!$E28</f>
        <v>5.7840739197689102E-4</v>
      </c>
      <c r="P143" s="117">
        <f t="shared" si="164"/>
        <v>0.21753031565832551</v>
      </c>
      <c r="T143" s="121">
        <v>1988</v>
      </c>
      <c r="U143" s="193">
        <f>U109*'Table 1.3'!$J28</f>
        <v>0</v>
      </c>
      <c r="V143" s="193">
        <f>V109*'Table 1.3'!$J28</f>
        <v>5.3716619137391855E-2</v>
      </c>
      <c r="W143" s="193">
        <f>W109*'Table 1.3'!$J28</f>
        <v>9.6404556958707555E-5</v>
      </c>
      <c r="X143" s="193">
        <f>X109*'Table 1.3'!$J28</f>
        <v>0.5672151515265702</v>
      </c>
      <c r="Y143" s="193">
        <f>Y109*'Table 1.3'!$J28</f>
        <v>2.3969575373709716E-2</v>
      </c>
      <c r="Z143" s="193">
        <f>Z109*'Table 1.3'!$J28</f>
        <v>2.7106125988642718E-3</v>
      </c>
      <c r="AA143" s="193">
        <f>AA109*'Table 1.3'!$J28</f>
        <v>7.2210982761476139E-2</v>
      </c>
      <c r="AB143" s="193">
        <f>AB109*'Table 1.3'!$J28</f>
        <v>0</v>
      </c>
      <c r="AC143" s="193">
        <f>AC109*'Table 1.3'!$J28</f>
        <v>1.0780014267685596E-3</v>
      </c>
      <c r="AD143" s="193">
        <f>AD109*'Table 1.3'!$J28</f>
        <v>0</v>
      </c>
      <c r="AE143" s="193">
        <f>AE109*'Table 1.3'!$J28</f>
        <v>0.72099734738173948</v>
      </c>
    </row>
    <row r="144" spans="1:31" x14ac:dyDescent="0.25">
      <c r="A144" s="122">
        <v>1989</v>
      </c>
      <c r="B144" s="118">
        <f>B110*'Table 1.3'!$E29</f>
        <v>2.7993577461105004E-4</v>
      </c>
      <c r="C144" s="118">
        <f>C110*'Table 1.3'!$E29</f>
        <v>0</v>
      </c>
      <c r="D144" s="118">
        <f>D110*'Table 1.3'!$E29</f>
        <v>1.4272058908920036E-3</v>
      </c>
      <c r="E144" s="118">
        <f>E110*'Table 1.3'!$E29</f>
        <v>8.0587571478938654E-5</v>
      </c>
      <c r="F144" s="118">
        <f>F110*'Table 1.3'!$E29</f>
        <v>0</v>
      </c>
      <c r="G144" s="118">
        <f>G110*'Table 1.3'!$E29</f>
        <v>0.12703273379292929</v>
      </c>
      <c r="H144" s="118">
        <f>H110*'Table 1.3'!$E29</f>
        <v>0.10080975010623916</v>
      </c>
      <c r="I144" s="118">
        <f>I110*'Table 1.3'!$E29</f>
        <v>0</v>
      </c>
      <c r="J144" s="118">
        <f>J110*'Table 1.3'!$E29</f>
        <v>0</v>
      </c>
      <c r="K144" s="118">
        <f>K110*'Table 1.3'!$E29</f>
        <v>0.10811870352328845</v>
      </c>
      <c r="L144" s="118">
        <f>L110*'Table 1.3'!$E29</f>
        <v>1.0688456848785546E-5</v>
      </c>
      <c r="M144" s="118">
        <f>M110*'Table 1.3'!$E29</f>
        <v>0</v>
      </c>
      <c r="N144" s="118">
        <f>N110*'Table 1.3'!$E29</f>
        <v>0</v>
      </c>
      <c r="O144" s="118">
        <f>O110*'Table 1.3'!$E29</f>
        <v>9.6959572842554592E-5</v>
      </c>
      <c r="P144" s="118">
        <f t="shared" si="164"/>
        <v>0.33785656468913022</v>
      </c>
      <c r="T144" s="122">
        <v>1989</v>
      </c>
      <c r="U144" s="194">
        <f>U110*'Table 1.3'!$J29</f>
        <v>1.3163683362279408E-4</v>
      </c>
      <c r="V144" s="194">
        <f>V110*'Table 1.3'!$J29</f>
        <v>2.2814998759039654E-2</v>
      </c>
      <c r="W144" s="194">
        <f>W110*'Table 1.3'!$J29</f>
        <v>0</v>
      </c>
      <c r="X144" s="194">
        <f>X110*'Table 1.3'!$J29</f>
        <v>0.35307113459670281</v>
      </c>
      <c r="Y144" s="194">
        <f>Y110*'Table 1.3'!$J29</f>
        <v>2.7319526278622226E-2</v>
      </c>
      <c r="Z144" s="194">
        <f>Z110*'Table 1.3'!$J29</f>
        <v>1.2728857176377015E-3</v>
      </c>
      <c r="AA144" s="194">
        <f>AA110*'Table 1.3'!$J29</f>
        <v>0.20887606211930473</v>
      </c>
      <c r="AB144" s="194">
        <f>AB110*'Table 1.3'!$J29</f>
        <v>0</v>
      </c>
      <c r="AC144" s="194">
        <f>AC110*'Table 1.3'!$J29</f>
        <v>4.2505958211747373E-4</v>
      </c>
      <c r="AD144" s="194">
        <f>AD110*'Table 1.3'!$J29</f>
        <v>4.1576432312391588E-3</v>
      </c>
      <c r="AE144" s="194">
        <f>AE110*'Table 1.3'!$J29</f>
        <v>0.61806894711828653</v>
      </c>
    </row>
    <row r="145" spans="1:14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4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4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14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4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4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1:14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4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4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4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4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4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4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4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4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4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4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4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4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4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4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4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1:14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4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1:14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1:14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1:14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1:14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4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4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4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4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4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4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4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4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1:14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1:14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1:14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1:14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1:14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14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4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14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14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14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14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4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1:14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4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1:14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1:14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1:14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1:14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1:14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1:14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1:14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1:14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1:14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1:14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1:14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1:14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1:14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1:14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1:14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1:14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1:14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1:14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1:14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1:14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1:14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1:14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1:14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1:14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1:14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1:14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1:14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1:14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1:14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1:14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1:14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1:14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1:14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1:14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1:14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1:14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1:14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1:14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1:14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1:14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1:14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1:14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1:14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1:14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1:14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1:14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1:14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1:14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1:14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1:14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1:14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1:14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1:14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1:14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1:14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1:14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1:14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1:14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1:14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1:14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1:14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1:14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1:14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1:14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1:14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1:14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1:14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1:14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1:14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1:14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1:14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1:14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1:14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1:14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1:14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1:14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1:14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1:14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1:14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1:14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1:14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1:14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1:14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1:14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1:14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1:14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1:14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1:14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1:14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 spans="1:14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1:14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1:14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1:14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1:14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1:14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1:14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1:14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1:14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1:14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1:14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1:14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1:14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1:14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1:14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1:14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1:14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1:14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1:14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1:14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1:14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1:14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1:14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1:14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spans="1:14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spans="1:14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spans="1:14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spans="1:14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spans="1:14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1:14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spans="1:14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spans="1:14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1:14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spans="1:14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spans="1:14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spans="1:14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spans="1:14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spans="1:14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spans="1:14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spans="1:14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 spans="1:14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 spans="1:14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1:14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spans="1:14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spans="1:14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spans="1:14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 spans="1:14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 spans="1:14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 spans="1:14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 spans="1:14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 spans="1:14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 spans="1:14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 spans="1:14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 spans="1:14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 spans="1:14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 spans="1:14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 spans="1:14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 spans="1:14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 spans="1:14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 spans="1:14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 spans="1:14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 spans="1:14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 spans="1:14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 spans="1:14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 spans="1:14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 spans="1:14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 spans="1:14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 spans="1:14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 spans="1:14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 spans="1:14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 spans="1:14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 spans="1:14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 spans="1:14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 spans="1:14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 spans="1:14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 spans="1:14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 spans="1:14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 spans="1:14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 spans="1:14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 spans="1:14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 spans="1:14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 spans="1:14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 spans="1:14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 spans="1:14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 spans="1:14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 spans="1:14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 spans="1:14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 spans="1:14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 spans="1:14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 spans="1:14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 spans="1:14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 spans="1:14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 spans="1:14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 spans="1:14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 spans="1:14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 spans="1:14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 spans="1:14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 spans="1:14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 spans="1:14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 spans="1:14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 spans="1:14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 spans="1:14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 spans="1:14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 spans="1:14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 spans="1:14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 spans="1:14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 spans="1:14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 spans="1:14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 spans="1:14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 spans="1:14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 spans="1:14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 spans="1:14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 spans="1:14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 spans="1:14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 spans="1:14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 spans="1:14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 spans="1:14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 spans="1:14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 spans="1:14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 spans="1:14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 spans="1:14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 spans="1:14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 spans="1:14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 spans="1:14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 spans="1:14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 spans="1:14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 spans="1:14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 spans="1:14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 spans="1:14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 spans="1:14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 spans="1:14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 spans="1:14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 spans="1:14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 spans="1:14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 spans="1:14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 spans="1:14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 spans="1:14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 spans="1:14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 spans="1:14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 spans="1:14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 spans="1:14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 spans="1:14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 spans="1:14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 spans="1:14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 spans="1:14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 spans="1:14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 spans="1:14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 spans="1:14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 spans="1:14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 spans="1:14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 spans="1:14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 spans="1:14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 spans="1:14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 spans="1:14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 spans="1:14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 spans="1:14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 spans="1:14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 spans="1:14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 spans="1:14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 spans="1:14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 spans="1:14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 spans="1:14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 spans="1:14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 spans="1:14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 spans="1:14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 spans="1:14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 spans="1:14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 spans="1:14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 spans="1:14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 spans="1:14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 spans="1:14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 spans="1:14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 spans="1:14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 spans="1:14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 spans="1:14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 spans="1:14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 spans="1:14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 spans="1:14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 spans="1:14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 spans="1:14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 spans="1:14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 spans="1:14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 spans="1:14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 spans="1:14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 spans="1:14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 spans="1:14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 spans="1:14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 spans="1:14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 spans="1:14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 spans="1:14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 spans="1:14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 spans="1:14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 spans="1:14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 spans="1:14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 spans="1:14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 spans="1:14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 spans="1:14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 spans="1:14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 spans="1:14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 spans="1:14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 spans="1:14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 spans="1:14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 spans="1:14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 spans="1:14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 spans="1:14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 spans="1:14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 spans="1:14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 spans="1:14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 spans="1:14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 spans="1:14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 spans="1:14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 spans="1:14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 spans="1:14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 spans="1:14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 spans="1:14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 spans="1:14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 spans="1:14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 spans="1:14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 spans="1:14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 spans="1:14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 spans="1:14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 spans="1:14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 spans="1:14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 spans="1:14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 spans="1:14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 spans="1:14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 spans="1:14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 spans="1:14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 spans="1:14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 spans="1:14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 spans="1:14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 spans="1:14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 spans="1:14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 spans="1:14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 spans="1:14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 spans="1:14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 spans="1:14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 spans="1:14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 spans="1:14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 spans="1:14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 spans="1:14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 spans="1:14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 spans="1:14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 spans="1:14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 spans="1:14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 spans="1:14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 spans="1:14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 spans="1:14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 spans="1:14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 spans="1:14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 spans="1:14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 spans="1:14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 spans="1:14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 spans="1:14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 spans="1:14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 spans="1:14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 spans="1:14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 spans="1:14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 spans="1:14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 spans="1:14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 spans="1:14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 spans="1:14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 spans="1:14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 spans="1:14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 spans="1:14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 spans="1:14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 spans="1:14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 spans="1:14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 spans="1:14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 spans="1:14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 spans="1:14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 spans="1:14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 spans="1:14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 spans="1:14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 spans="1:14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 spans="1:14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 spans="1:14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 spans="1:14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 spans="1:14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85" zoomScaleNormal="85" workbookViewId="0">
      <selection activeCell="D10" sqref="D10"/>
    </sheetView>
  </sheetViews>
  <sheetFormatPr defaultRowHeight="15" x14ac:dyDescent="0.25"/>
  <cols>
    <col min="1" max="1" width="12" customWidth="1"/>
  </cols>
  <sheetData>
    <row r="1" spans="1:14" ht="18.75" x14ac:dyDescent="0.3">
      <c r="A1" s="3" t="s">
        <v>7</v>
      </c>
    </row>
    <row r="3" spans="1:14" ht="15.75" x14ac:dyDescent="0.25">
      <c r="A3" s="2" t="s">
        <v>25</v>
      </c>
    </row>
    <row r="5" spans="1:14" x14ac:dyDescent="0.25">
      <c r="A5" s="1" t="s">
        <v>26</v>
      </c>
    </row>
    <row r="6" spans="1:14" x14ac:dyDescent="0.25">
      <c r="A6" s="56"/>
      <c r="B6" s="56"/>
      <c r="C6" s="56" t="s">
        <v>29</v>
      </c>
      <c r="D6" s="189" t="s">
        <v>30</v>
      </c>
      <c r="E6" s="189"/>
      <c r="F6" s="189" t="s">
        <v>31</v>
      </c>
      <c r="G6" s="189"/>
      <c r="H6" s="189" t="s">
        <v>32</v>
      </c>
      <c r="I6" s="189"/>
      <c r="J6" s="189"/>
      <c r="K6" s="189" t="s">
        <v>33</v>
      </c>
      <c r="L6" s="189"/>
      <c r="M6" s="56" t="s">
        <v>1</v>
      </c>
      <c r="N6" s="56"/>
    </row>
    <row r="7" spans="1:14" x14ac:dyDescent="0.25">
      <c r="A7" s="8" t="s">
        <v>0</v>
      </c>
      <c r="B7" s="8" t="s">
        <v>11</v>
      </c>
      <c r="C7" s="8">
        <v>1.1000000000000001</v>
      </c>
      <c r="D7" s="8">
        <v>1.2</v>
      </c>
      <c r="E7" s="8">
        <v>2.1</v>
      </c>
      <c r="F7" s="8">
        <v>1.3</v>
      </c>
      <c r="G7" s="8">
        <v>2.2000000000000002</v>
      </c>
      <c r="H7" s="8">
        <v>1.4</v>
      </c>
      <c r="I7" s="8">
        <v>2.2999999999999998</v>
      </c>
      <c r="J7" s="8">
        <v>3.2</v>
      </c>
      <c r="K7" s="8">
        <v>2.4</v>
      </c>
      <c r="L7" s="8">
        <v>3.3</v>
      </c>
      <c r="M7" s="8" t="s">
        <v>27</v>
      </c>
      <c r="N7" s="8" t="s">
        <v>28</v>
      </c>
    </row>
    <row r="8" spans="1:14" x14ac:dyDescent="0.25">
      <c r="A8">
        <v>1971</v>
      </c>
      <c r="B8" s="60" t="s">
        <v>34</v>
      </c>
      <c r="C8">
        <v>0</v>
      </c>
      <c r="D8">
        <v>0</v>
      </c>
      <c r="E8">
        <v>0</v>
      </c>
      <c r="F8" s="20">
        <f>'Tables 1.4 and 1.5'!X7</f>
        <v>48038</v>
      </c>
      <c r="G8" s="20">
        <f>'Tables 1.4 and 1.5'!Y7</f>
        <v>9799</v>
      </c>
      <c r="H8" s="20">
        <f>'Tables 1.4 and 1.5'!Z8</f>
        <v>267</v>
      </c>
      <c r="I8" s="20">
        <f>'Tables 1.4 and 1.5'!AA8</f>
        <v>41139</v>
      </c>
      <c r="J8" s="20">
        <f>'Tables 1.4 and 1.5'!AB8</f>
        <v>0</v>
      </c>
      <c r="K8" s="20">
        <f>'Tables 1.4 and 1.5'!AC9</f>
        <v>0</v>
      </c>
      <c r="L8" s="20">
        <f>'Tables 1.4 and 1.5'!AD9</f>
        <v>0</v>
      </c>
      <c r="M8" s="20">
        <f>SUM(C8:L8)</f>
        <v>99243</v>
      </c>
    </row>
    <row r="9" spans="1:14" x14ac:dyDescent="0.25">
      <c r="A9">
        <v>1972</v>
      </c>
      <c r="B9" s="60" t="s">
        <v>34</v>
      </c>
      <c r="C9">
        <v>0</v>
      </c>
      <c r="D9" s="20">
        <f>'Tables 1.4 and 1.5'!V7</f>
        <v>30332</v>
      </c>
      <c r="E9" s="20">
        <f>'Tables 1.4 and 1.5'!W7</f>
        <v>0</v>
      </c>
      <c r="F9" s="20">
        <f>'Tables 1.4 and 1.5'!X8</f>
        <v>154743</v>
      </c>
      <c r="G9" s="20">
        <f>'Tables 1.4 and 1.5'!Y8</f>
        <v>6066</v>
      </c>
      <c r="H9" s="20">
        <f>'Tables 1.4 and 1.5'!Z9</f>
        <v>78</v>
      </c>
      <c r="I9" s="20">
        <f>'Tables 1.4 and 1.5'!AA9</f>
        <v>10946</v>
      </c>
      <c r="J9" s="20">
        <f>'Tables 1.4 and 1.5'!AB9</f>
        <v>0</v>
      </c>
      <c r="K9" s="20">
        <f>'Tables 1.4 and 1.5'!AC10</f>
        <v>0</v>
      </c>
      <c r="L9" s="20">
        <f>'Tables 1.4 and 1.5'!AD10</f>
        <v>0</v>
      </c>
      <c r="M9" s="20">
        <f t="shared" ref="M9:M21" si="0">SUM(C9:L9)</f>
        <v>202165</v>
      </c>
    </row>
    <row r="10" spans="1:14" x14ac:dyDescent="0.25">
      <c r="A10">
        <v>1973</v>
      </c>
      <c r="B10" s="60" t="s">
        <v>34</v>
      </c>
      <c r="C10">
        <v>760</v>
      </c>
      <c r="D10" s="20">
        <f>'Tables 1.4 and 1.5'!V8</f>
        <v>8149</v>
      </c>
      <c r="E10" s="20">
        <f>'Tables 1.4 and 1.5'!W8</f>
        <v>0</v>
      </c>
      <c r="F10" s="20">
        <f>'Tables 1.4 and 1.5'!X9</f>
        <v>30258</v>
      </c>
      <c r="G10" s="20">
        <f>'Tables 1.4 and 1.5'!Y9</f>
        <v>2269</v>
      </c>
      <c r="H10" s="20">
        <f>'Tables 1.4 and 1.5'!Z10</f>
        <v>0</v>
      </c>
      <c r="I10" s="20">
        <f>'Tables 1.4 and 1.5'!AA10</f>
        <v>27925</v>
      </c>
      <c r="J10" s="20">
        <f>'Tables 1.4 and 1.5'!AB10</f>
        <v>88</v>
      </c>
      <c r="K10" s="20">
        <f>'Tables 1.4 and 1.5'!AC11</f>
        <v>0</v>
      </c>
      <c r="L10" s="20">
        <f>'Tables 1.4 and 1.5'!AD11</f>
        <v>0</v>
      </c>
      <c r="M10" s="20">
        <f t="shared" si="0"/>
        <v>69449</v>
      </c>
    </row>
    <row r="11" spans="1:14" x14ac:dyDescent="0.25">
      <c r="A11">
        <v>1974</v>
      </c>
      <c r="B11" s="60" t="s">
        <v>34</v>
      </c>
      <c r="C11">
        <v>0</v>
      </c>
      <c r="D11" s="20">
        <f>'Tables 1.4 and 1.5'!V9</f>
        <v>6167</v>
      </c>
      <c r="E11" s="20">
        <f>'Tables 1.4 and 1.5'!W9</f>
        <v>0</v>
      </c>
      <c r="F11" s="20">
        <f>'Tables 1.4 and 1.5'!X10</f>
        <v>92557</v>
      </c>
      <c r="G11" s="20">
        <f>'Tables 1.4 and 1.5'!Y10</f>
        <v>7413</v>
      </c>
      <c r="H11" s="20">
        <f>'Tables 1.4 and 1.5'!Z11</f>
        <v>25</v>
      </c>
      <c r="I11" s="20">
        <f>'Tables 1.4 and 1.5'!AA11</f>
        <v>29641</v>
      </c>
      <c r="J11" s="20">
        <f>'Tables 1.4 and 1.5'!AB11</f>
        <v>313</v>
      </c>
      <c r="K11" s="20">
        <f>'Tables 1.4 and 1.5'!AC12</f>
        <v>22</v>
      </c>
      <c r="L11" s="20">
        <f>'Tables 1.4 and 1.5'!AD12</f>
        <v>50</v>
      </c>
      <c r="M11" s="20">
        <f t="shared" si="0"/>
        <v>136188</v>
      </c>
    </row>
    <row r="12" spans="1:14" x14ac:dyDescent="0.25">
      <c r="A12">
        <v>1975</v>
      </c>
      <c r="B12" s="60" t="s">
        <v>34</v>
      </c>
      <c r="C12">
        <v>0</v>
      </c>
      <c r="D12" s="20">
        <f>'Tables 1.4 and 1.5'!V10</f>
        <v>37827</v>
      </c>
      <c r="E12" s="20">
        <f>'Tables 1.4 and 1.5'!W10</f>
        <v>0</v>
      </c>
      <c r="F12" s="20">
        <f>'Tables 1.4 and 1.5'!X11</f>
        <v>68923</v>
      </c>
      <c r="G12" s="20">
        <f>'Tables 1.4 and 1.5'!Y11</f>
        <v>9523</v>
      </c>
      <c r="H12" s="20">
        <f>'Tables 1.4 and 1.5'!Z12</f>
        <v>270</v>
      </c>
      <c r="I12" s="20">
        <f>'Tables 1.4 and 1.5'!AA12</f>
        <v>17380</v>
      </c>
      <c r="J12" s="20">
        <f>'Tables 1.4 and 1.5'!AB12</f>
        <v>0</v>
      </c>
      <c r="K12" s="20">
        <f>'Tables 1.4 and 1.5'!AC13</f>
        <v>0</v>
      </c>
      <c r="L12" s="20">
        <f>'Tables 1.4 and 1.5'!AD13</f>
        <v>108</v>
      </c>
      <c r="M12" s="20">
        <f t="shared" si="0"/>
        <v>134031</v>
      </c>
    </row>
    <row r="13" spans="1:14" x14ac:dyDescent="0.25">
      <c r="A13">
        <v>1976</v>
      </c>
      <c r="B13" s="20">
        <f>'Table 1.3'!H16</f>
        <v>71297</v>
      </c>
      <c r="C13">
        <v>0</v>
      </c>
      <c r="D13" s="20">
        <f>'Tables 1.4 and 1.5'!V11</f>
        <v>8933</v>
      </c>
      <c r="E13" s="20">
        <f>'Tables 1.4 and 1.5'!W11</f>
        <v>0</v>
      </c>
      <c r="F13" s="20">
        <f>'Tables 1.4 and 1.5'!X12</f>
        <v>96992</v>
      </c>
      <c r="G13" s="20">
        <f>'Tables 1.4 and 1.5'!Y12</f>
        <v>2870</v>
      </c>
      <c r="H13" s="20">
        <f>'Tables 1.4 and 1.5'!Z13</f>
        <v>1420</v>
      </c>
      <c r="I13" s="20">
        <f>'Tables 1.4 and 1.5'!AA13</f>
        <v>13097</v>
      </c>
      <c r="J13" s="20">
        <f>'Tables 1.4 and 1.5'!AB13</f>
        <v>4</v>
      </c>
      <c r="K13" s="20">
        <f>'Tables 1.4 and 1.5'!AC14</f>
        <v>46</v>
      </c>
      <c r="L13" s="20">
        <f>'Tables 1.4 and 1.5'!AD14</f>
        <v>0</v>
      </c>
      <c r="M13" s="20">
        <f t="shared" si="0"/>
        <v>123362</v>
      </c>
      <c r="N13" s="59">
        <f>M13/B13</f>
        <v>1.7302551299493667</v>
      </c>
    </row>
    <row r="14" spans="1:14" x14ac:dyDescent="0.25">
      <c r="A14">
        <v>1977</v>
      </c>
      <c r="B14" s="20">
        <f>'Table 1.3'!H17</f>
        <v>97051</v>
      </c>
      <c r="C14">
        <v>0</v>
      </c>
      <c r="D14" s="20">
        <f>'Tables 1.4 and 1.5'!V12</f>
        <v>9556</v>
      </c>
      <c r="E14" s="20">
        <f>'Tables 1.4 and 1.5'!W12</f>
        <v>0</v>
      </c>
      <c r="F14" s="20">
        <f>'Tables 1.4 and 1.5'!X13</f>
        <v>200862</v>
      </c>
      <c r="G14" s="20">
        <f>'Tables 1.4 and 1.5'!Y13</f>
        <v>2024</v>
      </c>
      <c r="H14" s="20">
        <f>'Tables 1.4 and 1.5'!Z14</f>
        <v>980</v>
      </c>
      <c r="I14" s="20">
        <f>'Tables 1.4 and 1.5'!AA14</f>
        <v>78744</v>
      </c>
      <c r="J14" s="20">
        <f>'Tables 1.4 and 1.5'!AB14</f>
        <v>0</v>
      </c>
      <c r="K14" s="20">
        <f>'Tables 1.4 and 1.5'!AC15</f>
        <v>139</v>
      </c>
      <c r="L14" s="20">
        <f>'Tables 1.4 and 1.5'!AD15</f>
        <v>0</v>
      </c>
      <c r="M14" s="20">
        <f t="shared" si="0"/>
        <v>292305</v>
      </c>
      <c r="N14" s="59">
        <f t="shared" ref="N14:N21" si="1">M14/B14</f>
        <v>3.0118700477068758</v>
      </c>
    </row>
    <row r="15" spans="1:14" x14ac:dyDescent="0.25">
      <c r="A15">
        <v>1978</v>
      </c>
      <c r="B15" s="20">
        <f>'Table 1.3'!H18</f>
        <v>35454</v>
      </c>
      <c r="C15">
        <v>24</v>
      </c>
      <c r="D15" s="20">
        <f>'Tables 1.4 and 1.5'!V13</f>
        <v>30050</v>
      </c>
      <c r="E15" s="20">
        <f>'Tables 1.4 and 1.5'!W13</f>
        <v>0</v>
      </c>
      <c r="F15" s="20">
        <f>'Tables 1.4 and 1.5'!X14</f>
        <v>223061</v>
      </c>
      <c r="G15" s="20">
        <f>'Tables 1.4 and 1.5'!Y14</f>
        <v>1981</v>
      </c>
      <c r="H15" s="20">
        <f>'Tables 1.4 and 1.5'!Z15</f>
        <v>1403</v>
      </c>
      <c r="I15" s="20">
        <f>'Tables 1.4 and 1.5'!AA15</f>
        <v>22295</v>
      </c>
      <c r="J15" s="20">
        <f>'Tables 1.4 and 1.5'!AB15</f>
        <v>0</v>
      </c>
      <c r="K15" s="20">
        <f>'Tables 1.4 and 1.5'!AC16</f>
        <v>365</v>
      </c>
      <c r="L15" s="20">
        <f>'Tables 1.4 and 1.5'!AD16</f>
        <v>30</v>
      </c>
      <c r="M15" s="20">
        <f t="shared" si="0"/>
        <v>279209</v>
      </c>
      <c r="N15" s="59">
        <f t="shared" si="1"/>
        <v>7.8752467986686971</v>
      </c>
    </row>
    <row r="16" spans="1:14" x14ac:dyDescent="0.25">
      <c r="A16">
        <v>1979</v>
      </c>
      <c r="B16" s="20">
        <f>'Table 1.3'!H19</f>
        <v>95946</v>
      </c>
      <c r="C16">
        <v>0</v>
      </c>
      <c r="D16" s="20">
        <f>'Tables 1.4 and 1.5'!V14</f>
        <v>16866</v>
      </c>
      <c r="E16" s="20">
        <f>'Tables 1.4 and 1.5'!W14</f>
        <v>45</v>
      </c>
      <c r="F16" s="20">
        <f>'Tables 1.4 and 1.5'!X15</f>
        <v>297669</v>
      </c>
      <c r="G16" s="20">
        <f>'Tables 1.4 and 1.5'!Y15</f>
        <v>659</v>
      </c>
      <c r="H16" s="20">
        <f>'Tables 1.4 and 1.5'!Z16</f>
        <v>4342</v>
      </c>
      <c r="I16" s="20">
        <f>'Tables 1.4 and 1.5'!AA16</f>
        <v>30390</v>
      </c>
      <c r="J16" s="20">
        <f>'Tables 1.4 and 1.5'!AB16</f>
        <v>56</v>
      </c>
      <c r="K16" s="20">
        <f>'Tables 1.4 and 1.5'!AC17</f>
        <v>325</v>
      </c>
      <c r="L16" s="20">
        <f>'Tables 1.4 and 1.5'!AD17</f>
        <v>176</v>
      </c>
      <c r="M16" s="20">
        <f t="shared" si="0"/>
        <v>350528</v>
      </c>
      <c r="N16" s="59">
        <f t="shared" si="1"/>
        <v>3.6533883642882454</v>
      </c>
    </row>
    <row r="17" spans="1:14" x14ac:dyDescent="0.25">
      <c r="A17">
        <v>1980</v>
      </c>
      <c r="B17" s="20">
        <f>'Table 1.3'!H20</f>
        <v>96512</v>
      </c>
      <c r="C17">
        <v>89</v>
      </c>
      <c r="D17" s="20">
        <f>'Tables 1.4 and 1.5'!V15</f>
        <v>10044</v>
      </c>
      <c r="E17" s="20">
        <f>'Tables 1.4 and 1.5'!W15</f>
        <v>0</v>
      </c>
      <c r="F17" s="20">
        <f>'Tables 1.4 and 1.5'!X16</f>
        <v>169248</v>
      </c>
      <c r="G17" s="20">
        <f>'Tables 1.4 and 1.5'!Y16</f>
        <v>3154</v>
      </c>
      <c r="H17" s="20">
        <f>'Tables 1.4 and 1.5'!Z17</f>
        <v>1016</v>
      </c>
      <c r="I17" s="20">
        <f>'Tables 1.4 and 1.5'!AA17</f>
        <v>29935</v>
      </c>
      <c r="J17" s="20">
        <f>'Tables 1.4 and 1.5'!AB17</f>
        <v>0</v>
      </c>
      <c r="K17" s="20">
        <f>'Tables 1.4 and 1.5'!AC18</f>
        <v>300</v>
      </c>
      <c r="L17" s="20">
        <f>'Tables 1.4 and 1.5'!AD18</f>
        <v>292</v>
      </c>
      <c r="M17" s="20">
        <f t="shared" si="0"/>
        <v>214078</v>
      </c>
      <c r="N17" s="59">
        <f t="shared" si="1"/>
        <v>2.2181490384615383</v>
      </c>
    </row>
    <row r="18" spans="1:14" x14ac:dyDescent="0.25">
      <c r="A18">
        <v>1981</v>
      </c>
      <c r="B18" s="20">
        <f>'Table 1.3'!H21</f>
        <v>83372</v>
      </c>
      <c r="C18">
        <v>0</v>
      </c>
      <c r="D18" s="20">
        <f>'Tables 1.4 and 1.5'!V16</f>
        <v>17011</v>
      </c>
      <c r="E18" s="20">
        <f>'Tables 1.4 and 1.5'!W16</f>
        <v>7</v>
      </c>
      <c r="F18" s="20">
        <f>'Tables 1.4 and 1.5'!X17</f>
        <v>145214</v>
      </c>
      <c r="G18" s="20">
        <f>'Tables 1.4 and 1.5'!Y17</f>
        <v>3452</v>
      </c>
      <c r="H18" s="20">
        <f>'Tables 1.4 and 1.5'!Z18</f>
        <v>684</v>
      </c>
      <c r="I18" s="20">
        <f>'Tables 1.4 and 1.5'!AA18</f>
        <v>106465</v>
      </c>
      <c r="J18" s="20">
        <f>'Tables 1.4 and 1.5'!AB18</f>
        <v>0</v>
      </c>
      <c r="K18" s="20">
        <f>'Tables 1.4 and 1.5'!AC19</f>
        <v>667</v>
      </c>
      <c r="L18" s="20">
        <f>'Tables 1.4 and 1.5'!AD19</f>
        <v>52</v>
      </c>
      <c r="M18" s="20">
        <f t="shared" si="0"/>
        <v>273552</v>
      </c>
      <c r="N18" s="59">
        <f t="shared" si="1"/>
        <v>3.2811015688720433</v>
      </c>
    </row>
    <row r="19" spans="1:14" x14ac:dyDescent="0.25">
      <c r="A19">
        <v>1982</v>
      </c>
      <c r="B19" s="20">
        <f>'Table 1.3'!H22</f>
        <v>102973</v>
      </c>
      <c r="C19">
        <v>196</v>
      </c>
      <c r="D19" s="20">
        <f>'Tables 1.4 and 1.5'!V17</f>
        <v>18293</v>
      </c>
      <c r="E19" s="20">
        <f>'Tables 1.4 and 1.5'!W17</f>
        <v>0</v>
      </c>
      <c r="F19" s="20">
        <f>'Tables 1.4 and 1.5'!X18</f>
        <v>290688</v>
      </c>
      <c r="G19" s="20">
        <f>'Tables 1.4 and 1.5'!Y18</f>
        <v>4574</v>
      </c>
      <c r="H19" s="20">
        <f>'Tables 1.4 and 1.5'!Z19</f>
        <v>2034</v>
      </c>
      <c r="I19" s="20">
        <f>'Tables 1.4 and 1.5'!AA19</f>
        <v>36382</v>
      </c>
      <c r="J19" s="20">
        <f>'Tables 1.4 and 1.5'!AB19</f>
        <v>0</v>
      </c>
      <c r="K19" s="20">
        <f>'Tables 1.4 and 1.5'!AC20</f>
        <v>455</v>
      </c>
      <c r="L19" s="20">
        <f>'Tables 1.4 and 1.5'!AD20</f>
        <v>2277</v>
      </c>
      <c r="M19" s="20">
        <f t="shared" si="0"/>
        <v>354899</v>
      </c>
      <c r="N19" s="59">
        <f t="shared" si="1"/>
        <v>3.4465248171850873</v>
      </c>
    </row>
    <row r="20" spans="1:14" x14ac:dyDescent="0.25">
      <c r="A20">
        <v>1983</v>
      </c>
      <c r="B20" s="20">
        <f>'Table 1.3'!H23</f>
        <v>80343</v>
      </c>
      <c r="C20">
        <v>43</v>
      </c>
      <c r="D20" s="20">
        <f>'Tables 1.4 and 1.5'!V18</f>
        <v>27150</v>
      </c>
      <c r="E20" s="20">
        <f>'Tables 1.4 and 1.5'!W18</f>
        <v>0</v>
      </c>
      <c r="F20" s="20">
        <f>'Tables 1.4 and 1.5'!X19</f>
        <v>263218</v>
      </c>
      <c r="G20" s="20">
        <f>'Tables 1.4 and 1.5'!Y19</f>
        <v>10567</v>
      </c>
      <c r="H20" s="20">
        <f>'Tables 1.4 and 1.5'!Z20</f>
        <v>1249</v>
      </c>
      <c r="I20" s="20">
        <f>'Tables 1.4 and 1.5'!AA20</f>
        <v>117118</v>
      </c>
      <c r="J20" s="20">
        <f>'Tables 1.4 and 1.5'!AB20</f>
        <v>0</v>
      </c>
      <c r="M20" s="20">
        <f>SUM(C20:L20)</f>
        <v>419345</v>
      </c>
      <c r="N20" s="59">
        <f t="shared" si="1"/>
        <v>5.2194341759705267</v>
      </c>
    </row>
    <row r="21" spans="1:14" x14ac:dyDescent="0.25">
      <c r="A21">
        <v>1984</v>
      </c>
      <c r="B21" s="20">
        <f>'Table 1.3'!H24</f>
        <v>100417</v>
      </c>
      <c r="C21">
        <v>27</v>
      </c>
      <c r="D21" s="20">
        <f>'Tables 1.4 and 1.5'!V19</f>
        <v>22288</v>
      </c>
      <c r="E21" s="20">
        <f>'Tables 1.4 and 1.5'!W19</f>
        <v>34</v>
      </c>
      <c r="F21" s="20">
        <f>'Tables 1.4 and 1.5'!X20</f>
        <v>197969</v>
      </c>
      <c r="G21" s="20">
        <f>'Tables 1.4 and 1.5'!Y20</f>
        <v>15138</v>
      </c>
      <c r="H21" s="58">
        <v>1641</v>
      </c>
      <c r="I21" s="58">
        <v>54303</v>
      </c>
      <c r="M21" s="20">
        <f t="shared" si="0"/>
        <v>291400</v>
      </c>
      <c r="N21" s="59">
        <f t="shared" si="1"/>
        <v>2.9018990808329268</v>
      </c>
    </row>
    <row r="22" spans="1:14" x14ac:dyDescent="0.25">
      <c r="A22">
        <v>1985</v>
      </c>
      <c r="B22" s="20">
        <f>'Table 1.3'!H25</f>
        <v>69026</v>
      </c>
      <c r="C22">
        <v>0</v>
      </c>
      <c r="D22" s="20">
        <f>'Tables 1.4 and 1.5'!V20</f>
        <v>12495</v>
      </c>
      <c r="E22" s="20">
        <f>'Tables 1.4 and 1.5'!W20</f>
        <v>0</v>
      </c>
    </row>
    <row r="23" spans="1:14" x14ac:dyDescent="0.25">
      <c r="A23">
        <v>1986</v>
      </c>
      <c r="B23" s="20">
        <f>'Table 1.3'!H26</f>
        <v>88024</v>
      </c>
      <c r="C23">
        <v>62</v>
      </c>
      <c r="D23" s="20"/>
    </row>
    <row r="24" spans="1:14" x14ac:dyDescent="0.25">
      <c r="A24">
        <v>1987</v>
      </c>
      <c r="B24" s="20">
        <f>'Table 1.3'!H27</f>
        <v>95185</v>
      </c>
      <c r="C24">
        <v>0</v>
      </c>
      <c r="D24" s="20"/>
    </row>
    <row r="25" spans="1:14" x14ac:dyDescent="0.25">
      <c r="A25">
        <v>1988</v>
      </c>
      <c r="B25" s="20">
        <f>'Table 1.3'!H28</f>
        <v>81274</v>
      </c>
      <c r="C25">
        <v>0</v>
      </c>
      <c r="D25" s="20"/>
    </row>
    <row r="26" spans="1:14" x14ac:dyDescent="0.25">
      <c r="A26">
        <v>1989</v>
      </c>
      <c r="B26" s="20">
        <f>'Table 1.3'!H29</f>
        <v>54900</v>
      </c>
      <c r="C26">
        <v>0</v>
      </c>
      <c r="D26" s="20"/>
    </row>
    <row r="28" spans="1:14" x14ac:dyDescent="0.25">
      <c r="A28" t="s">
        <v>35</v>
      </c>
    </row>
    <row r="29" spans="1:14" x14ac:dyDescent="0.25">
      <c r="A29" t="s">
        <v>36</v>
      </c>
    </row>
    <row r="30" spans="1:14" x14ac:dyDescent="0.25">
      <c r="A30" t="s">
        <v>37</v>
      </c>
    </row>
    <row r="32" spans="1:14" x14ac:dyDescent="0.25">
      <c r="A32" s="1" t="s">
        <v>38</v>
      </c>
    </row>
    <row r="33" spans="1:13" x14ac:dyDescent="0.25">
      <c r="A33" s="61" t="s">
        <v>0</v>
      </c>
      <c r="B33" s="61"/>
      <c r="C33" s="61">
        <v>1.1000000000000001</v>
      </c>
      <c r="D33" s="61">
        <v>1.2</v>
      </c>
      <c r="E33" s="61">
        <v>2.1</v>
      </c>
      <c r="F33" s="61">
        <v>1.3</v>
      </c>
      <c r="G33" s="61">
        <v>2.2000000000000002</v>
      </c>
      <c r="H33" s="61">
        <v>1.4</v>
      </c>
      <c r="I33" s="61">
        <v>2.2999999999999998</v>
      </c>
      <c r="J33" s="61">
        <v>3.2</v>
      </c>
      <c r="K33" s="61">
        <v>2.4</v>
      </c>
      <c r="L33" s="61">
        <v>3.3</v>
      </c>
      <c r="M33" s="61" t="s">
        <v>27</v>
      </c>
    </row>
    <row r="34" spans="1:13" x14ac:dyDescent="0.25">
      <c r="A34">
        <v>1976</v>
      </c>
      <c r="C34" s="62">
        <f>C13/$M13</f>
        <v>0</v>
      </c>
      <c r="D34" s="62">
        <f>D13/$M13</f>
        <v>7.2412898623563177E-2</v>
      </c>
      <c r="E34" s="62">
        <f t="shared" ref="D34:L34" si="2">E13/$M13</f>
        <v>0</v>
      </c>
      <c r="F34" s="62">
        <f t="shared" si="2"/>
        <v>0.78623887420761662</v>
      </c>
      <c r="G34" s="62">
        <f t="shared" si="2"/>
        <v>2.3264862761628379E-2</v>
      </c>
      <c r="H34" s="62">
        <f t="shared" si="2"/>
        <v>1.1510838021432856E-2</v>
      </c>
      <c r="I34" s="62">
        <f t="shared" si="2"/>
        <v>0.10616721518782121</v>
      </c>
      <c r="J34" s="62">
        <f t="shared" si="2"/>
        <v>3.242489583502213E-5</v>
      </c>
      <c r="K34" s="62">
        <f t="shared" si="2"/>
        <v>3.728863021027545E-4</v>
      </c>
      <c r="L34" s="62">
        <f t="shared" si="2"/>
        <v>0</v>
      </c>
      <c r="M34" s="62">
        <f>M13/$M13</f>
        <v>1</v>
      </c>
    </row>
    <row r="35" spans="1:13" x14ac:dyDescent="0.25">
      <c r="A35">
        <v>1977</v>
      </c>
      <c r="C35" s="62">
        <f t="shared" ref="C35:L41" si="3">C14/$M14</f>
        <v>0</v>
      </c>
      <c r="D35" s="62">
        <f t="shared" si="3"/>
        <v>3.2691880056789996E-2</v>
      </c>
      <c r="E35" s="62">
        <f t="shared" si="3"/>
        <v>0</v>
      </c>
      <c r="F35" s="62">
        <f t="shared" si="3"/>
        <v>0.68716580284292095</v>
      </c>
      <c r="G35" s="62">
        <f t="shared" si="3"/>
        <v>6.9242743025264702E-3</v>
      </c>
      <c r="H35" s="62">
        <f t="shared" si="3"/>
        <v>3.3526624587331727E-3</v>
      </c>
      <c r="I35" s="62">
        <f t="shared" si="3"/>
        <v>0.269389849643352</v>
      </c>
      <c r="J35" s="62">
        <f t="shared" si="3"/>
        <v>0</v>
      </c>
      <c r="K35" s="62">
        <f t="shared" si="3"/>
        <v>4.7553069567746019E-4</v>
      </c>
      <c r="L35" s="62">
        <f t="shared" si="3"/>
        <v>0</v>
      </c>
      <c r="M35" s="62">
        <f t="shared" ref="M35" si="4">M14/$M14</f>
        <v>1</v>
      </c>
    </row>
    <row r="36" spans="1:13" x14ac:dyDescent="0.25">
      <c r="A36">
        <v>1978</v>
      </c>
      <c r="C36" s="62">
        <f>C15/$M15</f>
        <v>8.5957114562925976E-5</v>
      </c>
      <c r="D36" s="62">
        <f t="shared" si="3"/>
        <v>0.10762547052566357</v>
      </c>
      <c r="E36" s="62">
        <f t="shared" si="3"/>
        <v>0</v>
      </c>
      <c r="F36" s="62">
        <f t="shared" si="3"/>
        <v>0.7989033304800347</v>
      </c>
      <c r="G36" s="62">
        <f t="shared" si="3"/>
        <v>7.0950434978815152E-3</v>
      </c>
      <c r="H36" s="62">
        <f t="shared" si="3"/>
        <v>5.0249096554910479E-3</v>
      </c>
      <c r="I36" s="62">
        <f t="shared" si="3"/>
        <v>7.985057788251812E-2</v>
      </c>
      <c r="J36" s="62">
        <f t="shared" si="3"/>
        <v>0</v>
      </c>
      <c r="K36" s="62">
        <f t="shared" si="3"/>
        <v>1.3072644506444992E-3</v>
      </c>
      <c r="L36" s="62">
        <f t="shared" si="3"/>
        <v>1.0744639320365747E-4</v>
      </c>
      <c r="M36" s="62">
        <f t="shared" ref="M36" si="5">M15/$M15</f>
        <v>1</v>
      </c>
    </row>
    <row r="37" spans="1:13" x14ac:dyDescent="0.25">
      <c r="A37">
        <v>1979</v>
      </c>
      <c r="C37" s="62">
        <f t="shared" si="3"/>
        <v>0</v>
      </c>
      <c r="D37" s="62">
        <f t="shared" si="3"/>
        <v>4.8115985028300168E-2</v>
      </c>
      <c r="E37" s="62">
        <f t="shared" si="3"/>
        <v>1.2837776154829287E-4</v>
      </c>
      <c r="F37" s="62">
        <f t="shared" si="3"/>
        <v>0.84920177560708421</v>
      </c>
      <c r="G37" s="62">
        <f t="shared" si="3"/>
        <v>1.8800209968961111E-3</v>
      </c>
      <c r="H37" s="62">
        <f t="shared" si="3"/>
        <v>1.2387027569837502E-2</v>
      </c>
      <c r="I37" s="62">
        <f t="shared" si="3"/>
        <v>8.6697781632280452E-2</v>
      </c>
      <c r="J37" s="62">
        <f t="shared" si="3"/>
        <v>1.5975899214898666E-4</v>
      </c>
      <c r="K37" s="62">
        <f t="shared" si="3"/>
        <v>9.2717272229322619E-4</v>
      </c>
      <c r="L37" s="62">
        <f t="shared" si="3"/>
        <v>5.0209968961110096E-4</v>
      </c>
      <c r="M37" s="62">
        <f t="shared" ref="M37" si="6">M16/$M16</f>
        <v>1</v>
      </c>
    </row>
    <row r="38" spans="1:13" ht="14.45" x14ac:dyDescent="0.3">
      <c r="A38">
        <v>1980</v>
      </c>
      <c r="C38" s="62">
        <f t="shared" si="3"/>
        <v>4.1573632040658076E-4</v>
      </c>
      <c r="D38" s="62">
        <f t="shared" si="3"/>
        <v>4.6917478675996598E-2</v>
      </c>
      <c r="E38" s="62">
        <f t="shared" si="3"/>
        <v>0</v>
      </c>
      <c r="F38" s="62">
        <f t="shared" si="3"/>
        <v>0.79059034557497732</v>
      </c>
      <c r="G38" s="62">
        <f t="shared" si="3"/>
        <v>1.4732947804071413E-2</v>
      </c>
      <c r="H38" s="62">
        <f t="shared" si="3"/>
        <v>4.7459337250908545E-3</v>
      </c>
      <c r="I38" s="62">
        <f t="shared" si="3"/>
        <v>0.13983221068956175</v>
      </c>
      <c r="J38" s="62">
        <f t="shared" si="3"/>
        <v>0</v>
      </c>
      <c r="K38" s="62">
        <f t="shared" si="3"/>
        <v>1.401358383392969E-3</v>
      </c>
      <c r="L38" s="62">
        <f t="shared" si="3"/>
        <v>1.3639888265024897E-3</v>
      </c>
      <c r="M38" s="62">
        <f t="shared" ref="M38" si="7">M17/$M17</f>
        <v>1</v>
      </c>
    </row>
    <row r="39" spans="1:13" ht="14.45" x14ac:dyDescent="0.3">
      <c r="A39">
        <v>1981</v>
      </c>
      <c r="C39" s="62">
        <f t="shared" si="3"/>
        <v>0</v>
      </c>
      <c r="D39" s="62">
        <f t="shared" si="3"/>
        <v>6.2185617359770719E-2</v>
      </c>
      <c r="E39" s="62">
        <f t="shared" si="3"/>
        <v>2.5589284669825115E-5</v>
      </c>
      <c r="F39" s="62">
        <f t="shared" si="3"/>
        <v>0.53084605486342629</v>
      </c>
      <c r="G39" s="62">
        <f t="shared" si="3"/>
        <v>1.2619172954319472E-2</v>
      </c>
      <c r="H39" s="62">
        <f t="shared" si="3"/>
        <v>2.5004386734514827E-3</v>
      </c>
      <c r="I39" s="62">
        <f t="shared" si="3"/>
        <v>0.38919474176756158</v>
      </c>
      <c r="J39" s="62">
        <f t="shared" si="3"/>
        <v>0</v>
      </c>
      <c r="K39" s="62">
        <f t="shared" si="3"/>
        <v>2.4382932678247648E-3</v>
      </c>
      <c r="L39" s="62">
        <f t="shared" si="3"/>
        <v>1.9009182897584371E-4</v>
      </c>
      <c r="M39" s="62">
        <f t="shared" ref="M39" si="8">M18/$M18</f>
        <v>1</v>
      </c>
    </row>
    <row r="40" spans="1:13" ht="14.45" x14ac:dyDescent="0.3">
      <c r="A40">
        <v>1982</v>
      </c>
      <c r="C40" s="62">
        <f t="shared" si="3"/>
        <v>5.5226980070386224E-4</v>
      </c>
      <c r="D40" s="62">
        <f t="shared" si="3"/>
        <v>5.1544242164672203E-2</v>
      </c>
      <c r="E40" s="62">
        <f t="shared" si="3"/>
        <v>0</v>
      </c>
      <c r="F40" s="62">
        <f t="shared" si="3"/>
        <v>0.81907246850512394</v>
      </c>
      <c r="G40" s="62">
        <f t="shared" si="3"/>
        <v>1.2888173818466662E-2</v>
      </c>
      <c r="H40" s="62">
        <f t="shared" si="3"/>
        <v>5.731208033834978E-3</v>
      </c>
      <c r="I40" s="62">
        <f t="shared" si="3"/>
        <v>0.10251367290412201</v>
      </c>
      <c r="J40" s="62">
        <f t="shared" si="3"/>
        <v>0</v>
      </c>
      <c r="K40" s="62">
        <f t="shared" si="3"/>
        <v>1.2820548944911087E-3</v>
      </c>
      <c r="L40" s="62">
        <f t="shared" si="3"/>
        <v>6.4159098785851751E-3</v>
      </c>
      <c r="M40" s="62">
        <f t="shared" ref="M40" si="9">M19/$M19</f>
        <v>1</v>
      </c>
    </row>
    <row r="41" spans="1:13" ht="14.45" x14ac:dyDescent="0.3">
      <c r="A41">
        <v>1983</v>
      </c>
      <c r="C41" s="62">
        <f t="shared" si="3"/>
        <v>1.0254086730496369E-4</v>
      </c>
      <c r="D41" s="62">
        <f t="shared" si="3"/>
        <v>6.4743826682087544E-2</v>
      </c>
      <c r="E41" s="62">
        <f t="shared" si="3"/>
        <v>0</v>
      </c>
      <c r="F41" s="62">
        <f t="shared" si="3"/>
        <v>0.62768841884367288</v>
      </c>
      <c r="G41" s="62">
        <f t="shared" si="3"/>
        <v>2.519882197236166E-2</v>
      </c>
      <c r="H41" s="62">
        <f t="shared" si="3"/>
        <v>2.9784544945092944E-3</v>
      </c>
      <c r="I41" s="62">
        <f t="shared" si="3"/>
        <v>0.27928793714006367</v>
      </c>
      <c r="J41" s="62">
        <f t="shared" si="3"/>
        <v>0</v>
      </c>
      <c r="K41" s="62">
        <f t="shared" si="3"/>
        <v>0</v>
      </c>
      <c r="L41" s="62">
        <f t="shared" si="3"/>
        <v>0</v>
      </c>
      <c r="M41" s="62">
        <f t="shared" ref="M41" si="10">M20/$M20</f>
        <v>1</v>
      </c>
    </row>
  </sheetData>
  <mergeCells count="4">
    <mergeCell ref="D6:E6"/>
    <mergeCell ref="F6:G6"/>
    <mergeCell ref="H6:J6"/>
    <mergeCell ref="K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zoomScale="85" zoomScaleNormal="85" workbookViewId="0">
      <selection activeCell="P13" sqref="P13"/>
    </sheetView>
  </sheetViews>
  <sheetFormatPr defaultRowHeight="15" x14ac:dyDescent="0.25"/>
  <cols>
    <col min="1" max="1" width="12" customWidth="1"/>
  </cols>
  <sheetData>
    <row r="1" spans="1:17" ht="18.75" x14ac:dyDescent="0.3">
      <c r="A1" s="3" t="s">
        <v>7</v>
      </c>
    </row>
    <row r="3" spans="1:17" ht="15.75" x14ac:dyDescent="0.25">
      <c r="A3" s="2" t="s">
        <v>39</v>
      </c>
    </row>
    <row r="5" spans="1:17" x14ac:dyDescent="0.25">
      <c r="A5" s="1" t="s">
        <v>26</v>
      </c>
    </row>
    <row r="6" spans="1:17" x14ac:dyDescent="0.25">
      <c r="A6" s="56"/>
      <c r="B6" s="56"/>
      <c r="C6" s="56" t="s">
        <v>29</v>
      </c>
      <c r="D6" s="189" t="s">
        <v>30</v>
      </c>
      <c r="E6" s="189"/>
      <c r="F6" s="189"/>
      <c r="G6" s="189" t="s">
        <v>31</v>
      </c>
      <c r="H6" s="189"/>
      <c r="I6" s="189"/>
      <c r="J6" s="189" t="s">
        <v>32</v>
      </c>
      <c r="K6" s="189"/>
      <c r="L6" s="189"/>
      <c r="M6" s="189" t="s">
        <v>33</v>
      </c>
      <c r="N6" s="189"/>
      <c r="O6" s="56" t="s">
        <v>40</v>
      </c>
      <c r="P6" s="56" t="s">
        <v>1</v>
      </c>
      <c r="Q6" s="47"/>
    </row>
    <row r="7" spans="1:17" x14ac:dyDescent="0.25">
      <c r="A7" s="8" t="s">
        <v>0</v>
      </c>
      <c r="B7" s="8" t="s">
        <v>11</v>
      </c>
      <c r="C7" s="8">
        <v>1.1000000000000001</v>
      </c>
      <c r="D7" s="8">
        <v>0.3</v>
      </c>
      <c r="E7" s="8">
        <v>1.2</v>
      </c>
      <c r="F7" s="8">
        <v>2.1</v>
      </c>
      <c r="G7" s="8">
        <v>1.3</v>
      </c>
      <c r="H7" s="8">
        <v>2.2000000000000002</v>
      </c>
      <c r="I7" s="8">
        <v>3.1</v>
      </c>
      <c r="J7" s="8">
        <v>1.4</v>
      </c>
      <c r="K7" s="8">
        <v>2.2999999999999998</v>
      </c>
      <c r="L7" s="8">
        <v>3.2</v>
      </c>
      <c r="M7" s="8">
        <v>2.4</v>
      </c>
      <c r="N7" s="8">
        <v>3.3</v>
      </c>
      <c r="O7" s="8">
        <v>4.3</v>
      </c>
      <c r="P7" s="8" t="s">
        <v>27</v>
      </c>
      <c r="Q7" s="8" t="s">
        <v>28</v>
      </c>
    </row>
    <row r="8" spans="1:17" x14ac:dyDescent="0.25">
      <c r="A8">
        <v>1971</v>
      </c>
      <c r="B8" s="20">
        <f>'Table 1.3'!C11</f>
        <v>49342</v>
      </c>
      <c r="E8" s="20">
        <v>3890</v>
      </c>
      <c r="F8">
        <v>0</v>
      </c>
      <c r="G8" s="20">
        <f>'Tables 1.4 and 1.5'!G7</f>
        <v>21178</v>
      </c>
      <c r="H8" s="20">
        <f>'Tables 1.4 and 1.5'!H7</f>
        <v>65584</v>
      </c>
      <c r="I8" s="20">
        <f>'Tables 1.4 and 1.5'!I7</f>
        <v>0</v>
      </c>
      <c r="J8" s="20">
        <f>'Tables 1.4 and 1.5'!J8</f>
        <v>0</v>
      </c>
      <c r="K8" s="20">
        <f>'Tables 1.4 and 1.5'!K8</f>
        <v>18340</v>
      </c>
      <c r="L8" s="20">
        <f>'Tables 1.4 and 1.5'!L8</f>
        <v>0</v>
      </c>
      <c r="M8" s="20">
        <f>'Tables 1.4 and 1.5'!N9</f>
        <v>0</v>
      </c>
      <c r="N8" s="20">
        <f>'Tables 1.4 and 1.5'!O9</f>
        <v>0</v>
      </c>
      <c r="O8" s="20">
        <v>0</v>
      </c>
      <c r="P8" s="20">
        <f t="shared" ref="P8:P21" si="0">SUM(C8:N8)</f>
        <v>108992</v>
      </c>
      <c r="Q8" s="59">
        <f t="shared" ref="Q8:Q12" si="1">P8/B8</f>
        <v>2.2089092456730572</v>
      </c>
    </row>
    <row r="9" spans="1:17" x14ac:dyDescent="0.25">
      <c r="A9">
        <v>1972</v>
      </c>
      <c r="B9" s="20">
        <f>'Table 1.3'!C12</f>
        <v>51850</v>
      </c>
      <c r="D9" s="20">
        <f>'Tables 1.4 and 1.5'!C7</f>
        <v>0</v>
      </c>
      <c r="E9" s="20">
        <f>'Tables 1.4 and 1.5'!D7</f>
        <v>5743</v>
      </c>
      <c r="F9" s="20">
        <f>'Tables 1.4 and 1.5'!E7</f>
        <v>1050</v>
      </c>
      <c r="G9" s="20">
        <f>'Tables 1.4 and 1.5'!G8</f>
        <v>19708</v>
      </c>
      <c r="H9" s="20">
        <f>'Tables 1.4 and 1.5'!H8</f>
        <v>41592</v>
      </c>
      <c r="I9" s="20">
        <f>'Tables 1.4 and 1.5'!I8</f>
        <v>0</v>
      </c>
      <c r="J9" s="20">
        <f>'Tables 1.4 and 1.5'!J9</f>
        <v>0</v>
      </c>
      <c r="K9" s="20">
        <f>'Tables 1.4 and 1.5'!K9</f>
        <v>45651</v>
      </c>
      <c r="L9" s="20">
        <f>'Tables 1.4 and 1.5'!L9</f>
        <v>693</v>
      </c>
      <c r="M9" s="20">
        <f>'Tables 1.4 and 1.5'!N10</f>
        <v>0</v>
      </c>
      <c r="N9" s="20">
        <f>'Tables 1.4 and 1.5'!O10</f>
        <v>669</v>
      </c>
      <c r="O9" s="20">
        <v>0</v>
      </c>
      <c r="P9" s="20">
        <f t="shared" si="0"/>
        <v>115106</v>
      </c>
      <c r="Q9" s="59">
        <f t="shared" si="1"/>
        <v>2.2199807135969141</v>
      </c>
    </row>
    <row r="10" spans="1:17" x14ac:dyDescent="0.25">
      <c r="A10">
        <v>1973</v>
      </c>
      <c r="B10" s="20">
        <f>'Table 1.3'!C13</f>
        <v>50527</v>
      </c>
      <c r="C10" s="20">
        <f>'Tables 1.4 and 1.5'!B7</f>
        <v>175</v>
      </c>
      <c r="D10" s="20">
        <f>'Tables 1.4 and 1.5'!C8</f>
        <v>0</v>
      </c>
      <c r="E10" s="20">
        <f>'Tables 1.4 and 1.5'!D8</f>
        <v>2793</v>
      </c>
      <c r="F10" s="20">
        <f>'Tables 1.4 and 1.5'!E8</f>
        <v>0</v>
      </c>
      <c r="G10" s="20">
        <f>'Tables 1.4 and 1.5'!G9</f>
        <v>16232</v>
      </c>
      <c r="H10" s="20">
        <f>'Tables 1.4 and 1.5'!H9</f>
        <v>84795</v>
      </c>
      <c r="I10" s="20">
        <f>'Tables 1.4 and 1.5'!I9</f>
        <v>0</v>
      </c>
      <c r="J10" s="20">
        <f>'Tables 1.4 and 1.5'!J10</f>
        <v>0</v>
      </c>
      <c r="K10" s="20">
        <f>'Tables 1.4 and 1.5'!K10</f>
        <v>37782</v>
      </c>
      <c r="L10" s="20">
        <f>'Tables 1.4 and 1.5'!L10</f>
        <v>165</v>
      </c>
      <c r="M10" s="20">
        <f>'Tables 1.4 and 1.5'!N11</f>
        <v>0</v>
      </c>
      <c r="N10" s="20">
        <f>'Tables 1.4 and 1.5'!O11</f>
        <v>0</v>
      </c>
      <c r="O10" s="20">
        <v>0</v>
      </c>
      <c r="P10" s="20">
        <f t="shared" si="0"/>
        <v>141942</v>
      </c>
      <c r="Q10" s="59">
        <f t="shared" si="1"/>
        <v>2.8092307083341579</v>
      </c>
    </row>
    <row r="11" spans="1:17" x14ac:dyDescent="0.25">
      <c r="A11">
        <v>1974</v>
      </c>
      <c r="B11" s="20">
        <f>'Table 1.3'!C14</f>
        <v>82811</v>
      </c>
      <c r="C11" s="20">
        <f>'Tables 1.4 and 1.5'!B8</f>
        <v>0</v>
      </c>
      <c r="D11" s="20">
        <f>'Tables 1.4 and 1.5'!C9</f>
        <v>0</v>
      </c>
      <c r="E11" s="20">
        <f>'Tables 1.4 and 1.5'!D9</f>
        <v>9715</v>
      </c>
      <c r="F11" s="20">
        <f>'Tables 1.4 and 1.5'!E9</f>
        <v>0</v>
      </c>
      <c r="G11" s="20">
        <f>'Tables 1.4 and 1.5'!G10</f>
        <v>55523</v>
      </c>
      <c r="H11" s="20">
        <f>'Tables 1.4 and 1.5'!H10</f>
        <v>98469</v>
      </c>
      <c r="I11" s="20">
        <f>'Tables 1.4 and 1.5'!I10</f>
        <v>0</v>
      </c>
      <c r="J11" s="20">
        <f>'Tables 1.4 and 1.5'!J11</f>
        <v>0</v>
      </c>
      <c r="K11" s="20">
        <f>'Tables 1.4 and 1.5'!K11</f>
        <v>35322</v>
      </c>
      <c r="L11" s="20">
        <f>'Tables 1.4 and 1.5'!L11</f>
        <v>10160</v>
      </c>
      <c r="M11" s="20">
        <f>'Tables 1.4 and 1.5'!N12</f>
        <v>20</v>
      </c>
      <c r="N11" s="20">
        <f>'Tables 1.4 and 1.5'!O12</f>
        <v>390</v>
      </c>
      <c r="O11" s="20">
        <v>0</v>
      </c>
      <c r="P11" s="20">
        <f t="shared" si="0"/>
        <v>209599</v>
      </c>
      <c r="Q11" s="59">
        <f t="shared" si="1"/>
        <v>2.5310526379345739</v>
      </c>
    </row>
    <row r="12" spans="1:17" x14ac:dyDescent="0.25">
      <c r="A12">
        <v>1975</v>
      </c>
      <c r="B12" s="20">
        <f>'Table 1.3'!C15</f>
        <v>41520</v>
      </c>
      <c r="C12" s="20">
        <f>'Tables 1.4 and 1.5'!B9</f>
        <v>0</v>
      </c>
      <c r="D12" s="20">
        <f>'Tables 1.4 and 1.5'!C10</f>
        <v>0</v>
      </c>
      <c r="E12" s="20">
        <f>'Tables 1.4 and 1.5'!D10</f>
        <v>3975</v>
      </c>
      <c r="F12" s="20">
        <f>'Tables 1.4 and 1.5'!E10</f>
        <v>0</v>
      </c>
      <c r="G12" s="20">
        <f>'Tables 1.4 and 1.5'!G11</f>
        <v>9184</v>
      </c>
      <c r="H12" s="20">
        <f>'Tables 1.4 and 1.5'!H11</f>
        <v>68309</v>
      </c>
      <c r="I12" s="20">
        <f>'Tables 1.4 and 1.5'!I11</f>
        <v>0</v>
      </c>
      <c r="J12" s="20">
        <f>'Tables 1.4 and 1.5'!J12</f>
        <v>56</v>
      </c>
      <c r="K12" s="20">
        <f>'Tables 1.4 and 1.5'!K12</f>
        <v>57075</v>
      </c>
      <c r="L12" s="20">
        <f>'Tables 1.4 and 1.5'!L12</f>
        <v>933</v>
      </c>
      <c r="M12" s="20">
        <f>'Tables 1.4 and 1.5'!N13</f>
        <v>0</v>
      </c>
      <c r="N12" s="20">
        <f>'Tables 1.4 and 1.5'!O13</f>
        <v>896</v>
      </c>
      <c r="O12" s="20">
        <v>0</v>
      </c>
      <c r="P12" s="20">
        <f t="shared" si="0"/>
        <v>140428</v>
      </c>
      <c r="Q12" s="59">
        <f t="shared" si="1"/>
        <v>3.3821772639691714</v>
      </c>
    </row>
    <row r="13" spans="1:17" x14ac:dyDescent="0.25">
      <c r="A13">
        <v>1976</v>
      </c>
      <c r="B13" s="20">
        <f>'Table 1.3'!C16</f>
        <v>69729</v>
      </c>
      <c r="C13" s="20">
        <f>'Tables 1.4 and 1.5'!B10</f>
        <v>0</v>
      </c>
      <c r="D13" s="20">
        <f>'Tables 1.4 and 1.5'!C11</f>
        <v>0</v>
      </c>
      <c r="E13" s="20">
        <f>'Tables 1.4 and 1.5'!D11</f>
        <v>3053</v>
      </c>
      <c r="F13" s="20">
        <f>'Tables 1.4 and 1.5'!E11</f>
        <v>0</v>
      </c>
      <c r="G13" s="20">
        <f>'Tables 1.4 and 1.5'!G12</f>
        <v>21729</v>
      </c>
      <c r="H13" s="20">
        <f>'Tables 1.4 and 1.5'!H12</f>
        <v>50546</v>
      </c>
      <c r="I13" s="20">
        <f>'Tables 1.4 and 1.5'!I12</f>
        <v>0</v>
      </c>
      <c r="J13" s="20">
        <f>'Tables 1.4 and 1.5'!J13</f>
        <v>0</v>
      </c>
      <c r="K13" s="20">
        <f>'Tables 1.4 and 1.5'!K13</f>
        <v>97129</v>
      </c>
      <c r="L13" s="20">
        <f>'Tables 1.4 and 1.5'!L13</f>
        <v>1799</v>
      </c>
      <c r="M13" s="20">
        <f>'Tables 1.4 and 1.5'!N14</f>
        <v>23</v>
      </c>
      <c r="N13" s="20">
        <f>'Tables 1.4 and 1.5'!O14</f>
        <v>180</v>
      </c>
      <c r="O13" s="20">
        <v>0</v>
      </c>
      <c r="P13" s="20">
        <f t="shared" si="0"/>
        <v>174459</v>
      </c>
      <c r="Q13" s="59">
        <f t="shared" ref="Q13:Q21" si="2">P13/B13</f>
        <v>2.5019575786258228</v>
      </c>
    </row>
    <row r="14" spans="1:17" x14ac:dyDescent="0.25">
      <c r="A14">
        <v>1977</v>
      </c>
      <c r="B14" s="20">
        <f>'Table 1.3'!C17</f>
        <v>41044</v>
      </c>
      <c r="C14" s="20">
        <f>'Tables 1.4 and 1.5'!B11</f>
        <v>0</v>
      </c>
      <c r="D14" s="20">
        <f>'Tables 1.4 and 1.5'!C12</f>
        <v>0</v>
      </c>
      <c r="E14" s="20">
        <f>'Tables 1.4 and 1.5'!D12</f>
        <v>1717</v>
      </c>
      <c r="F14" s="20">
        <f>'Tables 1.4 and 1.5'!E12</f>
        <v>83</v>
      </c>
      <c r="G14" s="20">
        <f>'Tables 1.4 and 1.5'!G13</f>
        <v>32174</v>
      </c>
      <c r="H14" s="20">
        <f>'Tables 1.4 and 1.5'!H13</f>
        <v>69986</v>
      </c>
      <c r="I14" s="20">
        <f>'Tables 1.4 and 1.5'!I13</f>
        <v>0</v>
      </c>
      <c r="J14" s="20">
        <f>'Tables 1.4 and 1.5'!J14</f>
        <v>95</v>
      </c>
      <c r="K14" s="20">
        <f>'Tables 1.4 and 1.5'!K14</f>
        <v>103005</v>
      </c>
      <c r="L14" s="20">
        <f>'Tables 1.4 and 1.5'!L14</f>
        <v>435</v>
      </c>
      <c r="M14" s="20">
        <f>'Tables 1.4 and 1.5'!N15</f>
        <v>83</v>
      </c>
      <c r="N14" s="20">
        <f>'Tables 1.4 and 1.5'!O15</f>
        <v>141</v>
      </c>
      <c r="O14" s="20">
        <v>0</v>
      </c>
      <c r="P14" s="20">
        <f t="shared" si="0"/>
        <v>207719</v>
      </c>
      <c r="Q14" s="59">
        <f t="shared" si="2"/>
        <v>5.0608858785693398</v>
      </c>
    </row>
    <row r="15" spans="1:17" x14ac:dyDescent="0.25">
      <c r="A15">
        <v>1978</v>
      </c>
      <c r="B15" s="20">
        <f>'Table 1.3'!C18</f>
        <v>67528</v>
      </c>
      <c r="C15" s="20">
        <f>'Tables 1.4 and 1.5'!B12</f>
        <v>0</v>
      </c>
      <c r="D15" s="20">
        <f>'Tables 1.4 and 1.5'!C13</f>
        <v>0</v>
      </c>
      <c r="E15" s="20">
        <f>'Tables 1.4 and 1.5'!D13</f>
        <v>3503</v>
      </c>
      <c r="F15" s="20">
        <f>'Tables 1.4 and 1.5'!E13</f>
        <v>1550</v>
      </c>
      <c r="G15" s="20">
        <f>'Tables 1.4 and 1.5'!G14</f>
        <v>73011</v>
      </c>
      <c r="H15" s="20">
        <f>'Tables 1.4 and 1.5'!H14</f>
        <v>69181</v>
      </c>
      <c r="I15" s="20">
        <f>'Tables 1.4 and 1.5'!I14</f>
        <v>0</v>
      </c>
      <c r="J15" s="20">
        <f>'Tables 1.4 and 1.5'!J15</f>
        <v>117</v>
      </c>
      <c r="K15" s="20">
        <f>'Tables 1.4 and 1.5'!K15</f>
        <v>51630</v>
      </c>
      <c r="L15" s="20">
        <f>'Tables 1.4 and 1.5'!L15</f>
        <v>295</v>
      </c>
      <c r="M15" s="20">
        <f>'Tables 1.4 and 1.5'!N16</f>
        <v>57</v>
      </c>
      <c r="N15" s="20">
        <f>'Tables 1.4 and 1.5'!O16</f>
        <v>23</v>
      </c>
      <c r="O15" s="20">
        <v>0</v>
      </c>
      <c r="P15" s="20">
        <f t="shared" si="0"/>
        <v>199367</v>
      </c>
      <c r="Q15" s="59">
        <f t="shared" si="2"/>
        <v>2.9523605023101527</v>
      </c>
    </row>
    <row r="16" spans="1:17" x14ac:dyDescent="0.25">
      <c r="A16">
        <v>1979</v>
      </c>
      <c r="B16" s="20">
        <f>'Table 1.3'!C19</f>
        <v>80589</v>
      </c>
      <c r="C16" s="20">
        <f>'Tables 1.4 and 1.5'!B13</f>
        <v>220</v>
      </c>
      <c r="D16" s="20">
        <f>'Tables 1.4 and 1.5'!C14</f>
        <v>0</v>
      </c>
      <c r="E16" s="20">
        <f>'Tables 1.4 and 1.5'!D14</f>
        <v>6720</v>
      </c>
      <c r="F16" s="20">
        <f>'Tables 1.4 and 1.5'!E14</f>
        <v>4478</v>
      </c>
      <c r="G16" s="20">
        <f>'Tables 1.4 and 1.5'!G15</f>
        <v>68712</v>
      </c>
      <c r="H16" s="20">
        <f>'Tables 1.4 and 1.5'!H15</f>
        <v>88155</v>
      </c>
      <c r="I16" s="20">
        <f>'Tables 1.4 and 1.5'!I15</f>
        <v>0</v>
      </c>
      <c r="J16" s="20">
        <f>'Tables 1.4 and 1.5'!J16</f>
        <v>666</v>
      </c>
      <c r="K16" s="20">
        <f>'Tables 1.4 and 1.5'!K16</f>
        <v>119535</v>
      </c>
      <c r="L16" s="20">
        <f>'Tables 1.4 and 1.5'!L16</f>
        <v>582</v>
      </c>
      <c r="M16" s="20">
        <f>'Tables 1.4 and 1.5'!N17</f>
        <v>79</v>
      </c>
      <c r="N16" s="20">
        <f>'Tables 1.4 and 1.5'!O17</f>
        <v>390</v>
      </c>
      <c r="O16" s="20">
        <v>0</v>
      </c>
      <c r="P16" s="20">
        <f t="shared" si="0"/>
        <v>289537</v>
      </c>
      <c r="Q16" s="59">
        <f t="shared" si="2"/>
        <v>3.5927607986201591</v>
      </c>
    </row>
    <row r="17" spans="1:17" x14ac:dyDescent="0.25">
      <c r="A17">
        <v>1980</v>
      </c>
      <c r="B17" s="20">
        <f>'Table 1.3'!C20</f>
        <v>95347</v>
      </c>
      <c r="C17" s="20">
        <f>'Tables 1.4 and 1.5'!B14</f>
        <v>967</v>
      </c>
      <c r="D17" s="20">
        <f>'Tables 1.4 and 1.5'!C15</f>
        <v>41</v>
      </c>
      <c r="E17" s="20">
        <f>'Tables 1.4 and 1.5'!D15</f>
        <v>2438</v>
      </c>
      <c r="F17" s="20">
        <f>'Tables 1.4 and 1.5'!E15</f>
        <v>1756</v>
      </c>
      <c r="G17" s="20">
        <f>'Tables 1.4 and 1.5'!G16</f>
        <v>28755</v>
      </c>
      <c r="H17" s="20">
        <f>'Tables 1.4 and 1.5'!H16</f>
        <v>52774</v>
      </c>
      <c r="I17" s="20">
        <f>'Tables 1.4 and 1.5'!I16</f>
        <v>125</v>
      </c>
      <c r="J17" s="20">
        <f>'Tables 1.4 and 1.5'!J17</f>
        <v>22</v>
      </c>
      <c r="K17" s="20">
        <f>'Tables 1.4 and 1.5'!K17</f>
        <v>114667</v>
      </c>
      <c r="L17" s="20">
        <f>'Tables 1.4 and 1.5'!L17</f>
        <v>2493</v>
      </c>
      <c r="M17" s="20">
        <f>'Tables 1.4 and 1.5'!N18</f>
        <v>95</v>
      </c>
      <c r="N17" s="20">
        <f>'Tables 1.4 and 1.5'!O18</f>
        <v>305</v>
      </c>
      <c r="O17" s="20">
        <v>0</v>
      </c>
      <c r="P17" s="20">
        <f t="shared" si="0"/>
        <v>204438</v>
      </c>
      <c r="Q17" s="59">
        <f t="shared" si="2"/>
        <v>2.1441471677137192</v>
      </c>
    </row>
    <row r="18" spans="1:17" x14ac:dyDescent="0.25">
      <c r="A18">
        <v>1981</v>
      </c>
      <c r="B18" s="20">
        <f>'Table 1.3'!C21</f>
        <v>84086</v>
      </c>
      <c r="C18" s="20">
        <f>'Tables 1.4 and 1.5'!B15</f>
        <v>134</v>
      </c>
      <c r="D18" s="20">
        <f>'Tables 1.4 and 1.5'!C16</f>
        <v>0</v>
      </c>
      <c r="E18" s="20">
        <f>'Tables 1.4 and 1.5'!D16</f>
        <v>1124</v>
      </c>
      <c r="F18" s="20">
        <f>'Tables 1.4 and 1.5'!E16</f>
        <v>2229</v>
      </c>
      <c r="G18" s="20">
        <f>'Tables 1.4 and 1.5'!G17</f>
        <v>13852</v>
      </c>
      <c r="H18" s="20">
        <f>'Tables 1.4 and 1.5'!H17</f>
        <v>56559</v>
      </c>
      <c r="I18" s="20">
        <f>'Tables 1.4 and 1.5'!I17</f>
        <v>0</v>
      </c>
      <c r="J18" s="20">
        <f>'Tables 1.4 and 1.5'!J18</f>
        <v>27</v>
      </c>
      <c r="K18" s="20">
        <f>'Tables 1.4 and 1.5'!K18</f>
        <v>41795</v>
      </c>
      <c r="L18" s="20">
        <f>'Tables 1.4 and 1.5'!L18</f>
        <v>645</v>
      </c>
      <c r="M18" s="20">
        <f>'Tables 1.4 and 1.5'!N19</f>
        <v>40</v>
      </c>
      <c r="N18" s="20">
        <f>'Tables 1.4 and 1.5'!O19</f>
        <v>240</v>
      </c>
      <c r="O18" s="20">
        <v>70</v>
      </c>
      <c r="P18" s="20">
        <f t="shared" si="0"/>
        <v>116645</v>
      </c>
      <c r="Q18" s="59">
        <f t="shared" si="2"/>
        <v>1.3872107128416145</v>
      </c>
    </row>
    <row r="19" spans="1:17" x14ac:dyDescent="0.25">
      <c r="A19">
        <v>1982</v>
      </c>
      <c r="B19" s="20">
        <f>'Table 1.3'!C22</f>
        <v>80221</v>
      </c>
      <c r="C19" s="20">
        <f>'Tables 1.4 and 1.5'!B16</f>
        <v>444</v>
      </c>
      <c r="D19" s="20">
        <f>'Tables 1.4 and 1.5'!C17</f>
        <v>0</v>
      </c>
      <c r="E19" s="20">
        <f>'Tables 1.4 and 1.5'!D17</f>
        <v>3995</v>
      </c>
      <c r="F19" s="20">
        <f>'Tables 1.4 and 1.5'!E17</f>
        <v>251</v>
      </c>
      <c r="G19" s="20">
        <f>'Tables 1.4 and 1.5'!G18</f>
        <v>35487</v>
      </c>
      <c r="H19" s="20">
        <f>'Tables 1.4 and 1.5'!H18</f>
        <v>36351</v>
      </c>
      <c r="I19" s="20">
        <f>'Tables 1.4 and 1.5'!I18</f>
        <v>0</v>
      </c>
      <c r="J19" s="20">
        <f>'Tables 1.4 and 1.5'!J19</f>
        <v>125</v>
      </c>
      <c r="K19" s="20">
        <f>'Tables 1.4 and 1.5'!K19</f>
        <v>54702</v>
      </c>
      <c r="L19" s="20">
        <f>'Tables 1.4 and 1.5'!L19</f>
        <v>258</v>
      </c>
      <c r="M19" s="20">
        <f>'Tables 1.4 and 1.5'!N20</f>
        <v>0</v>
      </c>
      <c r="N19" s="20">
        <v>184</v>
      </c>
      <c r="O19" s="20"/>
      <c r="P19" s="20">
        <f t="shared" si="0"/>
        <v>131797</v>
      </c>
      <c r="Q19" s="59">
        <f t="shared" si="2"/>
        <v>1.6429239226636416</v>
      </c>
    </row>
    <row r="20" spans="1:17" x14ac:dyDescent="0.25">
      <c r="A20">
        <v>1983</v>
      </c>
      <c r="B20" s="20">
        <f>'Table 1.3'!C23</f>
        <v>134207</v>
      </c>
      <c r="C20" s="20">
        <f>'Tables 1.4 and 1.5'!B17</f>
        <v>0</v>
      </c>
      <c r="D20" s="20">
        <f>'Tables 1.4 and 1.5'!C18</f>
        <v>0</v>
      </c>
      <c r="E20" s="20">
        <f>'Tables 1.4 and 1.5'!D18</f>
        <v>1691</v>
      </c>
      <c r="F20" s="20">
        <f>'Tables 1.4 and 1.5'!E18</f>
        <v>1555</v>
      </c>
      <c r="G20" s="20">
        <f>'Tables 1.4 and 1.5'!G19</f>
        <v>30616</v>
      </c>
      <c r="H20" s="20">
        <f>'Tables 1.4 and 1.5'!H19</f>
        <v>15776</v>
      </c>
      <c r="I20" s="20">
        <f>'Tables 1.4 and 1.5'!I19</f>
        <v>0</v>
      </c>
      <c r="J20" s="20">
        <f>'Tables 1.4 and 1.5'!J20</f>
        <v>130</v>
      </c>
      <c r="K20" s="20">
        <f>'Tables 1.4 and 1.5'!K20</f>
        <v>89442</v>
      </c>
      <c r="L20" s="20">
        <f>'Tables 1.4 and 1.5'!L20</f>
        <v>63</v>
      </c>
      <c r="P20" s="20">
        <f t="shared" si="0"/>
        <v>139273</v>
      </c>
      <c r="Q20" s="59">
        <f t="shared" si="2"/>
        <v>1.0377476584678891</v>
      </c>
    </row>
    <row r="21" spans="1:17" x14ac:dyDescent="0.25">
      <c r="A21">
        <v>1984</v>
      </c>
      <c r="B21" s="20">
        <f>'Table 1.3'!C24</f>
        <v>115269</v>
      </c>
      <c r="C21" s="20">
        <f>'Tables 1.4 and 1.5'!B18</f>
        <v>711</v>
      </c>
      <c r="D21" s="20">
        <f>'Tables 1.4 and 1.5'!C19</f>
        <v>0</v>
      </c>
      <c r="E21" s="20">
        <f>'Tables 1.4 and 1.5'!D19</f>
        <v>2271</v>
      </c>
      <c r="F21" s="20">
        <f>'Tables 1.4 and 1.5'!E19</f>
        <v>21</v>
      </c>
      <c r="G21" s="20">
        <f>'Tables 1.4 and 1.5'!G20</f>
        <v>113020</v>
      </c>
      <c r="H21" s="20">
        <f>'Tables 1.4 and 1.5'!H20</f>
        <v>95071</v>
      </c>
      <c r="I21" s="20">
        <f>'Tables 1.4 and 1.5'!I20</f>
        <v>0</v>
      </c>
      <c r="J21" s="58"/>
      <c r="K21" s="58">
        <v>113000</v>
      </c>
      <c r="P21" s="20">
        <f t="shared" si="0"/>
        <v>324094</v>
      </c>
      <c r="Q21" s="59">
        <f t="shared" si="2"/>
        <v>2.8116319218523627</v>
      </c>
    </row>
    <row r="22" spans="1:17" x14ac:dyDescent="0.25">
      <c r="A22">
        <v>1985</v>
      </c>
      <c r="B22" s="20">
        <f>'Table 1.3'!C25</f>
        <v>57724</v>
      </c>
      <c r="C22" s="20">
        <f>'Tables 1.4 and 1.5'!B19</f>
        <v>0</v>
      </c>
      <c r="D22" s="20">
        <f>'Tables 1.4 and 1.5'!C20</f>
        <v>0</v>
      </c>
      <c r="E22" s="20">
        <f>'Tables 1.4 and 1.5'!D20</f>
        <v>1771</v>
      </c>
      <c r="F22" s="20">
        <f>'Tables 1.4 and 1.5'!E20</f>
        <v>38</v>
      </c>
    </row>
    <row r="23" spans="1:17" x14ac:dyDescent="0.25">
      <c r="A23">
        <v>1986</v>
      </c>
      <c r="B23" s="20">
        <f>'Table 1.3'!C26</f>
        <v>23947</v>
      </c>
      <c r="C23" s="20">
        <f>'Tables 1.4 and 1.5'!B20</f>
        <v>132</v>
      </c>
      <c r="D23" s="20"/>
      <c r="E23" s="20"/>
    </row>
    <row r="24" spans="1:17" x14ac:dyDescent="0.25">
      <c r="A24">
        <v>1987</v>
      </c>
      <c r="B24" s="20">
        <f>'Table 1.3'!C27</f>
        <v>48593</v>
      </c>
      <c r="C24" s="20"/>
      <c r="E24" s="20"/>
    </row>
    <row r="25" spans="1:17" x14ac:dyDescent="0.25">
      <c r="A25">
        <v>1988</v>
      </c>
      <c r="B25" s="20">
        <f>'Table 1.3'!C28</f>
        <v>27593</v>
      </c>
      <c r="C25" s="20"/>
      <c r="E25" s="20"/>
    </row>
    <row r="26" spans="1:17" x14ac:dyDescent="0.25">
      <c r="A26">
        <v>1989</v>
      </c>
      <c r="B26" s="20">
        <f>'Table 1.3'!C29</f>
        <v>140475</v>
      </c>
      <c r="E26" s="20"/>
    </row>
    <row r="28" spans="1:17" x14ac:dyDescent="0.25">
      <c r="A28" t="s">
        <v>35</v>
      </c>
    </row>
    <row r="29" spans="1:17" x14ac:dyDescent="0.25">
      <c r="A29" t="s">
        <v>37</v>
      </c>
    </row>
    <row r="31" spans="1:17" x14ac:dyDescent="0.25">
      <c r="A31" s="1" t="s">
        <v>38</v>
      </c>
    </row>
    <row r="32" spans="1:17" x14ac:dyDescent="0.25">
      <c r="A32" s="61" t="s">
        <v>0</v>
      </c>
      <c r="B32" s="61"/>
      <c r="C32" s="61">
        <v>1.1000000000000001</v>
      </c>
      <c r="D32" s="61">
        <v>0.3</v>
      </c>
      <c r="E32" s="61">
        <v>1.2</v>
      </c>
      <c r="F32" s="61">
        <v>2.1</v>
      </c>
      <c r="G32" s="61">
        <v>1.3</v>
      </c>
      <c r="H32" s="61">
        <v>2.2000000000000002</v>
      </c>
      <c r="I32" s="61">
        <v>3.1</v>
      </c>
      <c r="J32" s="61">
        <v>1.4</v>
      </c>
      <c r="K32" s="61">
        <v>2.2999999999999998</v>
      </c>
      <c r="L32" s="61">
        <v>3.2</v>
      </c>
      <c r="M32" s="61">
        <v>2.4</v>
      </c>
      <c r="N32" s="61">
        <v>3.3</v>
      </c>
      <c r="O32" s="61">
        <v>4.3</v>
      </c>
      <c r="P32" s="61" t="s">
        <v>27</v>
      </c>
    </row>
    <row r="33" spans="1:16" x14ac:dyDescent="0.25">
      <c r="A33">
        <v>1971</v>
      </c>
      <c r="B33" s="55"/>
      <c r="C33" s="62">
        <f t="shared" ref="C33:P33" si="3">C8/$P8</f>
        <v>0</v>
      </c>
      <c r="D33" s="62">
        <f t="shared" si="3"/>
        <v>0</v>
      </c>
      <c r="E33" s="62">
        <f t="shared" si="3"/>
        <v>3.5690692894891365E-2</v>
      </c>
      <c r="F33" s="62">
        <f t="shared" si="3"/>
        <v>0</v>
      </c>
      <c r="G33" s="62">
        <f t="shared" si="3"/>
        <v>0.19430783910745744</v>
      </c>
      <c r="H33" s="62">
        <f t="shared" si="3"/>
        <v>0.6017322372284204</v>
      </c>
      <c r="I33" s="62">
        <f t="shared" si="3"/>
        <v>0</v>
      </c>
      <c r="J33" s="62">
        <f t="shared" si="3"/>
        <v>0</v>
      </c>
      <c r="K33" s="62">
        <f t="shared" si="3"/>
        <v>0.16826923076923078</v>
      </c>
      <c r="L33" s="62">
        <f t="shared" si="3"/>
        <v>0</v>
      </c>
      <c r="M33" s="62">
        <f t="shared" si="3"/>
        <v>0</v>
      </c>
      <c r="N33" s="62">
        <f t="shared" si="3"/>
        <v>0</v>
      </c>
      <c r="O33" s="62">
        <f t="shared" si="3"/>
        <v>0</v>
      </c>
      <c r="P33" s="62">
        <f t="shared" si="3"/>
        <v>1</v>
      </c>
    </row>
    <row r="34" spans="1:16" x14ac:dyDescent="0.25">
      <c r="A34">
        <v>1972</v>
      </c>
      <c r="B34" s="55"/>
      <c r="C34" s="62">
        <f t="shared" ref="C34:P34" si="4">C9/$P9</f>
        <v>0</v>
      </c>
      <c r="D34" s="62">
        <f t="shared" si="4"/>
        <v>0</v>
      </c>
      <c r="E34" s="62">
        <f t="shared" si="4"/>
        <v>4.9893141973485308E-2</v>
      </c>
      <c r="F34" s="62">
        <f t="shared" si="4"/>
        <v>9.1220266536931171E-3</v>
      </c>
      <c r="G34" s="62">
        <f t="shared" si="4"/>
        <v>0.17121609646760377</v>
      </c>
      <c r="H34" s="62">
        <f t="shared" si="4"/>
        <v>0.3613365072194325</v>
      </c>
      <c r="I34" s="62">
        <f t="shared" si="4"/>
        <v>0</v>
      </c>
      <c r="J34" s="62">
        <f t="shared" si="4"/>
        <v>0</v>
      </c>
      <c r="K34" s="62">
        <f t="shared" si="4"/>
        <v>0.39659965596928048</v>
      </c>
      <c r="L34" s="62">
        <f t="shared" si="4"/>
        <v>6.0205375914374575E-3</v>
      </c>
      <c r="M34" s="62">
        <f t="shared" si="4"/>
        <v>0</v>
      </c>
      <c r="N34" s="62">
        <f t="shared" si="4"/>
        <v>5.8120341250673295E-3</v>
      </c>
      <c r="O34" s="62">
        <f t="shared" si="4"/>
        <v>0</v>
      </c>
      <c r="P34" s="62">
        <f t="shared" si="4"/>
        <v>1</v>
      </c>
    </row>
    <row r="35" spans="1:16" x14ac:dyDescent="0.25">
      <c r="A35">
        <v>1973</v>
      </c>
      <c r="B35" s="55"/>
      <c r="C35" s="62">
        <f t="shared" ref="C35:P35" si="5">C10/$P10</f>
        <v>1.2328979442307421E-3</v>
      </c>
      <c r="D35" s="62">
        <f t="shared" si="5"/>
        <v>0</v>
      </c>
      <c r="E35" s="62">
        <f t="shared" si="5"/>
        <v>1.9677051189922645E-2</v>
      </c>
      <c r="F35" s="62">
        <f t="shared" si="5"/>
        <v>0</v>
      </c>
      <c r="G35" s="62">
        <f t="shared" si="5"/>
        <v>0.11435656817573375</v>
      </c>
      <c r="H35" s="62">
        <f t="shared" si="5"/>
        <v>0.59739189246311875</v>
      </c>
      <c r="I35" s="62">
        <f t="shared" si="5"/>
        <v>0</v>
      </c>
      <c r="J35" s="62">
        <f t="shared" si="5"/>
        <v>0</v>
      </c>
      <c r="K35" s="62">
        <f t="shared" si="5"/>
        <v>0.2661791435938623</v>
      </c>
      <c r="L35" s="62">
        <f t="shared" si="5"/>
        <v>1.1624466331318427E-3</v>
      </c>
      <c r="M35" s="62">
        <f t="shared" si="5"/>
        <v>0</v>
      </c>
      <c r="N35" s="62">
        <f t="shared" si="5"/>
        <v>0</v>
      </c>
      <c r="O35" s="62">
        <f t="shared" si="5"/>
        <v>0</v>
      </c>
      <c r="P35" s="62">
        <f t="shared" si="5"/>
        <v>1</v>
      </c>
    </row>
    <row r="36" spans="1:16" x14ac:dyDescent="0.25">
      <c r="A36">
        <v>1974</v>
      </c>
      <c r="B36" s="55"/>
      <c r="C36" s="62">
        <f t="shared" ref="C36:P36" si="6">C11/$P11</f>
        <v>0</v>
      </c>
      <c r="D36" s="62">
        <f t="shared" si="6"/>
        <v>0</v>
      </c>
      <c r="E36" s="62">
        <f t="shared" si="6"/>
        <v>4.6350411977156378E-2</v>
      </c>
      <c r="F36" s="62">
        <f t="shared" si="6"/>
        <v>0</v>
      </c>
      <c r="G36" s="62">
        <f t="shared" si="6"/>
        <v>0.2649010730013025</v>
      </c>
      <c r="H36" s="62">
        <f t="shared" si="6"/>
        <v>0.46979708872656833</v>
      </c>
      <c r="I36" s="62">
        <f t="shared" si="6"/>
        <v>0</v>
      </c>
      <c r="J36" s="62">
        <f t="shared" si="6"/>
        <v>0</v>
      </c>
      <c r="K36" s="62">
        <f t="shared" si="6"/>
        <v>0.16852179638261633</v>
      </c>
      <c r="L36" s="62">
        <f t="shared" si="6"/>
        <v>4.8473513709511973E-2</v>
      </c>
      <c r="M36" s="62">
        <f t="shared" si="6"/>
        <v>9.5420302577779473E-5</v>
      </c>
      <c r="N36" s="62">
        <f t="shared" si="6"/>
        <v>1.8606959002666998E-3</v>
      </c>
      <c r="O36" s="62">
        <f t="shared" si="6"/>
        <v>0</v>
      </c>
      <c r="P36" s="62">
        <f t="shared" si="6"/>
        <v>1</v>
      </c>
    </row>
    <row r="37" spans="1:16" x14ac:dyDescent="0.25">
      <c r="A37">
        <v>1975</v>
      </c>
      <c r="B37" s="55"/>
      <c r="C37" s="62">
        <f t="shared" ref="C37:P37" si="7">C12/$P12</f>
        <v>0</v>
      </c>
      <c r="D37" s="62">
        <f t="shared" si="7"/>
        <v>0</v>
      </c>
      <c r="E37" s="62">
        <f t="shared" si="7"/>
        <v>2.8306320676788104E-2</v>
      </c>
      <c r="F37" s="62">
        <f t="shared" si="7"/>
        <v>0</v>
      </c>
      <c r="G37" s="62">
        <f t="shared" si="7"/>
        <v>6.5400062665565278E-2</v>
      </c>
      <c r="H37" s="62">
        <f t="shared" si="7"/>
        <v>0.48643432933602987</v>
      </c>
      <c r="I37" s="62">
        <f t="shared" si="7"/>
        <v>0</v>
      </c>
      <c r="J37" s="62">
        <f t="shared" si="7"/>
        <v>3.9878086991198338E-4</v>
      </c>
      <c r="K37" s="62">
        <f t="shared" si="7"/>
        <v>0.4064360383969009</v>
      </c>
      <c r="L37" s="62">
        <f t="shared" si="7"/>
        <v>6.6439741362121513E-3</v>
      </c>
      <c r="M37" s="62">
        <f t="shared" si="7"/>
        <v>0</v>
      </c>
      <c r="N37" s="62">
        <f t="shared" si="7"/>
        <v>6.380493918591734E-3</v>
      </c>
      <c r="O37" s="62">
        <f t="shared" si="7"/>
        <v>0</v>
      </c>
      <c r="P37" s="62">
        <f t="shared" si="7"/>
        <v>1</v>
      </c>
    </row>
    <row r="38" spans="1:16" ht="14.45" x14ac:dyDescent="0.3">
      <c r="A38">
        <v>1976</v>
      </c>
      <c r="C38" s="62">
        <f t="shared" ref="C38:C45" si="8">C13/$P13</f>
        <v>0</v>
      </c>
      <c r="D38" s="62">
        <f t="shared" ref="D38:O38" si="9">D13/$P13</f>
        <v>0</v>
      </c>
      <c r="E38" s="62">
        <f t="shared" si="9"/>
        <v>1.7499813709811473E-2</v>
      </c>
      <c r="F38" s="62">
        <f t="shared" si="9"/>
        <v>0</v>
      </c>
      <c r="G38" s="62">
        <f t="shared" si="9"/>
        <v>0.12455075404536309</v>
      </c>
      <c r="H38" s="62">
        <f t="shared" si="9"/>
        <v>0.28972996520672478</v>
      </c>
      <c r="I38" s="62">
        <f t="shared" si="9"/>
        <v>0</v>
      </c>
      <c r="J38" s="62">
        <f t="shared" si="9"/>
        <v>0</v>
      </c>
      <c r="K38" s="62">
        <f t="shared" si="9"/>
        <v>0.55674399142491937</v>
      </c>
      <c r="L38" s="62">
        <f t="shared" si="9"/>
        <v>1.0311878435620977E-2</v>
      </c>
      <c r="M38" s="62">
        <f t="shared" si="9"/>
        <v>1.3183613341816701E-4</v>
      </c>
      <c r="N38" s="62">
        <f t="shared" si="9"/>
        <v>1.0317610441421766E-3</v>
      </c>
      <c r="O38" s="62">
        <f t="shared" si="9"/>
        <v>0</v>
      </c>
      <c r="P38" s="62">
        <f t="shared" ref="P38:P45" si="10">P13/$P13</f>
        <v>1</v>
      </c>
    </row>
    <row r="39" spans="1:16" ht="14.45" x14ac:dyDescent="0.3">
      <c r="A39">
        <v>1977</v>
      </c>
      <c r="C39" s="62">
        <f t="shared" si="8"/>
        <v>0</v>
      </c>
      <c r="D39" s="62">
        <f t="shared" ref="D39:O39" si="11">D14/$P14</f>
        <v>0</v>
      </c>
      <c r="E39" s="62">
        <f t="shared" si="11"/>
        <v>8.2659747062136836E-3</v>
      </c>
      <c r="F39" s="62">
        <f t="shared" si="11"/>
        <v>3.9957827642151175E-4</v>
      </c>
      <c r="G39" s="62">
        <f t="shared" si="11"/>
        <v>0.15489194536850265</v>
      </c>
      <c r="H39" s="62">
        <f t="shared" si="11"/>
        <v>0.33692632835705932</v>
      </c>
      <c r="I39" s="62">
        <f t="shared" si="11"/>
        <v>0</v>
      </c>
      <c r="J39" s="62">
        <f t="shared" si="11"/>
        <v>4.573486296390797E-4</v>
      </c>
      <c r="K39" s="62">
        <f t="shared" si="11"/>
        <v>0.49588626943129899</v>
      </c>
      <c r="L39" s="62">
        <f t="shared" si="11"/>
        <v>2.0941753041368387E-3</v>
      </c>
      <c r="M39" s="62">
        <f t="shared" si="11"/>
        <v>3.9957827642151175E-4</v>
      </c>
      <c r="N39" s="62">
        <f t="shared" si="11"/>
        <v>6.7880165030642355E-4</v>
      </c>
      <c r="O39" s="62">
        <f t="shared" si="11"/>
        <v>0</v>
      </c>
      <c r="P39" s="62">
        <f t="shared" si="10"/>
        <v>1</v>
      </c>
    </row>
    <row r="40" spans="1:16" ht="14.45" x14ac:dyDescent="0.3">
      <c r="A40">
        <v>1978</v>
      </c>
      <c r="C40" s="62">
        <f t="shared" si="8"/>
        <v>0</v>
      </c>
      <c r="D40" s="62">
        <f t="shared" ref="D40:O40" si="12">D15/$P15</f>
        <v>0</v>
      </c>
      <c r="E40" s="62">
        <f t="shared" si="12"/>
        <v>1.7570610983763613E-2</v>
      </c>
      <c r="F40" s="62">
        <f t="shared" si="12"/>
        <v>7.7746066299838991E-3</v>
      </c>
      <c r="G40" s="62">
        <f t="shared" si="12"/>
        <v>0.36621406752371255</v>
      </c>
      <c r="H40" s="62">
        <f t="shared" si="12"/>
        <v>0.34700326533478459</v>
      </c>
      <c r="I40" s="62">
        <f t="shared" si="12"/>
        <v>0</v>
      </c>
      <c r="J40" s="62">
        <f t="shared" si="12"/>
        <v>5.8685740368265564E-4</v>
      </c>
      <c r="K40" s="62">
        <f t="shared" si="12"/>
        <v>0.25896963890714109</v>
      </c>
      <c r="L40" s="62">
        <f t="shared" si="12"/>
        <v>1.4796831973195163E-3</v>
      </c>
      <c r="M40" s="62">
        <f t="shared" si="12"/>
        <v>2.8590488897360146E-4</v>
      </c>
      <c r="N40" s="62">
        <f t="shared" si="12"/>
        <v>1.1536513063847076E-4</v>
      </c>
      <c r="O40" s="62">
        <f t="shared" si="12"/>
        <v>0</v>
      </c>
      <c r="P40" s="62">
        <f t="shared" si="10"/>
        <v>1</v>
      </c>
    </row>
    <row r="41" spans="1:16" ht="14.45" x14ac:dyDescent="0.3">
      <c r="A41">
        <v>1979</v>
      </c>
      <c r="C41" s="62">
        <f t="shared" si="8"/>
        <v>7.5983380362440727E-4</v>
      </c>
      <c r="D41" s="62">
        <f t="shared" ref="D41:O41" si="13">D16/$P16</f>
        <v>0</v>
      </c>
      <c r="E41" s="62">
        <f t="shared" si="13"/>
        <v>2.3209468910709168E-2</v>
      </c>
      <c r="F41" s="62">
        <f t="shared" si="13"/>
        <v>1.5466071693773162E-2</v>
      </c>
      <c r="G41" s="62">
        <f t="shared" si="13"/>
        <v>0.23731681961200124</v>
      </c>
      <c r="H41" s="62">
        <f t="shared" si="13"/>
        <v>0.30446885890231645</v>
      </c>
      <c r="I41" s="62">
        <f t="shared" si="13"/>
        <v>0</v>
      </c>
      <c r="J41" s="62">
        <f t="shared" si="13"/>
        <v>2.3002241509720691E-3</v>
      </c>
      <c r="K41" s="62">
        <f t="shared" si="13"/>
        <v>0.41284878961928873</v>
      </c>
      <c r="L41" s="62">
        <f t="shared" si="13"/>
        <v>2.0101057895882046E-3</v>
      </c>
      <c r="M41" s="62">
        <f t="shared" si="13"/>
        <v>2.728494113014917E-4</v>
      </c>
      <c r="N41" s="62">
        <f t="shared" si="13"/>
        <v>1.3469781064250855E-3</v>
      </c>
      <c r="O41" s="62">
        <f t="shared" si="13"/>
        <v>0</v>
      </c>
      <c r="P41" s="62">
        <f t="shared" si="10"/>
        <v>1</v>
      </c>
    </row>
    <row r="42" spans="1:16" ht="14.45" x14ac:dyDescent="0.3">
      <c r="A42">
        <v>1980</v>
      </c>
      <c r="C42" s="62">
        <f t="shared" si="8"/>
        <v>4.7300404034474998E-3</v>
      </c>
      <c r="D42" s="62">
        <f t="shared" ref="D42:O42" si="14">D17/$P17</f>
        <v>2.0054979993934592E-4</v>
      </c>
      <c r="E42" s="62">
        <f t="shared" si="14"/>
        <v>1.1925375908588423E-2</v>
      </c>
      <c r="F42" s="62">
        <f t="shared" si="14"/>
        <v>8.589401187646133E-3</v>
      </c>
      <c r="G42" s="62">
        <f t="shared" si="14"/>
        <v>0.14065389017697297</v>
      </c>
      <c r="H42" s="62">
        <f t="shared" si="14"/>
        <v>0.25814183273168395</v>
      </c>
      <c r="I42" s="62">
        <f t="shared" si="14"/>
        <v>6.1143231688824977E-4</v>
      </c>
      <c r="J42" s="62">
        <f t="shared" si="14"/>
        <v>1.0761208777233195E-4</v>
      </c>
      <c r="K42" s="62">
        <f t="shared" si="14"/>
        <v>0.56088887584499947</v>
      </c>
      <c r="L42" s="62">
        <f t="shared" si="14"/>
        <v>1.2194406128019253E-2</v>
      </c>
      <c r="M42" s="62">
        <f t="shared" si="14"/>
        <v>4.6468856083506978E-4</v>
      </c>
      <c r="N42" s="62">
        <f t="shared" si="14"/>
        <v>1.4918948532073293E-3</v>
      </c>
      <c r="O42" s="62">
        <f t="shared" si="14"/>
        <v>0</v>
      </c>
      <c r="P42" s="62">
        <f t="shared" si="10"/>
        <v>1</v>
      </c>
    </row>
    <row r="43" spans="1:16" ht="14.45" x14ac:dyDescent="0.3">
      <c r="A43">
        <v>1981</v>
      </c>
      <c r="C43" s="62">
        <f t="shared" si="8"/>
        <v>1.1487847743152299E-3</v>
      </c>
      <c r="D43" s="62">
        <f t="shared" ref="D43:O43" si="15">D18/$P18</f>
        <v>0</v>
      </c>
      <c r="E43" s="62">
        <f t="shared" si="15"/>
        <v>9.6360752711217804E-3</v>
      </c>
      <c r="F43" s="62">
        <f t="shared" si="15"/>
        <v>1.9109263148870504E-2</v>
      </c>
      <c r="G43" s="62">
        <f t="shared" si="15"/>
        <v>0.11875348278966094</v>
      </c>
      <c r="H43" s="62">
        <f t="shared" si="15"/>
        <v>0.48488147798876935</v>
      </c>
      <c r="I43" s="62">
        <f t="shared" si="15"/>
        <v>0</v>
      </c>
      <c r="J43" s="62">
        <f t="shared" si="15"/>
        <v>2.3147155900381499E-4</v>
      </c>
      <c r="K43" s="62">
        <f t="shared" si="15"/>
        <v>0.35830940031720176</v>
      </c>
      <c r="L43" s="62">
        <f t="shared" si="15"/>
        <v>5.5295983539800251E-3</v>
      </c>
      <c r="M43" s="62">
        <f t="shared" si="15"/>
        <v>3.4292082815380002E-4</v>
      </c>
      <c r="N43" s="62">
        <f t="shared" si="15"/>
        <v>2.0575249689227999E-3</v>
      </c>
      <c r="O43" s="62">
        <f t="shared" si="15"/>
        <v>6.0011144926914995E-4</v>
      </c>
      <c r="P43" s="62">
        <f t="shared" si="10"/>
        <v>1</v>
      </c>
    </row>
    <row r="44" spans="1:16" ht="14.45" x14ac:dyDescent="0.3">
      <c r="A44">
        <v>1982</v>
      </c>
      <c r="C44" s="62">
        <f t="shared" si="8"/>
        <v>3.3688171961425524E-3</v>
      </c>
      <c r="D44" s="62">
        <f t="shared" ref="D44:O44" si="16">D19/$P19</f>
        <v>0</v>
      </c>
      <c r="E44" s="62">
        <f t="shared" si="16"/>
        <v>3.0311767339165536E-2</v>
      </c>
      <c r="F44" s="62">
        <f t="shared" si="16"/>
        <v>1.9044439554769836E-3</v>
      </c>
      <c r="G44" s="62">
        <f t="shared" si="16"/>
        <v>0.26925499062952873</v>
      </c>
      <c r="H44" s="62">
        <f t="shared" si="16"/>
        <v>0.27581052679499535</v>
      </c>
      <c r="I44" s="62">
        <f t="shared" si="16"/>
        <v>0</v>
      </c>
      <c r="J44" s="62">
        <f t="shared" si="16"/>
        <v>9.4842826467977264E-4</v>
      </c>
      <c r="K44" s="62">
        <f t="shared" si="16"/>
        <v>0.41504738347610343</v>
      </c>
      <c r="L44" s="62">
        <f t="shared" si="16"/>
        <v>1.957555938299051E-3</v>
      </c>
      <c r="M44" s="62">
        <f t="shared" si="16"/>
        <v>0</v>
      </c>
      <c r="N44" s="62">
        <f t="shared" si="16"/>
        <v>1.3960864056086254E-3</v>
      </c>
      <c r="O44" s="62">
        <f t="shared" si="16"/>
        <v>0</v>
      </c>
      <c r="P44" s="62">
        <f t="shared" si="10"/>
        <v>1</v>
      </c>
    </row>
    <row r="45" spans="1:16" ht="14.45" x14ac:dyDescent="0.3">
      <c r="A45">
        <v>1983</v>
      </c>
      <c r="C45" s="62">
        <f t="shared" si="8"/>
        <v>0</v>
      </c>
      <c r="D45" s="62">
        <f t="shared" ref="D45:O45" si="17">D20/$P20</f>
        <v>0</v>
      </c>
      <c r="E45" s="62">
        <f t="shared" si="17"/>
        <v>1.2141621132595693E-2</v>
      </c>
      <c r="F45" s="62">
        <f t="shared" si="17"/>
        <v>1.1165121739317743E-2</v>
      </c>
      <c r="G45" s="62">
        <f t="shared" si="17"/>
        <v>0.21982724576910098</v>
      </c>
      <c r="H45" s="62">
        <f t="shared" si="17"/>
        <v>0.11327392962024226</v>
      </c>
      <c r="I45" s="62">
        <f t="shared" si="17"/>
        <v>0</v>
      </c>
      <c r="J45" s="62">
        <f t="shared" si="17"/>
        <v>9.3341853769215858E-4</v>
      </c>
      <c r="K45" s="62">
        <f t="shared" si="17"/>
        <v>0.64220631421740038</v>
      </c>
      <c r="L45" s="62">
        <f t="shared" si="17"/>
        <v>4.523489836508153E-4</v>
      </c>
      <c r="M45" s="62">
        <f t="shared" si="17"/>
        <v>0</v>
      </c>
      <c r="N45" s="62">
        <f t="shared" si="17"/>
        <v>0</v>
      </c>
      <c r="O45" s="62">
        <f t="shared" si="17"/>
        <v>0</v>
      </c>
      <c r="P45" s="62">
        <f t="shared" si="10"/>
        <v>1</v>
      </c>
    </row>
  </sheetData>
  <mergeCells count="4">
    <mergeCell ref="M6:N6"/>
    <mergeCell ref="J6:L6"/>
    <mergeCell ref="G6:I6"/>
    <mergeCell ref="D6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1"/>
  <sheetViews>
    <sheetView zoomScale="85" zoomScaleNormal="85" workbookViewId="0">
      <selection activeCell="T39" sqref="T39"/>
    </sheetView>
  </sheetViews>
  <sheetFormatPr defaultRowHeight="15" x14ac:dyDescent="0.25"/>
  <cols>
    <col min="1" max="1" width="14" customWidth="1"/>
  </cols>
  <sheetData>
    <row r="1" spans="1:41" ht="18.75" x14ac:dyDescent="0.3">
      <c r="A1" s="3" t="s">
        <v>7</v>
      </c>
    </row>
    <row r="3" spans="1:41" ht="15.75" x14ac:dyDescent="0.25">
      <c r="A3" s="2" t="s">
        <v>41</v>
      </c>
    </row>
    <row r="4" spans="1:41" ht="15.75" x14ac:dyDescent="0.25">
      <c r="A4" s="2" t="s">
        <v>42</v>
      </c>
    </row>
    <row r="5" spans="1:41" x14ac:dyDescent="0.25">
      <c r="R5" s="1" t="s">
        <v>71</v>
      </c>
      <c r="T5" s="53"/>
      <c r="U5" s="63"/>
      <c r="V5" s="63"/>
      <c r="W5" s="1" t="s">
        <v>70</v>
      </c>
    </row>
    <row r="6" spans="1:41" x14ac:dyDescent="0.25">
      <c r="A6" s="47"/>
      <c r="B6" s="190" t="s">
        <v>52</v>
      </c>
      <c r="C6" s="190"/>
      <c r="D6" s="190"/>
      <c r="E6" s="190"/>
      <c r="F6" s="190"/>
      <c r="G6" s="191" t="s">
        <v>53</v>
      </c>
      <c r="H6" s="191"/>
      <c r="I6" s="191"/>
      <c r="J6" s="191"/>
      <c r="K6" s="191"/>
      <c r="L6" s="189" t="s">
        <v>54</v>
      </c>
      <c r="M6" s="189"/>
      <c r="N6" s="189"/>
      <c r="O6" s="189"/>
      <c r="P6" s="189"/>
      <c r="R6" s="1" t="s">
        <v>58</v>
      </c>
      <c r="T6" s="1" t="s">
        <v>66</v>
      </c>
      <c r="U6" s="63"/>
      <c r="V6" s="63"/>
      <c r="W6" s="1" t="s">
        <v>58</v>
      </c>
      <c r="Y6" t="s">
        <v>69</v>
      </c>
    </row>
    <row r="7" spans="1:41" x14ac:dyDescent="0.25">
      <c r="A7" s="63"/>
      <c r="B7" s="65"/>
      <c r="C7" s="65"/>
      <c r="D7" s="65"/>
      <c r="E7" s="65" t="s">
        <v>45</v>
      </c>
      <c r="F7" s="65" t="s">
        <v>45</v>
      </c>
      <c r="G7" s="68"/>
      <c r="H7" s="68"/>
      <c r="I7" s="68"/>
      <c r="J7" s="68" t="s">
        <v>45</v>
      </c>
      <c r="K7" s="68" t="s">
        <v>45</v>
      </c>
      <c r="L7" s="55"/>
      <c r="M7" s="55"/>
      <c r="N7" s="55"/>
      <c r="O7" s="55" t="s">
        <v>45</v>
      </c>
      <c r="P7" s="55" t="s">
        <v>45</v>
      </c>
      <c r="R7" s="55" t="s">
        <v>45</v>
      </c>
      <c r="S7" s="55" t="s">
        <v>45</v>
      </c>
      <c r="T7" s="55" t="s">
        <v>45</v>
      </c>
      <c r="U7" s="55" t="s">
        <v>45</v>
      </c>
      <c r="V7" s="55"/>
      <c r="W7" s="55" t="s">
        <v>45</v>
      </c>
      <c r="X7" s="55" t="s">
        <v>45</v>
      </c>
      <c r="Y7" s="55" t="s">
        <v>45</v>
      </c>
      <c r="Z7" s="55" t="s">
        <v>45</v>
      </c>
      <c r="AC7" s="10" t="s">
        <v>72</v>
      </c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</row>
    <row r="8" spans="1:41" x14ac:dyDescent="0.25">
      <c r="A8" s="55" t="s">
        <v>43</v>
      </c>
      <c r="B8" s="65" t="s">
        <v>45</v>
      </c>
      <c r="C8" s="65" t="s">
        <v>47</v>
      </c>
      <c r="D8" s="65" t="s">
        <v>45</v>
      </c>
      <c r="E8" s="65" t="s">
        <v>49</v>
      </c>
      <c r="F8" s="65" t="s">
        <v>51</v>
      </c>
      <c r="G8" s="68" t="s">
        <v>45</v>
      </c>
      <c r="H8" s="68" t="s">
        <v>47</v>
      </c>
      <c r="I8" s="68" t="s">
        <v>45</v>
      </c>
      <c r="J8" s="68" t="s">
        <v>49</v>
      </c>
      <c r="K8" s="68" t="s">
        <v>51</v>
      </c>
      <c r="L8" s="6" t="s">
        <v>45</v>
      </c>
      <c r="M8" s="55" t="s">
        <v>47</v>
      </c>
      <c r="N8" s="55" t="s">
        <v>45</v>
      </c>
      <c r="O8" s="55" t="s">
        <v>49</v>
      </c>
      <c r="P8" s="55" t="s">
        <v>51</v>
      </c>
      <c r="R8" s="55" t="s">
        <v>49</v>
      </c>
      <c r="S8" s="55" t="s">
        <v>51</v>
      </c>
      <c r="T8" s="55" t="s">
        <v>49</v>
      </c>
      <c r="U8" s="55" t="s">
        <v>51</v>
      </c>
      <c r="V8" s="55"/>
      <c r="W8" s="55" t="s">
        <v>49</v>
      </c>
      <c r="X8" s="55" t="s">
        <v>51</v>
      </c>
      <c r="Y8" s="55" t="s">
        <v>49</v>
      </c>
      <c r="Z8" s="55" t="s">
        <v>51</v>
      </c>
      <c r="AC8" s="52" t="s">
        <v>43</v>
      </c>
      <c r="AD8" s="55" t="s">
        <v>67</v>
      </c>
      <c r="AE8" s="55" t="s">
        <v>67</v>
      </c>
      <c r="AF8" s="55" t="s">
        <v>68</v>
      </c>
      <c r="AG8" s="55" t="s">
        <v>68</v>
      </c>
      <c r="AH8" s="55" t="s">
        <v>68</v>
      </c>
      <c r="AI8" s="55" t="s">
        <v>68</v>
      </c>
      <c r="AJ8" s="55" t="s">
        <v>68</v>
      </c>
      <c r="AK8" s="55" t="s">
        <v>68</v>
      </c>
      <c r="AL8" s="55" t="s">
        <v>68</v>
      </c>
      <c r="AM8" s="55" t="s">
        <v>68</v>
      </c>
      <c r="AN8" s="55" t="s">
        <v>68</v>
      </c>
      <c r="AO8" s="55" t="s">
        <v>68</v>
      </c>
    </row>
    <row r="9" spans="1:41" x14ac:dyDescent="0.25">
      <c r="A9" s="8" t="s">
        <v>44</v>
      </c>
      <c r="B9" s="66" t="s">
        <v>46</v>
      </c>
      <c r="C9" s="66" t="s">
        <v>48</v>
      </c>
      <c r="D9" s="66" t="s">
        <v>48</v>
      </c>
      <c r="E9" s="66" t="s">
        <v>50</v>
      </c>
      <c r="F9" s="66" t="s">
        <v>50</v>
      </c>
      <c r="G9" s="69" t="s">
        <v>46</v>
      </c>
      <c r="H9" s="69" t="s">
        <v>48</v>
      </c>
      <c r="I9" s="69" t="s">
        <v>48</v>
      </c>
      <c r="J9" s="69" t="s">
        <v>50</v>
      </c>
      <c r="K9" s="69" t="s">
        <v>50</v>
      </c>
      <c r="L9" s="7" t="s">
        <v>46</v>
      </c>
      <c r="M9" s="8" t="s">
        <v>48</v>
      </c>
      <c r="N9" s="8" t="s">
        <v>48</v>
      </c>
      <c r="O9" s="8" t="s">
        <v>50</v>
      </c>
      <c r="P9" s="8" t="s">
        <v>50</v>
      </c>
      <c r="R9" s="8" t="s">
        <v>50</v>
      </c>
      <c r="S9" s="8" t="s">
        <v>50</v>
      </c>
      <c r="T9" s="8" t="s">
        <v>50</v>
      </c>
      <c r="U9" s="8" t="s">
        <v>50</v>
      </c>
      <c r="V9" s="8"/>
      <c r="W9" s="8" t="s">
        <v>50</v>
      </c>
      <c r="X9" s="8" t="s">
        <v>50</v>
      </c>
      <c r="Y9" s="8" t="s">
        <v>50</v>
      </c>
      <c r="Z9" s="8" t="s">
        <v>50</v>
      </c>
      <c r="AC9" s="80" t="s">
        <v>44</v>
      </c>
      <c r="AD9" s="8">
        <v>2004</v>
      </c>
      <c r="AE9" s="8">
        <v>2005</v>
      </c>
      <c r="AF9" s="8">
        <v>2006</v>
      </c>
      <c r="AG9" s="8">
        <v>2007</v>
      </c>
      <c r="AH9" s="8">
        <v>2008</v>
      </c>
      <c r="AI9" s="8">
        <v>2009</v>
      </c>
      <c r="AJ9" s="8">
        <v>2010</v>
      </c>
      <c r="AK9" s="8">
        <v>2011</v>
      </c>
      <c r="AL9" s="8">
        <v>2012</v>
      </c>
      <c r="AM9" s="8">
        <v>2013</v>
      </c>
      <c r="AN9" s="8">
        <v>2014</v>
      </c>
      <c r="AO9" s="8">
        <v>2015</v>
      </c>
    </row>
    <row r="10" spans="1:41" x14ac:dyDescent="0.25">
      <c r="A10" s="4">
        <v>23</v>
      </c>
      <c r="B10" s="77">
        <v>6.0000000000000001E-3</v>
      </c>
      <c r="C10" s="25">
        <v>123</v>
      </c>
      <c r="D10" s="25">
        <f>B10*$C$29</f>
        <v>122.526</v>
      </c>
      <c r="E10" s="25">
        <f>B10*$C$31</f>
        <v>98.100000000000009</v>
      </c>
      <c r="F10" s="25">
        <f>B10*$C$30</f>
        <v>185.4</v>
      </c>
      <c r="G10" s="74">
        <v>0</v>
      </c>
      <c r="H10" s="43">
        <v>0</v>
      </c>
      <c r="I10" s="43">
        <f>G10*$H$29</f>
        <v>0</v>
      </c>
      <c r="J10" s="43">
        <f>G10*$H$31</f>
        <v>0</v>
      </c>
      <c r="K10" s="43">
        <f>G10*$H$30</f>
        <v>0</v>
      </c>
      <c r="L10" s="71">
        <v>2E-3</v>
      </c>
      <c r="M10" s="20">
        <f>C10+H10</f>
        <v>123</v>
      </c>
      <c r="N10" s="20">
        <f>D10+I10</f>
        <v>122.526</v>
      </c>
      <c r="O10" s="20">
        <f>E10+J10</f>
        <v>98.100000000000009</v>
      </c>
      <c r="P10" s="20">
        <f>F10+K10</f>
        <v>185.4</v>
      </c>
      <c r="R10" s="20">
        <v>498</v>
      </c>
      <c r="S10" s="20">
        <v>896</v>
      </c>
      <c r="T10">
        <v>378</v>
      </c>
      <c r="U10">
        <v>856</v>
      </c>
      <c r="W10" s="20">
        <f t="shared" ref="W10:W25" si="0">R$24*$L10</f>
        <v>100</v>
      </c>
      <c r="X10" s="20">
        <f t="shared" ref="X10:X25" si="1">S$24*$L10</f>
        <v>180</v>
      </c>
      <c r="Y10" s="83">
        <f t="shared" ref="Y10:Y25" si="2">T$24*$L10</f>
        <v>76</v>
      </c>
      <c r="Z10" s="83">
        <f t="shared" ref="Z10:Z25" si="3">U$24*$L10</f>
        <v>172</v>
      </c>
      <c r="AC10" s="4">
        <v>23</v>
      </c>
      <c r="AD10" s="20">
        <v>41</v>
      </c>
      <c r="AE10" s="20">
        <v>0</v>
      </c>
      <c r="AF10" s="20">
        <v>247</v>
      </c>
      <c r="AG10" s="20">
        <v>418</v>
      </c>
      <c r="AH10" s="20">
        <v>5</v>
      </c>
      <c r="AI10" s="20">
        <v>1</v>
      </c>
      <c r="AJ10" s="20">
        <v>0</v>
      </c>
      <c r="AK10" s="20">
        <v>0</v>
      </c>
      <c r="AL10" s="20">
        <v>3013</v>
      </c>
      <c r="AM10" s="20">
        <v>8</v>
      </c>
      <c r="AN10" s="20">
        <v>4</v>
      </c>
      <c r="AO10" s="20">
        <v>5</v>
      </c>
    </row>
    <row r="11" spans="1:41" x14ac:dyDescent="0.25">
      <c r="A11" s="4">
        <v>24</v>
      </c>
      <c r="B11" s="77">
        <v>5.5E-2</v>
      </c>
      <c r="C11" s="25">
        <v>1001</v>
      </c>
      <c r="D11" s="25">
        <f t="shared" ref="D11:D28" si="4">B11*$C$29</f>
        <v>1123.155</v>
      </c>
      <c r="E11" s="25">
        <f>B11*$C$31</f>
        <v>899.25</v>
      </c>
      <c r="F11" s="25">
        <f t="shared" ref="F11:F28" si="5">B11*$C$30</f>
        <v>1699.5</v>
      </c>
      <c r="G11" s="74">
        <v>0</v>
      </c>
      <c r="H11" s="43">
        <v>0</v>
      </c>
      <c r="I11" s="43">
        <f t="shared" ref="I11:I28" si="6">G11*$H$29</f>
        <v>0</v>
      </c>
      <c r="J11" s="43">
        <f t="shared" ref="J11:J28" si="7">G11*$H$31</f>
        <v>0</v>
      </c>
      <c r="K11" s="43">
        <f t="shared" ref="K11:K28" si="8">G11*$H$30</f>
        <v>0</v>
      </c>
      <c r="L11" s="71">
        <v>1.9E-2</v>
      </c>
      <c r="M11" s="20">
        <f t="shared" ref="M11:P28" si="9">C11+H11</f>
        <v>1001</v>
      </c>
      <c r="N11" s="20">
        <f t="shared" si="9"/>
        <v>1123.155</v>
      </c>
      <c r="O11" s="20">
        <f t="shared" si="9"/>
        <v>899.25</v>
      </c>
      <c r="P11" s="20">
        <f t="shared" si="9"/>
        <v>1699.5</v>
      </c>
      <c r="R11" s="20">
        <v>2532</v>
      </c>
      <c r="S11" s="20">
        <v>4557</v>
      </c>
      <c r="T11" s="20">
        <v>1924</v>
      </c>
      <c r="U11" s="20">
        <v>4354</v>
      </c>
      <c r="V11" s="20"/>
      <c r="W11" s="20">
        <f t="shared" si="0"/>
        <v>950</v>
      </c>
      <c r="X11" s="20">
        <f t="shared" si="1"/>
        <v>1710</v>
      </c>
      <c r="Y11" s="83">
        <f t="shared" si="2"/>
        <v>722</v>
      </c>
      <c r="Z11" s="83">
        <f t="shared" si="3"/>
        <v>1634</v>
      </c>
      <c r="AC11" s="4">
        <v>24</v>
      </c>
      <c r="AD11" s="20">
        <v>274</v>
      </c>
      <c r="AE11" s="20">
        <v>417</v>
      </c>
      <c r="AF11" s="20">
        <v>891</v>
      </c>
      <c r="AG11" s="20">
        <v>3323</v>
      </c>
      <c r="AH11" s="20">
        <v>17</v>
      </c>
      <c r="AI11" s="20">
        <v>26</v>
      </c>
      <c r="AJ11" s="20">
        <v>35</v>
      </c>
      <c r="AK11" s="20">
        <v>216</v>
      </c>
      <c r="AL11" s="20">
        <v>4045</v>
      </c>
      <c r="AM11" s="20">
        <v>394</v>
      </c>
      <c r="AN11" s="20">
        <v>1005</v>
      </c>
      <c r="AO11" s="20">
        <v>26</v>
      </c>
    </row>
    <row r="12" spans="1:41" x14ac:dyDescent="0.25">
      <c r="A12" s="4">
        <v>25</v>
      </c>
      <c r="B12" s="77">
        <v>0.19700000000000001</v>
      </c>
      <c r="C12" s="25">
        <v>2900</v>
      </c>
      <c r="D12" s="25">
        <f t="shared" si="4"/>
        <v>4022.9370000000004</v>
      </c>
      <c r="E12" s="25">
        <f t="shared" ref="E12:E28" si="10">B12*$C$31</f>
        <v>3220.9500000000003</v>
      </c>
      <c r="F12" s="25">
        <f t="shared" si="5"/>
        <v>6087.3</v>
      </c>
      <c r="G12" s="74">
        <v>0</v>
      </c>
      <c r="H12" s="43">
        <v>0</v>
      </c>
      <c r="I12" s="43">
        <f t="shared" si="6"/>
        <v>0</v>
      </c>
      <c r="J12" s="43">
        <f t="shared" si="7"/>
        <v>0</v>
      </c>
      <c r="K12" s="43">
        <f t="shared" si="8"/>
        <v>0</v>
      </c>
      <c r="L12" s="71">
        <v>6.7000000000000004E-2</v>
      </c>
      <c r="M12" s="20">
        <f t="shared" si="9"/>
        <v>2900</v>
      </c>
      <c r="N12" s="20">
        <f t="shared" si="9"/>
        <v>4022.9370000000004</v>
      </c>
      <c r="O12" s="20">
        <f t="shared" si="9"/>
        <v>3220.9500000000003</v>
      </c>
      <c r="P12" s="20">
        <f t="shared" si="9"/>
        <v>6087.3</v>
      </c>
      <c r="R12" s="20">
        <v>6045</v>
      </c>
      <c r="S12" s="20">
        <v>10880</v>
      </c>
      <c r="T12" s="20">
        <v>4593</v>
      </c>
      <c r="U12" s="20">
        <v>10396</v>
      </c>
      <c r="V12" s="20"/>
      <c r="W12" s="20">
        <f t="shared" si="0"/>
        <v>3350</v>
      </c>
      <c r="X12" s="20">
        <f t="shared" si="1"/>
        <v>6030</v>
      </c>
      <c r="Y12" s="83">
        <f t="shared" si="2"/>
        <v>2546</v>
      </c>
      <c r="Z12" s="83">
        <f t="shared" si="3"/>
        <v>5762</v>
      </c>
      <c r="AC12" s="4">
        <v>25</v>
      </c>
      <c r="AD12" s="20">
        <v>1909</v>
      </c>
      <c r="AE12" s="20">
        <v>1687</v>
      </c>
      <c r="AF12" s="20">
        <v>2249</v>
      </c>
      <c r="AG12" s="20">
        <v>6183</v>
      </c>
      <c r="AH12" s="20">
        <v>164</v>
      </c>
      <c r="AI12" s="20">
        <v>205</v>
      </c>
      <c r="AJ12" s="20">
        <v>153</v>
      </c>
      <c r="AK12" s="20">
        <v>1207</v>
      </c>
      <c r="AL12" s="20">
        <v>14493</v>
      </c>
      <c r="AM12" s="20">
        <v>841</v>
      </c>
      <c r="AN12" s="20">
        <v>1812</v>
      </c>
      <c r="AO12" s="20">
        <v>1128</v>
      </c>
    </row>
    <row r="13" spans="1:41" x14ac:dyDescent="0.25">
      <c r="A13" s="4">
        <v>26</v>
      </c>
      <c r="B13" s="77">
        <v>0.39400000000000002</v>
      </c>
      <c r="C13" s="25">
        <v>4023</v>
      </c>
      <c r="D13" s="25">
        <f t="shared" si="4"/>
        <v>8045.8740000000007</v>
      </c>
      <c r="E13" s="25">
        <f t="shared" si="10"/>
        <v>6441.9000000000005</v>
      </c>
      <c r="F13" s="25">
        <f t="shared" si="5"/>
        <v>12174.6</v>
      </c>
      <c r="G13" s="74">
        <v>1E-3</v>
      </c>
      <c r="H13" s="43">
        <v>40</v>
      </c>
      <c r="I13" s="43">
        <f t="shared" si="6"/>
        <v>39.502000000000002</v>
      </c>
      <c r="J13" s="43">
        <f t="shared" si="7"/>
        <v>33.450000000000003</v>
      </c>
      <c r="K13" s="43">
        <f t="shared" si="8"/>
        <v>51.15</v>
      </c>
      <c r="L13" s="71">
        <v>0.13500000000000001</v>
      </c>
      <c r="M13" s="20">
        <f t="shared" si="9"/>
        <v>4063</v>
      </c>
      <c r="N13" s="20">
        <f t="shared" si="9"/>
        <v>8085.3760000000011</v>
      </c>
      <c r="O13" s="20">
        <f t="shared" si="9"/>
        <v>6475.35</v>
      </c>
      <c r="P13" s="20">
        <f t="shared" si="9"/>
        <v>12225.75</v>
      </c>
      <c r="R13" s="20">
        <v>9017</v>
      </c>
      <c r="S13" s="20">
        <v>16230</v>
      </c>
      <c r="T13" s="20">
        <v>6852</v>
      </c>
      <c r="U13" s="20">
        <v>15508</v>
      </c>
      <c r="V13" s="20"/>
      <c r="W13" s="20">
        <f t="shared" si="0"/>
        <v>6750</v>
      </c>
      <c r="X13" s="20">
        <f t="shared" si="1"/>
        <v>12150</v>
      </c>
      <c r="Y13" s="83">
        <f t="shared" si="2"/>
        <v>5130</v>
      </c>
      <c r="Z13" s="83">
        <f t="shared" si="3"/>
        <v>11610</v>
      </c>
      <c r="AC13" s="4">
        <v>26</v>
      </c>
      <c r="AD13" s="20">
        <v>1909</v>
      </c>
      <c r="AE13" s="20">
        <v>4785</v>
      </c>
      <c r="AF13" s="20">
        <v>6050</v>
      </c>
      <c r="AG13" s="20">
        <v>9042</v>
      </c>
      <c r="AH13" s="20">
        <v>754</v>
      </c>
      <c r="AI13" s="20">
        <v>1174</v>
      </c>
      <c r="AJ13" s="20">
        <v>2719</v>
      </c>
      <c r="AK13" s="20">
        <v>2915</v>
      </c>
      <c r="AL13" s="20">
        <v>19127</v>
      </c>
      <c r="AM13" s="20">
        <v>1730</v>
      </c>
      <c r="AN13" s="20">
        <v>5079</v>
      </c>
      <c r="AO13" s="20">
        <v>2004</v>
      </c>
    </row>
    <row r="14" spans="1:41" x14ac:dyDescent="0.25">
      <c r="A14" s="4">
        <v>27</v>
      </c>
      <c r="B14" s="77">
        <v>0.58399999999999996</v>
      </c>
      <c r="C14" s="25">
        <v>3880</v>
      </c>
      <c r="D14" s="25">
        <f t="shared" si="4"/>
        <v>11925.864</v>
      </c>
      <c r="E14" s="25">
        <f t="shared" si="10"/>
        <v>9548.4</v>
      </c>
      <c r="F14" s="25">
        <f t="shared" si="5"/>
        <v>18045.599999999999</v>
      </c>
      <c r="G14" s="74">
        <v>6.0000000000000001E-3</v>
      </c>
      <c r="H14" s="43">
        <v>198</v>
      </c>
      <c r="I14" s="43">
        <f t="shared" si="6"/>
        <v>237.012</v>
      </c>
      <c r="J14" s="43">
        <f t="shared" si="7"/>
        <v>200.70000000000002</v>
      </c>
      <c r="K14" s="43">
        <f t="shared" si="8"/>
        <v>306.90000000000003</v>
      </c>
      <c r="L14" s="71">
        <v>0.20300000000000001</v>
      </c>
      <c r="M14" s="20">
        <f t="shared" si="9"/>
        <v>4078</v>
      </c>
      <c r="N14" s="20">
        <f t="shared" si="9"/>
        <v>12162.876</v>
      </c>
      <c r="O14" s="20">
        <f t="shared" si="9"/>
        <v>9749.1</v>
      </c>
      <c r="P14" s="20">
        <f t="shared" si="9"/>
        <v>18352.5</v>
      </c>
      <c r="R14" s="20">
        <v>10964</v>
      </c>
      <c r="S14" s="20">
        <v>19736</v>
      </c>
      <c r="T14" s="20">
        <v>8333</v>
      </c>
      <c r="U14" s="20">
        <v>18858</v>
      </c>
      <c r="V14" s="20"/>
      <c r="W14" s="20">
        <f t="shared" si="0"/>
        <v>10150</v>
      </c>
      <c r="X14" s="20">
        <f t="shared" si="1"/>
        <v>18270</v>
      </c>
      <c r="Y14" s="83">
        <f t="shared" si="2"/>
        <v>7714.0000000000009</v>
      </c>
      <c r="Z14" s="83">
        <f t="shared" si="3"/>
        <v>17458</v>
      </c>
      <c r="AC14" s="4">
        <v>27</v>
      </c>
      <c r="AD14" s="20">
        <v>3087</v>
      </c>
      <c r="AE14" s="20">
        <v>6671</v>
      </c>
      <c r="AF14" s="20">
        <v>12450</v>
      </c>
      <c r="AG14" s="20">
        <v>11088</v>
      </c>
      <c r="AH14" s="20">
        <v>2129</v>
      </c>
      <c r="AI14" s="20">
        <v>5341</v>
      </c>
      <c r="AJ14" s="20">
        <v>3617</v>
      </c>
      <c r="AK14" s="20">
        <v>4102</v>
      </c>
      <c r="AL14" s="20">
        <v>25831</v>
      </c>
      <c r="AM14" s="20">
        <v>2654</v>
      </c>
      <c r="AN14" s="20">
        <v>11820</v>
      </c>
      <c r="AO14" s="20">
        <v>3582</v>
      </c>
    </row>
    <row r="15" spans="1:41" x14ac:dyDescent="0.25">
      <c r="A15" s="4">
        <v>28</v>
      </c>
      <c r="B15" s="77">
        <v>0.753</v>
      </c>
      <c r="C15" s="25">
        <v>3451</v>
      </c>
      <c r="D15" s="25">
        <f t="shared" si="4"/>
        <v>15377.013000000001</v>
      </c>
      <c r="E15" s="25">
        <f t="shared" si="10"/>
        <v>12311.55</v>
      </c>
      <c r="F15" s="25">
        <f t="shared" si="5"/>
        <v>23267.7</v>
      </c>
      <c r="G15" s="74">
        <v>2.1000000000000001E-2</v>
      </c>
      <c r="H15" s="43">
        <v>593</v>
      </c>
      <c r="I15" s="43">
        <f t="shared" si="6"/>
        <v>829.54200000000003</v>
      </c>
      <c r="J15" s="43">
        <f t="shared" si="7"/>
        <v>702.45</v>
      </c>
      <c r="K15" s="43">
        <f t="shared" si="8"/>
        <v>1074.1500000000001</v>
      </c>
      <c r="L15" s="71">
        <v>0.27</v>
      </c>
      <c r="M15" s="20">
        <f t="shared" si="9"/>
        <v>4044</v>
      </c>
      <c r="N15" s="20">
        <f t="shared" si="9"/>
        <v>16206.555</v>
      </c>
      <c r="O15" s="20">
        <f t="shared" si="9"/>
        <v>13014</v>
      </c>
      <c r="P15" s="20">
        <f t="shared" si="9"/>
        <v>24341.850000000002</v>
      </c>
      <c r="R15" s="20">
        <v>13293</v>
      </c>
      <c r="S15" s="20">
        <v>23928</v>
      </c>
      <c r="T15" s="20">
        <v>10102</v>
      </c>
      <c r="U15" s="20">
        <v>22863</v>
      </c>
      <c r="V15" s="20"/>
      <c r="W15" s="20">
        <f t="shared" si="0"/>
        <v>13500</v>
      </c>
      <c r="X15" s="20">
        <f t="shared" si="1"/>
        <v>24300</v>
      </c>
      <c r="Y15" s="83">
        <f t="shared" si="2"/>
        <v>10260</v>
      </c>
      <c r="Z15" s="83">
        <f t="shared" si="3"/>
        <v>23220</v>
      </c>
      <c r="AC15" s="4">
        <v>28</v>
      </c>
      <c r="AD15" s="20">
        <v>6375</v>
      </c>
      <c r="AE15" s="20">
        <v>9634</v>
      </c>
      <c r="AF15" s="20">
        <v>19100</v>
      </c>
      <c r="AG15" s="20">
        <v>13944</v>
      </c>
      <c r="AH15" s="20">
        <v>3017</v>
      </c>
      <c r="AI15" s="20">
        <v>7102</v>
      </c>
      <c r="AJ15" s="20">
        <v>6579</v>
      </c>
      <c r="AK15" s="20">
        <v>5787</v>
      </c>
      <c r="AL15" s="20">
        <v>33444</v>
      </c>
      <c r="AM15" s="20">
        <v>4056</v>
      </c>
      <c r="AN15" s="20">
        <v>19486</v>
      </c>
      <c r="AO15" s="20">
        <v>8339</v>
      </c>
    </row>
    <row r="16" spans="1:41" x14ac:dyDescent="0.25">
      <c r="A16" s="4">
        <v>29</v>
      </c>
      <c r="B16" s="77">
        <v>0.88600000000000001</v>
      </c>
      <c r="C16" s="25">
        <v>2716</v>
      </c>
      <c r="D16" s="25">
        <f t="shared" si="4"/>
        <v>18093.006000000001</v>
      </c>
      <c r="E16" s="25">
        <f t="shared" si="10"/>
        <v>14486.1</v>
      </c>
      <c r="F16" s="25">
        <f t="shared" si="5"/>
        <v>27377.4</v>
      </c>
      <c r="G16" s="74">
        <v>7.5999999999999998E-2</v>
      </c>
      <c r="H16" s="43">
        <v>2173</v>
      </c>
      <c r="I16" s="43">
        <f t="shared" si="6"/>
        <v>3002.152</v>
      </c>
      <c r="J16" s="43">
        <f t="shared" si="7"/>
        <v>2542.1999999999998</v>
      </c>
      <c r="K16" s="43">
        <f t="shared" si="8"/>
        <v>3887.4</v>
      </c>
      <c r="L16" s="71">
        <v>0.35199999999999998</v>
      </c>
      <c r="M16" s="20">
        <f t="shared" si="9"/>
        <v>4889</v>
      </c>
      <c r="N16" s="20">
        <f t="shared" si="9"/>
        <v>21095.158000000003</v>
      </c>
      <c r="O16" s="20">
        <f t="shared" si="9"/>
        <v>17028.3</v>
      </c>
      <c r="P16" s="20">
        <f t="shared" si="9"/>
        <v>31264.800000000003</v>
      </c>
      <c r="R16" s="20">
        <v>17482</v>
      </c>
      <c r="S16" s="20">
        <v>31468</v>
      </c>
      <c r="T16" s="20">
        <v>13286</v>
      </c>
      <c r="U16" s="20">
        <v>30069</v>
      </c>
      <c r="V16" s="20"/>
      <c r="W16" s="20">
        <f t="shared" si="0"/>
        <v>17600</v>
      </c>
      <c r="X16" s="20">
        <f t="shared" si="1"/>
        <v>31679.999999999996</v>
      </c>
      <c r="Y16" s="83">
        <f t="shared" si="2"/>
        <v>13376</v>
      </c>
      <c r="Z16" s="83">
        <f t="shared" si="3"/>
        <v>30272</v>
      </c>
      <c r="AC16" s="4">
        <v>29</v>
      </c>
      <c r="AD16" s="20">
        <v>5343</v>
      </c>
      <c r="AE16" s="20">
        <v>4452</v>
      </c>
      <c r="AF16" s="20">
        <v>27905</v>
      </c>
      <c r="AG16" s="20">
        <v>15017</v>
      </c>
      <c r="AH16" s="20">
        <v>5765</v>
      </c>
      <c r="AI16" s="20">
        <v>10909</v>
      </c>
      <c r="AJ16" s="20">
        <v>9910</v>
      </c>
      <c r="AK16" s="20">
        <v>12226</v>
      </c>
      <c r="AL16" s="20">
        <v>68798</v>
      </c>
      <c r="AM16" s="20">
        <v>25830</v>
      </c>
      <c r="AN16" s="20">
        <v>40243</v>
      </c>
      <c r="AO16" s="20">
        <v>17880</v>
      </c>
    </row>
    <row r="17" spans="1:41" x14ac:dyDescent="0.25">
      <c r="A17" s="4">
        <v>30</v>
      </c>
      <c r="B17" s="77">
        <v>0.96</v>
      </c>
      <c r="C17" s="25">
        <v>1511</v>
      </c>
      <c r="D17" s="25">
        <f t="shared" si="4"/>
        <v>19604.16</v>
      </c>
      <c r="E17" s="25">
        <f t="shared" si="10"/>
        <v>15696</v>
      </c>
      <c r="F17" s="25">
        <f t="shared" si="5"/>
        <v>29664</v>
      </c>
      <c r="G17" s="74">
        <v>0.193</v>
      </c>
      <c r="H17" s="43">
        <v>4622</v>
      </c>
      <c r="I17" s="43">
        <f t="shared" si="6"/>
        <v>7623.8860000000004</v>
      </c>
      <c r="J17" s="43">
        <f t="shared" si="7"/>
        <v>6455.85</v>
      </c>
      <c r="K17" s="43">
        <f t="shared" si="8"/>
        <v>9871.9500000000007</v>
      </c>
      <c r="L17" s="71">
        <v>0.45400000000000001</v>
      </c>
      <c r="M17" s="20">
        <f t="shared" si="9"/>
        <v>6133</v>
      </c>
      <c r="N17" s="20">
        <f t="shared" si="9"/>
        <v>27228.046000000002</v>
      </c>
      <c r="O17" s="20">
        <f t="shared" si="9"/>
        <v>22151.85</v>
      </c>
      <c r="P17" s="20">
        <f t="shared" si="9"/>
        <v>39535.949999999997</v>
      </c>
      <c r="R17" s="20">
        <v>23275</v>
      </c>
      <c r="S17" s="20">
        <v>41894</v>
      </c>
      <c r="T17" s="20">
        <v>17689</v>
      </c>
      <c r="U17" s="20">
        <v>40032</v>
      </c>
      <c r="V17" s="20"/>
      <c r="W17" s="20">
        <f t="shared" si="0"/>
        <v>22700</v>
      </c>
      <c r="X17" s="20">
        <f t="shared" si="1"/>
        <v>40860</v>
      </c>
      <c r="Y17" s="83">
        <f t="shared" si="2"/>
        <v>17252</v>
      </c>
      <c r="Z17" s="83">
        <f t="shared" si="3"/>
        <v>39044</v>
      </c>
      <c r="AC17" s="4">
        <v>30</v>
      </c>
      <c r="AD17" s="20">
        <v>16067</v>
      </c>
      <c r="AE17" s="20">
        <v>10791</v>
      </c>
      <c r="AF17" s="20">
        <v>34715</v>
      </c>
      <c r="AG17" s="20">
        <v>24526</v>
      </c>
      <c r="AH17" s="20">
        <v>8250</v>
      </c>
      <c r="AI17" s="20">
        <v>15453</v>
      </c>
      <c r="AJ17" s="20">
        <v>22865</v>
      </c>
      <c r="AK17" s="20">
        <v>20681</v>
      </c>
      <c r="AL17" s="20">
        <v>93107</v>
      </c>
      <c r="AM17" s="20">
        <v>37714</v>
      </c>
      <c r="AN17" s="20">
        <v>65845</v>
      </c>
      <c r="AO17" s="20">
        <v>29414</v>
      </c>
    </row>
    <row r="18" spans="1:41" x14ac:dyDescent="0.25">
      <c r="A18" s="4">
        <v>31</v>
      </c>
      <c r="B18" s="77">
        <v>0.99099999999999999</v>
      </c>
      <c r="C18" s="25">
        <v>633</v>
      </c>
      <c r="D18" s="25">
        <f t="shared" si="4"/>
        <v>20237.210999999999</v>
      </c>
      <c r="E18" s="25">
        <f t="shared" si="10"/>
        <v>16202.85</v>
      </c>
      <c r="F18" s="25">
        <f t="shared" si="5"/>
        <v>30621.9</v>
      </c>
      <c r="G18" s="74">
        <v>0.38700000000000001</v>
      </c>
      <c r="H18" s="43">
        <v>7663</v>
      </c>
      <c r="I18" s="43">
        <f t="shared" si="6"/>
        <v>15287.274000000001</v>
      </c>
      <c r="J18" s="43">
        <f t="shared" si="7"/>
        <v>12945.15</v>
      </c>
      <c r="K18" s="43">
        <f t="shared" si="8"/>
        <v>19795.05</v>
      </c>
      <c r="L18" s="71">
        <v>0.59299999999999997</v>
      </c>
      <c r="M18" s="20">
        <f t="shared" si="9"/>
        <v>8296</v>
      </c>
      <c r="N18" s="20">
        <f t="shared" si="9"/>
        <v>35524.485000000001</v>
      </c>
      <c r="O18" s="20">
        <f t="shared" si="9"/>
        <v>29148</v>
      </c>
      <c r="P18" s="20">
        <f t="shared" si="9"/>
        <v>50416.95</v>
      </c>
      <c r="R18" s="20">
        <v>30574</v>
      </c>
      <c r="S18" s="20">
        <v>55033</v>
      </c>
      <c r="T18" s="20">
        <v>23236</v>
      </c>
      <c r="U18" s="20">
        <v>52587</v>
      </c>
      <c r="V18" s="20"/>
      <c r="W18" s="20">
        <f t="shared" si="0"/>
        <v>29650</v>
      </c>
      <c r="X18" s="20">
        <f t="shared" si="1"/>
        <v>53370</v>
      </c>
      <c r="Y18" s="83">
        <f t="shared" si="2"/>
        <v>22534</v>
      </c>
      <c r="Z18" s="83">
        <f t="shared" si="3"/>
        <v>50998</v>
      </c>
      <c r="AC18" s="4">
        <v>31</v>
      </c>
      <c r="AD18" s="20">
        <v>28722</v>
      </c>
      <c r="AE18" s="20">
        <v>14379</v>
      </c>
      <c r="AF18" s="20">
        <v>46218</v>
      </c>
      <c r="AG18" s="20">
        <v>33322</v>
      </c>
      <c r="AH18" s="20">
        <v>26387</v>
      </c>
      <c r="AI18" s="20">
        <v>23530</v>
      </c>
      <c r="AJ18" s="20">
        <v>49555</v>
      </c>
      <c r="AK18" s="20">
        <v>29469</v>
      </c>
      <c r="AL18" s="20">
        <v>104675</v>
      </c>
      <c r="AM18" s="20">
        <v>41759</v>
      </c>
      <c r="AN18" s="20">
        <v>84399</v>
      </c>
      <c r="AO18" s="20">
        <v>38909</v>
      </c>
    </row>
    <row r="19" spans="1:41" x14ac:dyDescent="0.25">
      <c r="A19" s="4">
        <v>32</v>
      </c>
      <c r="B19" s="77">
        <v>0.999</v>
      </c>
      <c r="C19" s="25">
        <v>163</v>
      </c>
      <c r="D19" s="25">
        <f>B19*$C$29</f>
        <v>20400.579000000002</v>
      </c>
      <c r="E19" s="25">
        <f t="shared" si="10"/>
        <v>16333.65</v>
      </c>
      <c r="F19" s="25">
        <f t="shared" si="5"/>
        <v>30869.1</v>
      </c>
      <c r="G19" s="74">
        <v>0.60599999999999998</v>
      </c>
      <c r="H19" s="43">
        <v>8651</v>
      </c>
      <c r="I19" s="43">
        <f t="shared" si="6"/>
        <v>23938.212</v>
      </c>
      <c r="J19" s="43">
        <f t="shared" si="7"/>
        <v>20270.7</v>
      </c>
      <c r="K19" s="43">
        <f t="shared" si="8"/>
        <v>30996.899999999998</v>
      </c>
      <c r="L19" s="71">
        <v>0.74</v>
      </c>
      <c r="M19" s="20">
        <f t="shared" si="9"/>
        <v>8814</v>
      </c>
      <c r="N19" s="20">
        <f t="shared" si="9"/>
        <v>44338.790999999997</v>
      </c>
      <c r="O19" s="20">
        <f t="shared" si="9"/>
        <v>36604.35</v>
      </c>
      <c r="P19" s="20">
        <f t="shared" si="9"/>
        <v>61866</v>
      </c>
      <c r="R19" s="20">
        <v>37194</v>
      </c>
      <c r="S19" s="20">
        <v>66949</v>
      </c>
      <c r="T19" s="20">
        <v>28267</v>
      </c>
      <c r="U19" s="20">
        <v>63973</v>
      </c>
      <c r="V19" s="20"/>
      <c r="W19" s="20">
        <f t="shared" si="0"/>
        <v>37000</v>
      </c>
      <c r="X19" s="20">
        <f t="shared" si="1"/>
        <v>66600</v>
      </c>
      <c r="Y19" s="83">
        <f t="shared" si="2"/>
        <v>28120</v>
      </c>
      <c r="Z19" s="83">
        <f t="shared" si="3"/>
        <v>63640</v>
      </c>
      <c r="AC19" s="4">
        <v>32</v>
      </c>
      <c r="AD19" s="20">
        <v>37472</v>
      </c>
      <c r="AE19" s="20">
        <v>17761</v>
      </c>
      <c r="AF19" s="20">
        <v>59190</v>
      </c>
      <c r="AG19" s="20">
        <v>42100</v>
      </c>
      <c r="AH19" s="20">
        <v>28415</v>
      </c>
      <c r="AI19" s="20">
        <v>28369</v>
      </c>
      <c r="AJ19" s="20">
        <v>58203</v>
      </c>
      <c r="AK19" s="20">
        <v>45046</v>
      </c>
      <c r="AL19" s="20">
        <v>108544</v>
      </c>
      <c r="AM19" s="20">
        <v>43276</v>
      </c>
      <c r="AN19" s="20">
        <v>96282</v>
      </c>
      <c r="AO19" s="20">
        <v>47218</v>
      </c>
    </row>
    <row r="20" spans="1:41" x14ac:dyDescent="0.25">
      <c r="A20" s="4">
        <v>33</v>
      </c>
      <c r="B20" s="77">
        <v>1</v>
      </c>
      <c r="C20" s="25">
        <v>20</v>
      </c>
      <c r="D20" s="25">
        <f t="shared" si="4"/>
        <v>20421</v>
      </c>
      <c r="E20" s="25">
        <f t="shared" si="10"/>
        <v>16350</v>
      </c>
      <c r="F20" s="25">
        <f t="shared" si="5"/>
        <v>30900</v>
      </c>
      <c r="G20" s="74">
        <v>0.76300000000000001</v>
      </c>
      <c r="H20" s="43">
        <v>6202</v>
      </c>
      <c r="I20" s="43">
        <f t="shared" si="6"/>
        <v>30140.026000000002</v>
      </c>
      <c r="J20" s="43">
        <f t="shared" si="7"/>
        <v>25522.350000000002</v>
      </c>
      <c r="K20" s="43">
        <f t="shared" si="8"/>
        <v>39027.449999999997</v>
      </c>
      <c r="L20" s="71">
        <v>0.84399999999999997</v>
      </c>
      <c r="M20" s="20">
        <f t="shared" si="9"/>
        <v>6222</v>
      </c>
      <c r="N20" s="20">
        <f t="shared" si="9"/>
        <v>50561.025999999998</v>
      </c>
      <c r="O20" s="20">
        <f t="shared" si="9"/>
        <v>41872.350000000006</v>
      </c>
      <c r="P20" s="20">
        <f t="shared" si="9"/>
        <v>69927.45</v>
      </c>
      <c r="R20" s="20">
        <v>41533</v>
      </c>
      <c r="S20" s="20">
        <v>74760</v>
      </c>
      <c r="T20" s="20">
        <v>31565</v>
      </c>
      <c r="U20" s="20">
        <v>71437</v>
      </c>
      <c r="V20" s="20"/>
      <c r="W20" s="20">
        <f t="shared" si="0"/>
        <v>42200</v>
      </c>
      <c r="X20" s="20">
        <f t="shared" si="1"/>
        <v>75960</v>
      </c>
      <c r="Y20" s="83">
        <f t="shared" si="2"/>
        <v>32072</v>
      </c>
      <c r="Z20" s="83">
        <f t="shared" si="3"/>
        <v>72584</v>
      </c>
      <c r="AC20" s="4">
        <v>33</v>
      </c>
      <c r="AD20" s="20">
        <v>46929</v>
      </c>
      <c r="AE20" s="20">
        <v>20471</v>
      </c>
      <c r="AF20" s="20">
        <v>66022</v>
      </c>
      <c r="AG20" s="20">
        <v>53485</v>
      </c>
      <c r="AH20" s="20">
        <v>30011</v>
      </c>
      <c r="AI20" s="20">
        <v>30521</v>
      </c>
      <c r="AJ20" s="20">
        <v>64121</v>
      </c>
      <c r="AK20" s="20">
        <v>58212</v>
      </c>
      <c r="AL20" s="20">
        <v>112863</v>
      </c>
      <c r="AM20" s="20">
        <v>44235</v>
      </c>
      <c r="AN20" s="20">
        <v>98744</v>
      </c>
      <c r="AO20" s="20">
        <v>55347</v>
      </c>
    </row>
    <row r="21" spans="1:41" x14ac:dyDescent="0.25">
      <c r="A21" s="4">
        <v>34</v>
      </c>
      <c r="B21" s="77">
        <v>1</v>
      </c>
      <c r="C21" s="25">
        <v>0</v>
      </c>
      <c r="D21" s="25">
        <f>B21*$C$29</f>
        <v>20421</v>
      </c>
      <c r="E21" s="25">
        <f t="shared" si="10"/>
        <v>16350</v>
      </c>
      <c r="F21" s="25">
        <f t="shared" si="5"/>
        <v>30900</v>
      </c>
      <c r="G21" s="74">
        <v>0.88100000000000001</v>
      </c>
      <c r="H21" s="43">
        <v>4661</v>
      </c>
      <c r="I21" s="43">
        <f t="shared" si="6"/>
        <v>34801.262000000002</v>
      </c>
      <c r="J21" s="43">
        <f t="shared" si="7"/>
        <v>29469.45</v>
      </c>
      <c r="K21" s="43">
        <f t="shared" si="8"/>
        <v>45063.15</v>
      </c>
      <c r="L21" s="71">
        <v>0.92200000000000004</v>
      </c>
      <c r="M21" s="20">
        <f t="shared" si="9"/>
        <v>4661</v>
      </c>
      <c r="N21" s="20">
        <f t="shared" si="9"/>
        <v>55222.262000000002</v>
      </c>
      <c r="O21" s="20">
        <f t="shared" si="9"/>
        <v>45819.45</v>
      </c>
      <c r="P21" s="20">
        <f t="shared" si="9"/>
        <v>75963.149999999994</v>
      </c>
      <c r="R21" s="20">
        <v>45225</v>
      </c>
      <c r="S21" s="20">
        <v>81405</v>
      </c>
      <c r="T21" s="20">
        <v>34371</v>
      </c>
      <c r="U21" s="20">
        <v>77787</v>
      </c>
      <c r="V21" s="20"/>
      <c r="W21" s="20">
        <f t="shared" si="0"/>
        <v>46100</v>
      </c>
      <c r="X21" s="20">
        <f t="shared" si="1"/>
        <v>82980</v>
      </c>
      <c r="Y21" s="83">
        <f t="shared" si="2"/>
        <v>35036</v>
      </c>
      <c r="Z21" s="83">
        <f t="shared" si="3"/>
        <v>79292</v>
      </c>
      <c r="AC21" s="4">
        <v>34</v>
      </c>
      <c r="AD21" s="20">
        <v>50512</v>
      </c>
      <c r="AE21" s="20">
        <v>25226</v>
      </c>
      <c r="AF21" s="20">
        <v>77908</v>
      </c>
      <c r="AG21" s="20">
        <v>59155</v>
      </c>
      <c r="AH21" s="20">
        <v>31643</v>
      </c>
      <c r="AI21" s="20">
        <v>32117</v>
      </c>
      <c r="AJ21" s="20">
        <v>67271</v>
      </c>
      <c r="AK21" s="20">
        <v>62726</v>
      </c>
      <c r="AL21" s="20">
        <v>115567</v>
      </c>
      <c r="AM21" s="20">
        <v>45262</v>
      </c>
      <c r="AN21" s="20">
        <v>101781</v>
      </c>
      <c r="AO21" s="20">
        <v>62057</v>
      </c>
    </row>
    <row r="22" spans="1:41" x14ac:dyDescent="0.25">
      <c r="A22" s="4">
        <v>35</v>
      </c>
      <c r="B22" s="77">
        <v>1</v>
      </c>
      <c r="C22" s="25">
        <v>0</v>
      </c>
      <c r="D22" s="25">
        <f t="shared" si="4"/>
        <v>20421</v>
      </c>
      <c r="E22" s="25">
        <f t="shared" si="10"/>
        <v>16350</v>
      </c>
      <c r="F22" s="25">
        <f t="shared" si="5"/>
        <v>30900</v>
      </c>
      <c r="G22" s="74">
        <v>0.95299999999999996</v>
      </c>
      <c r="H22" s="43">
        <v>2844</v>
      </c>
      <c r="I22" s="43">
        <f t="shared" si="6"/>
        <v>37645.405999999995</v>
      </c>
      <c r="J22" s="43">
        <f t="shared" si="7"/>
        <v>31877.85</v>
      </c>
      <c r="K22" s="43">
        <f t="shared" si="8"/>
        <v>48745.95</v>
      </c>
      <c r="L22" s="71">
        <v>0.96899999999999997</v>
      </c>
      <c r="M22" s="20">
        <f t="shared" si="9"/>
        <v>2844</v>
      </c>
      <c r="N22" s="20">
        <f t="shared" si="9"/>
        <v>58066.405999999995</v>
      </c>
      <c r="O22" s="20">
        <f t="shared" si="9"/>
        <v>48227.85</v>
      </c>
      <c r="P22" s="20">
        <f t="shared" si="9"/>
        <v>79645.95</v>
      </c>
      <c r="R22" s="20">
        <v>47730</v>
      </c>
      <c r="S22" s="20">
        <v>85915</v>
      </c>
      <c r="T22" s="20">
        <v>36275</v>
      </c>
      <c r="U22" s="20">
        <v>82096</v>
      </c>
      <c r="V22" s="20"/>
      <c r="W22" s="20">
        <f t="shared" si="0"/>
        <v>48450</v>
      </c>
      <c r="X22" s="20">
        <f t="shared" si="1"/>
        <v>87210</v>
      </c>
      <c r="Y22" s="83">
        <f t="shared" si="2"/>
        <v>36822</v>
      </c>
      <c r="Z22" s="83">
        <f t="shared" si="3"/>
        <v>83334</v>
      </c>
      <c r="AC22" s="4">
        <v>35</v>
      </c>
      <c r="AD22" s="20">
        <v>57819</v>
      </c>
      <c r="AE22" s="20">
        <v>32498</v>
      </c>
      <c r="AF22" s="20">
        <v>87691</v>
      </c>
      <c r="AG22" s="20">
        <v>67164</v>
      </c>
      <c r="AH22" s="20">
        <v>32416</v>
      </c>
      <c r="AI22" s="20">
        <v>33116</v>
      </c>
      <c r="AJ22" s="20">
        <v>69242</v>
      </c>
      <c r="AK22" s="20">
        <v>64086</v>
      </c>
      <c r="AL22" s="20">
        <v>117035</v>
      </c>
      <c r="AM22" s="20">
        <v>45868</v>
      </c>
      <c r="AN22" s="20">
        <v>103841</v>
      </c>
      <c r="AO22" s="20">
        <v>65535</v>
      </c>
    </row>
    <row r="23" spans="1:41" x14ac:dyDescent="0.25">
      <c r="A23" s="4">
        <v>36</v>
      </c>
      <c r="B23" s="77">
        <v>1</v>
      </c>
      <c r="C23" s="25">
        <v>0</v>
      </c>
      <c r="D23" s="25">
        <f t="shared" si="4"/>
        <v>20421</v>
      </c>
      <c r="E23" s="25">
        <f t="shared" si="10"/>
        <v>16350</v>
      </c>
      <c r="F23" s="25">
        <f t="shared" si="5"/>
        <v>30900</v>
      </c>
      <c r="G23" s="74">
        <v>0.98499999999999999</v>
      </c>
      <c r="H23" s="43">
        <v>1264</v>
      </c>
      <c r="I23" s="43">
        <f t="shared" si="6"/>
        <v>38909.47</v>
      </c>
      <c r="J23" s="43">
        <f t="shared" si="7"/>
        <v>32948.25</v>
      </c>
      <c r="K23" s="43">
        <f t="shared" si="8"/>
        <v>50382.75</v>
      </c>
      <c r="L23" s="71">
        <v>0.99</v>
      </c>
      <c r="M23" s="20">
        <f t="shared" si="9"/>
        <v>1264</v>
      </c>
      <c r="N23" s="20">
        <f t="shared" si="9"/>
        <v>59330.47</v>
      </c>
      <c r="O23" s="20">
        <f t="shared" si="9"/>
        <v>49298.25</v>
      </c>
      <c r="P23" s="20">
        <f t="shared" si="9"/>
        <v>81282.75</v>
      </c>
      <c r="R23" s="20">
        <v>49374</v>
      </c>
      <c r="S23" s="20">
        <v>88873</v>
      </c>
      <c r="T23" s="20">
        <v>37524</v>
      </c>
      <c r="U23" s="20">
        <v>84923</v>
      </c>
      <c r="V23" s="20"/>
      <c r="W23" s="20">
        <f t="shared" si="0"/>
        <v>49500</v>
      </c>
      <c r="X23" s="20">
        <f t="shared" si="1"/>
        <v>89100</v>
      </c>
      <c r="Y23" s="83">
        <f t="shared" si="2"/>
        <v>37620</v>
      </c>
      <c r="Z23" s="83">
        <f t="shared" si="3"/>
        <v>85140</v>
      </c>
      <c r="AC23" s="4">
        <v>36</v>
      </c>
      <c r="AD23" s="20">
        <v>65152</v>
      </c>
      <c r="AE23" s="20">
        <v>38834</v>
      </c>
      <c r="AF23" s="20">
        <v>93192</v>
      </c>
      <c r="AG23" s="20">
        <v>71350</v>
      </c>
      <c r="AH23" s="20">
        <v>32871</v>
      </c>
      <c r="AI23" s="20">
        <v>33449</v>
      </c>
      <c r="AJ23" s="20">
        <v>70964</v>
      </c>
      <c r="AK23" s="20">
        <v>65744</v>
      </c>
      <c r="AL23" s="20">
        <v>117966</v>
      </c>
      <c r="AM23" s="20">
        <v>46329</v>
      </c>
      <c r="AN23" s="20">
        <v>105341</v>
      </c>
      <c r="AO23" s="20">
        <v>70315</v>
      </c>
    </row>
    <row r="24" spans="1:41" x14ac:dyDescent="0.25">
      <c r="A24" s="4">
        <v>37</v>
      </c>
      <c r="B24" s="77">
        <v>1</v>
      </c>
      <c r="C24" s="25">
        <v>0</v>
      </c>
      <c r="D24" s="25">
        <f t="shared" si="4"/>
        <v>20421</v>
      </c>
      <c r="E24" s="25">
        <f t="shared" si="10"/>
        <v>16350</v>
      </c>
      <c r="F24" s="25">
        <f t="shared" si="5"/>
        <v>30900</v>
      </c>
      <c r="G24" s="74">
        <v>0.996</v>
      </c>
      <c r="H24" s="43">
        <v>435</v>
      </c>
      <c r="I24" s="43">
        <f t="shared" si="6"/>
        <v>39343.991999999998</v>
      </c>
      <c r="J24" s="43">
        <f t="shared" si="7"/>
        <v>33316.199999999997</v>
      </c>
      <c r="K24" s="43">
        <f t="shared" si="8"/>
        <v>50945.4</v>
      </c>
      <c r="L24" s="71">
        <v>0.997</v>
      </c>
      <c r="M24" s="20">
        <f t="shared" si="9"/>
        <v>435</v>
      </c>
      <c r="N24" s="20">
        <f t="shared" si="9"/>
        <v>59764.991999999998</v>
      </c>
      <c r="O24" s="20">
        <f t="shared" si="9"/>
        <v>49666.2</v>
      </c>
      <c r="P24" s="20">
        <f t="shared" si="9"/>
        <v>81845.399999999994</v>
      </c>
      <c r="R24" s="20">
        <v>50000</v>
      </c>
      <c r="S24" s="20">
        <v>90000</v>
      </c>
      <c r="T24" s="20">
        <v>38000</v>
      </c>
      <c r="U24" s="20">
        <v>86000</v>
      </c>
      <c r="V24" s="20"/>
      <c r="W24" s="20">
        <f t="shared" si="0"/>
        <v>49850</v>
      </c>
      <c r="X24" s="20">
        <f t="shared" si="1"/>
        <v>89730</v>
      </c>
      <c r="Y24" s="83">
        <f t="shared" si="2"/>
        <v>37886</v>
      </c>
      <c r="Z24" s="83">
        <f t="shared" si="3"/>
        <v>85742</v>
      </c>
      <c r="AC24" s="4">
        <v>37</v>
      </c>
      <c r="AD24" s="20">
        <v>69060</v>
      </c>
      <c r="AE24" s="20">
        <v>41093</v>
      </c>
      <c r="AF24" s="20">
        <v>96203</v>
      </c>
      <c r="AG24" s="20">
        <v>72678</v>
      </c>
      <c r="AH24" s="20">
        <v>33117</v>
      </c>
      <c r="AI24" s="20">
        <v>33705</v>
      </c>
      <c r="AJ24" s="20">
        <v>71564</v>
      </c>
      <c r="AK24" s="20">
        <v>65915</v>
      </c>
      <c r="AL24" s="20">
        <v>118166</v>
      </c>
      <c r="AM24" s="20">
        <v>46329</v>
      </c>
      <c r="AN24" s="20">
        <v>105713</v>
      </c>
      <c r="AO24" s="20">
        <v>71515</v>
      </c>
    </row>
    <row r="25" spans="1:41" x14ac:dyDescent="0.25">
      <c r="A25" s="4">
        <v>38</v>
      </c>
      <c r="B25" s="77">
        <v>1</v>
      </c>
      <c r="C25" s="25">
        <v>0</v>
      </c>
      <c r="D25" s="25">
        <f t="shared" si="4"/>
        <v>20421</v>
      </c>
      <c r="E25" s="25">
        <f t="shared" si="10"/>
        <v>16350</v>
      </c>
      <c r="F25" s="25">
        <f t="shared" si="5"/>
        <v>30900</v>
      </c>
      <c r="G25" s="74">
        <v>1</v>
      </c>
      <c r="H25" s="43">
        <v>158</v>
      </c>
      <c r="I25" s="43">
        <f t="shared" si="6"/>
        <v>39502</v>
      </c>
      <c r="J25" s="43">
        <f t="shared" si="7"/>
        <v>33450</v>
      </c>
      <c r="K25" s="43">
        <f t="shared" si="8"/>
        <v>51150</v>
      </c>
      <c r="L25" s="71">
        <v>1</v>
      </c>
      <c r="M25" s="20">
        <f t="shared" si="9"/>
        <v>158</v>
      </c>
      <c r="N25" s="20">
        <f t="shared" si="9"/>
        <v>59923</v>
      </c>
      <c r="O25" s="20">
        <f t="shared" si="9"/>
        <v>49800</v>
      </c>
      <c r="P25" s="20">
        <f t="shared" si="9"/>
        <v>82050</v>
      </c>
      <c r="R25" s="20"/>
      <c r="S25" s="20"/>
      <c r="W25" s="20">
        <f t="shared" si="0"/>
        <v>50000</v>
      </c>
      <c r="X25" s="20">
        <f t="shared" si="1"/>
        <v>90000</v>
      </c>
      <c r="Y25" s="83">
        <f t="shared" si="2"/>
        <v>38000</v>
      </c>
      <c r="Z25" s="83">
        <f t="shared" si="3"/>
        <v>86000</v>
      </c>
      <c r="AC25" s="4">
        <v>38</v>
      </c>
      <c r="AD25" s="20">
        <v>69216</v>
      </c>
      <c r="AE25" s="20">
        <v>41544</v>
      </c>
      <c r="AF25" s="20"/>
      <c r="AG25" s="20"/>
      <c r="AH25" s="20"/>
      <c r="AI25" s="20"/>
      <c r="AJ25" s="20">
        <v>71657</v>
      </c>
      <c r="AK25" s="20"/>
      <c r="AL25" s="20"/>
      <c r="AM25" s="20"/>
      <c r="AN25" s="20"/>
      <c r="AO25" s="20"/>
    </row>
    <row r="26" spans="1:41" x14ac:dyDescent="0.25">
      <c r="A26" s="4">
        <v>39</v>
      </c>
      <c r="B26" s="77">
        <v>1</v>
      </c>
      <c r="C26" s="25">
        <v>0</v>
      </c>
      <c r="D26" s="25">
        <f t="shared" si="4"/>
        <v>20421</v>
      </c>
      <c r="E26" s="25">
        <f t="shared" si="10"/>
        <v>16350</v>
      </c>
      <c r="F26" s="25">
        <f t="shared" si="5"/>
        <v>30900</v>
      </c>
      <c r="G26" s="74">
        <v>1</v>
      </c>
      <c r="H26" s="43">
        <v>0</v>
      </c>
      <c r="I26" s="43">
        <f t="shared" si="6"/>
        <v>39502</v>
      </c>
      <c r="J26" s="43">
        <f t="shared" si="7"/>
        <v>33450</v>
      </c>
      <c r="K26" s="43">
        <f t="shared" si="8"/>
        <v>51150</v>
      </c>
      <c r="L26" s="71">
        <v>1</v>
      </c>
      <c r="M26" s="20">
        <f t="shared" si="9"/>
        <v>0</v>
      </c>
      <c r="N26" s="20">
        <f t="shared" si="9"/>
        <v>59923</v>
      </c>
      <c r="O26" s="20">
        <f t="shared" si="9"/>
        <v>49800</v>
      </c>
      <c r="P26" s="20">
        <f t="shared" si="9"/>
        <v>82050</v>
      </c>
      <c r="R26" s="20"/>
      <c r="S26" s="20"/>
      <c r="Y26" s="20"/>
      <c r="Z26" s="20"/>
      <c r="AH26" s="20"/>
    </row>
    <row r="27" spans="1:41" x14ac:dyDescent="0.25">
      <c r="A27" s="55">
        <v>40</v>
      </c>
      <c r="B27" s="78">
        <v>1</v>
      </c>
      <c r="C27" s="26">
        <v>0</v>
      </c>
      <c r="D27" s="26">
        <f t="shared" si="4"/>
        <v>20421</v>
      </c>
      <c r="E27" s="26">
        <f t="shared" si="10"/>
        <v>16350</v>
      </c>
      <c r="F27" s="26">
        <f t="shared" si="5"/>
        <v>30900</v>
      </c>
      <c r="G27" s="75">
        <v>1</v>
      </c>
      <c r="H27" s="70">
        <v>0</v>
      </c>
      <c r="I27" s="70">
        <f t="shared" si="6"/>
        <v>39502</v>
      </c>
      <c r="J27" s="70">
        <f t="shared" si="7"/>
        <v>33450</v>
      </c>
      <c r="K27" s="70">
        <f t="shared" si="8"/>
        <v>51150</v>
      </c>
      <c r="L27" s="72">
        <v>1</v>
      </c>
      <c r="M27" s="22">
        <f t="shared" si="9"/>
        <v>0</v>
      </c>
      <c r="N27" s="22">
        <f t="shared" si="9"/>
        <v>59923</v>
      </c>
      <c r="O27" s="22">
        <f t="shared" si="9"/>
        <v>49800</v>
      </c>
      <c r="P27" s="22">
        <f t="shared" si="9"/>
        <v>82050</v>
      </c>
      <c r="Y27" s="20"/>
      <c r="Z27" s="20"/>
      <c r="AC27" s="52" t="s">
        <v>43</v>
      </c>
      <c r="AH27" s="20"/>
    </row>
    <row r="28" spans="1:41" x14ac:dyDescent="0.25">
      <c r="A28" s="8">
        <v>41</v>
      </c>
      <c r="B28" s="79">
        <v>1</v>
      </c>
      <c r="C28" s="29">
        <v>0</v>
      </c>
      <c r="D28" s="29">
        <f t="shared" si="4"/>
        <v>20421</v>
      </c>
      <c r="E28" s="29">
        <f t="shared" si="10"/>
        <v>16350</v>
      </c>
      <c r="F28" s="29">
        <f t="shared" si="5"/>
        <v>30900</v>
      </c>
      <c r="G28" s="76">
        <v>1</v>
      </c>
      <c r="H28" s="45">
        <v>0</v>
      </c>
      <c r="I28" s="45">
        <f t="shared" si="6"/>
        <v>39502</v>
      </c>
      <c r="J28" s="45">
        <f t="shared" si="7"/>
        <v>33450</v>
      </c>
      <c r="K28" s="45">
        <f t="shared" si="8"/>
        <v>51150</v>
      </c>
      <c r="L28" s="73">
        <v>1</v>
      </c>
      <c r="M28" s="21">
        <f t="shared" si="9"/>
        <v>0</v>
      </c>
      <c r="N28" s="21">
        <f t="shared" si="9"/>
        <v>59923</v>
      </c>
      <c r="O28" s="21">
        <f t="shared" si="9"/>
        <v>49800</v>
      </c>
      <c r="P28" s="21">
        <f t="shared" si="9"/>
        <v>82050</v>
      </c>
      <c r="Y28" s="20"/>
      <c r="Z28" s="20"/>
      <c r="AC28" s="80" t="s">
        <v>44</v>
      </c>
      <c r="AD28" s="8">
        <v>2004</v>
      </c>
      <c r="AE28" s="8">
        <v>2005</v>
      </c>
      <c r="AF28" s="8">
        <v>2006</v>
      </c>
      <c r="AG28" s="8">
        <v>2007</v>
      </c>
      <c r="AH28" s="8">
        <v>2008</v>
      </c>
      <c r="AI28" s="8">
        <v>2009</v>
      </c>
      <c r="AJ28" s="8">
        <v>2010</v>
      </c>
      <c r="AK28" s="8">
        <v>2011</v>
      </c>
      <c r="AL28" s="8">
        <v>2012</v>
      </c>
      <c r="AM28" s="8">
        <v>2013</v>
      </c>
      <c r="AN28" s="8">
        <v>2014</v>
      </c>
      <c r="AO28" s="8">
        <v>2015</v>
      </c>
    </row>
    <row r="29" spans="1:41" x14ac:dyDescent="0.25">
      <c r="A29" s="64" t="s">
        <v>55</v>
      </c>
      <c r="B29" s="67"/>
      <c r="C29" s="25">
        <v>20421</v>
      </c>
      <c r="D29" s="25"/>
      <c r="E29" s="25"/>
      <c r="F29" s="25"/>
      <c r="G29" s="41"/>
      <c r="H29" s="43">
        <v>39502</v>
      </c>
      <c r="I29" s="43"/>
      <c r="J29" s="43"/>
      <c r="K29" s="43"/>
      <c r="M29" s="20"/>
      <c r="N29" s="20"/>
      <c r="O29" s="20"/>
      <c r="P29" s="20"/>
      <c r="AC29" s="4">
        <v>23</v>
      </c>
      <c r="AD29" s="81" t="str">
        <f>IF(AD10&lt;$R10,"Below","Above")</f>
        <v>Below</v>
      </c>
      <c r="AE29" s="81" t="str">
        <f>IF(AE10&lt;$R10,"Below","Above")</f>
        <v>Below</v>
      </c>
      <c r="AF29" s="81" t="str">
        <f>IF(AF10&lt;$T10,"Below","Above")</f>
        <v>Below</v>
      </c>
      <c r="AG29" s="4" t="str">
        <f t="shared" ref="AG29:AO29" si="11">IF(AG10&lt;$T10,"Below","Above")</f>
        <v>Above</v>
      </c>
      <c r="AH29" s="81" t="str">
        <f t="shared" si="11"/>
        <v>Below</v>
      </c>
      <c r="AI29" s="81" t="str">
        <f t="shared" si="11"/>
        <v>Below</v>
      </c>
      <c r="AJ29" s="81" t="str">
        <f t="shared" si="11"/>
        <v>Below</v>
      </c>
      <c r="AK29" s="81" t="str">
        <f t="shared" si="11"/>
        <v>Below</v>
      </c>
      <c r="AL29" s="4" t="str">
        <f t="shared" si="11"/>
        <v>Above</v>
      </c>
      <c r="AM29" s="81" t="str">
        <f t="shared" si="11"/>
        <v>Below</v>
      </c>
      <c r="AN29" s="81" t="str">
        <f t="shared" si="11"/>
        <v>Below</v>
      </c>
      <c r="AO29" s="81" t="str">
        <f t="shared" si="11"/>
        <v>Below</v>
      </c>
    </row>
    <row r="30" spans="1:41" x14ac:dyDescent="0.25">
      <c r="A30" t="s">
        <v>56</v>
      </c>
      <c r="B30" s="67"/>
      <c r="C30" s="25">
        <v>30900</v>
      </c>
      <c r="D30" s="25"/>
      <c r="E30" s="25"/>
      <c r="F30" s="25"/>
      <c r="G30" s="41"/>
      <c r="H30" s="43">
        <v>51150</v>
      </c>
      <c r="I30" s="43"/>
      <c r="J30" s="43"/>
      <c r="K30" s="43"/>
      <c r="N30" s="20"/>
      <c r="O30" s="20"/>
      <c r="P30" s="20"/>
      <c r="Q30" s="57"/>
      <c r="R30" s="20"/>
      <c r="T30" s="57"/>
      <c r="U30" s="20"/>
      <c r="V30" s="20"/>
      <c r="AC30" s="4">
        <v>24</v>
      </c>
      <c r="AD30" s="81" t="str">
        <f t="shared" ref="AD30:AE43" si="12">IF(AD11&lt;$R11,"Below","Above")</f>
        <v>Below</v>
      </c>
      <c r="AE30" s="81" t="str">
        <f t="shared" si="12"/>
        <v>Below</v>
      </c>
      <c r="AF30" s="81" t="str">
        <f t="shared" ref="AF30:AO43" si="13">IF(AF11&lt;$T11,"Below","Above")</f>
        <v>Below</v>
      </c>
      <c r="AG30" s="4" t="str">
        <f t="shared" si="13"/>
        <v>Above</v>
      </c>
      <c r="AH30" s="81" t="str">
        <f t="shared" si="13"/>
        <v>Below</v>
      </c>
      <c r="AI30" s="81" t="str">
        <f t="shared" si="13"/>
        <v>Below</v>
      </c>
      <c r="AJ30" s="81" t="str">
        <f t="shared" si="13"/>
        <v>Below</v>
      </c>
      <c r="AK30" s="81" t="str">
        <f t="shared" si="13"/>
        <v>Below</v>
      </c>
      <c r="AL30" s="4" t="str">
        <f t="shared" si="13"/>
        <v>Above</v>
      </c>
      <c r="AM30" s="81" t="str">
        <f t="shared" si="13"/>
        <v>Below</v>
      </c>
      <c r="AN30" s="81" t="str">
        <f t="shared" si="13"/>
        <v>Below</v>
      </c>
      <c r="AO30" s="81" t="str">
        <f t="shared" si="13"/>
        <v>Below</v>
      </c>
    </row>
    <row r="31" spans="1:41" x14ac:dyDescent="0.25">
      <c r="A31" t="s">
        <v>57</v>
      </c>
      <c r="B31" s="67"/>
      <c r="C31" s="25">
        <v>16350</v>
      </c>
      <c r="D31" s="25"/>
      <c r="E31" s="25"/>
      <c r="F31" s="25"/>
      <c r="G31" s="41"/>
      <c r="H31" s="43">
        <v>33450</v>
      </c>
      <c r="I31" s="43"/>
      <c r="J31" s="43"/>
      <c r="K31" s="43"/>
      <c r="N31" s="20"/>
      <c r="O31" s="20"/>
      <c r="P31" s="20"/>
      <c r="Q31" s="57"/>
      <c r="R31" s="20"/>
      <c r="T31" s="57"/>
      <c r="U31" s="20"/>
      <c r="V31" s="20"/>
      <c r="AC31" s="4">
        <v>25</v>
      </c>
      <c r="AD31" s="81" t="str">
        <f t="shared" si="12"/>
        <v>Below</v>
      </c>
      <c r="AE31" s="81" t="str">
        <f t="shared" si="12"/>
        <v>Below</v>
      </c>
      <c r="AF31" s="81" t="str">
        <f t="shared" si="13"/>
        <v>Below</v>
      </c>
      <c r="AG31" s="4" t="str">
        <f t="shared" si="13"/>
        <v>Above</v>
      </c>
      <c r="AH31" s="81" t="str">
        <f t="shared" si="13"/>
        <v>Below</v>
      </c>
      <c r="AI31" s="81" t="str">
        <f t="shared" si="13"/>
        <v>Below</v>
      </c>
      <c r="AJ31" s="81" t="str">
        <f t="shared" si="13"/>
        <v>Below</v>
      </c>
      <c r="AK31" s="81" t="str">
        <f t="shared" si="13"/>
        <v>Below</v>
      </c>
      <c r="AL31" s="4" t="str">
        <f t="shared" si="13"/>
        <v>Above</v>
      </c>
      <c r="AM31" s="81" t="str">
        <f t="shared" si="13"/>
        <v>Below</v>
      </c>
      <c r="AN31" s="81" t="str">
        <f t="shared" si="13"/>
        <v>Below</v>
      </c>
      <c r="AO31" s="81" t="str">
        <f t="shared" si="13"/>
        <v>Below</v>
      </c>
    </row>
    <row r="32" spans="1:41" x14ac:dyDescent="0.25">
      <c r="AC32" s="4">
        <v>26</v>
      </c>
      <c r="AD32" s="81" t="str">
        <f t="shared" si="12"/>
        <v>Below</v>
      </c>
      <c r="AE32" s="81" t="str">
        <f t="shared" si="12"/>
        <v>Below</v>
      </c>
      <c r="AF32" s="81" t="str">
        <f t="shared" si="13"/>
        <v>Below</v>
      </c>
      <c r="AG32" s="4" t="str">
        <f t="shared" si="13"/>
        <v>Above</v>
      </c>
      <c r="AH32" s="81" t="str">
        <f t="shared" si="13"/>
        <v>Below</v>
      </c>
      <c r="AI32" s="81" t="str">
        <f t="shared" si="13"/>
        <v>Below</v>
      </c>
      <c r="AJ32" s="81" t="str">
        <f t="shared" si="13"/>
        <v>Below</v>
      </c>
      <c r="AK32" s="81" t="str">
        <f t="shared" si="13"/>
        <v>Below</v>
      </c>
      <c r="AL32" s="4" t="str">
        <f t="shared" si="13"/>
        <v>Above</v>
      </c>
      <c r="AM32" s="81" t="str">
        <f t="shared" si="13"/>
        <v>Below</v>
      </c>
      <c r="AN32" s="81" t="str">
        <f t="shared" si="13"/>
        <v>Below</v>
      </c>
      <c r="AO32" s="81" t="str">
        <f t="shared" si="13"/>
        <v>Below</v>
      </c>
    </row>
    <row r="33" spans="1:41" ht="15.75" x14ac:dyDescent="0.25">
      <c r="A33" s="2" t="s">
        <v>65</v>
      </c>
      <c r="AC33" s="4">
        <v>27</v>
      </c>
      <c r="AD33" s="81" t="str">
        <f t="shared" si="12"/>
        <v>Below</v>
      </c>
      <c r="AE33" s="81" t="str">
        <f t="shared" si="12"/>
        <v>Below</v>
      </c>
      <c r="AF33" s="4" t="str">
        <f t="shared" si="13"/>
        <v>Above</v>
      </c>
      <c r="AG33" s="4" t="str">
        <f t="shared" si="13"/>
        <v>Above</v>
      </c>
      <c r="AH33" s="81" t="str">
        <f t="shared" si="13"/>
        <v>Below</v>
      </c>
      <c r="AI33" s="81" t="str">
        <f t="shared" si="13"/>
        <v>Below</v>
      </c>
      <c r="AJ33" s="81" t="str">
        <f t="shared" si="13"/>
        <v>Below</v>
      </c>
      <c r="AK33" s="81" t="str">
        <f t="shared" si="13"/>
        <v>Below</v>
      </c>
      <c r="AL33" s="4" t="str">
        <f t="shared" si="13"/>
        <v>Above</v>
      </c>
      <c r="AM33" s="81" t="str">
        <f t="shared" si="13"/>
        <v>Below</v>
      </c>
      <c r="AN33" s="4" t="str">
        <f t="shared" si="13"/>
        <v>Above</v>
      </c>
      <c r="AO33" s="81" t="str">
        <f t="shared" si="13"/>
        <v>Below</v>
      </c>
    </row>
    <row r="34" spans="1:41" x14ac:dyDescent="0.25">
      <c r="A34" t="s">
        <v>59</v>
      </c>
      <c r="AC34" s="4">
        <v>28</v>
      </c>
      <c r="AD34" s="81" t="str">
        <f t="shared" si="12"/>
        <v>Below</v>
      </c>
      <c r="AE34" s="81" t="str">
        <f t="shared" si="12"/>
        <v>Below</v>
      </c>
      <c r="AF34" s="4" t="str">
        <f t="shared" si="13"/>
        <v>Above</v>
      </c>
      <c r="AG34" s="4" t="str">
        <f t="shared" si="13"/>
        <v>Above</v>
      </c>
      <c r="AH34" s="81" t="str">
        <f t="shared" si="13"/>
        <v>Below</v>
      </c>
      <c r="AI34" s="81" t="str">
        <f t="shared" si="13"/>
        <v>Below</v>
      </c>
      <c r="AJ34" s="81" t="str">
        <f t="shared" si="13"/>
        <v>Below</v>
      </c>
      <c r="AK34" s="81" t="str">
        <f t="shared" si="13"/>
        <v>Below</v>
      </c>
      <c r="AL34" s="4" t="str">
        <f t="shared" si="13"/>
        <v>Above</v>
      </c>
      <c r="AM34" s="81" t="str">
        <f t="shared" si="13"/>
        <v>Below</v>
      </c>
      <c r="AN34" s="4" t="str">
        <f t="shared" si="13"/>
        <v>Above</v>
      </c>
      <c r="AO34" s="81" t="str">
        <f t="shared" si="13"/>
        <v>Below</v>
      </c>
    </row>
    <row r="35" spans="1:41" x14ac:dyDescent="0.25">
      <c r="B35" t="s">
        <v>60</v>
      </c>
      <c r="AC35" s="4">
        <v>29</v>
      </c>
      <c r="AD35" s="81" t="str">
        <f t="shared" si="12"/>
        <v>Below</v>
      </c>
      <c r="AE35" s="81" t="str">
        <f t="shared" si="12"/>
        <v>Below</v>
      </c>
      <c r="AF35" s="4" t="str">
        <f t="shared" si="13"/>
        <v>Above</v>
      </c>
      <c r="AG35" s="4" t="str">
        <f t="shared" si="13"/>
        <v>Above</v>
      </c>
      <c r="AH35" s="81" t="str">
        <f t="shared" si="13"/>
        <v>Below</v>
      </c>
      <c r="AI35" s="81" t="str">
        <f t="shared" si="13"/>
        <v>Below</v>
      </c>
      <c r="AJ35" s="81" t="str">
        <f t="shared" si="13"/>
        <v>Below</v>
      </c>
      <c r="AK35" s="81" t="str">
        <f t="shared" si="13"/>
        <v>Below</v>
      </c>
      <c r="AL35" s="4" t="str">
        <f t="shared" si="13"/>
        <v>Above</v>
      </c>
      <c r="AM35" s="4" t="str">
        <f t="shared" si="13"/>
        <v>Above</v>
      </c>
      <c r="AN35" s="4" t="str">
        <f t="shared" si="13"/>
        <v>Above</v>
      </c>
      <c r="AO35" s="82" t="str">
        <f t="shared" si="13"/>
        <v>Above</v>
      </c>
    </row>
    <row r="36" spans="1:41" x14ac:dyDescent="0.25">
      <c r="B36" t="s">
        <v>61</v>
      </c>
      <c r="AC36" s="4">
        <v>30</v>
      </c>
      <c r="AD36" s="81" t="str">
        <f t="shared" si="12"/>
        <v>Below</v>
      </c>
      <c r="AE36" s="81" t="str">
        <f t="shared" si="12"/>
        <v>Below</v>
      </c>
      <c r="AF36" s="4" t="str">
        <f t="shared" si="13"/>
        <v>Above</v>
      </c>
      <c r="AG36" s="4" t="str">
        <f t="shared" si="13"/>
        <v>Above</v>
      </c>
      <c r="AH36" s="81" t="str">
        <f t="shared" si="13"/>
        <v>Below</v>
      </c>
      <c r="AI36" s="81" t="str">
        <f t="shared" si="13"/>
        <v>Below</v>
      </c>
      <c r="AJ36" s="4" t="str">
        <f t="shared" si="13"/>
        <v>Above</v>
      </c>
      <c r="AK36" s="4" t="str">
        <f t="shared" si="13"/>
        <v>Above</v>
      </c>
      <c r="AL36" s="4" t="str">
        <f t="shared" si="13"/>
        <v>Above</v>
      </c>
      <c r="AM36" s="4" t="str">
        <f t="shared" si="13"/>
        <v>Above</v>
      </c>
      <c r="AN36" s="4" t="str">
        <f t="shared" si="13"/>
        <v>Above</v>
      </c>
      <c r="AO36" s="4" t="str">
        <f t="shared" si="13"/>
        <v>Above</v>
      </c>
    </row>
    <row r="37" spans="1:41" x14ac:dyDescent="0.25">
      <c r="A37" t="s">
        <v>62</v>
      </c>
      <c r="AC37" s="4">
        <v>31</v>
      </c>
      <c r="AD37" s="81" t="str">
        <f t="shared" si="12"/>
        <v>Below</v>
      </c>
      <c r="AE37" s="81" t="str">
        <f t="shared" si="12"/>
        <v>Below</v>
      </c>
      <c r="AF37" s="4" t="str">
        <f t="shared" si="13"/>
        <v>Above</v>
      </c>
      <c r="AG37" s="4" t="str">
        <f t="shared" si="13"/>
        <v>Above</v>
      </c>
      <c r="AH37" s="4" t="str">
        <f t="shared" si="13"/>
        <v>Above</v>
      </c>
      <c r="AI37" s="4" t="str">
        <f t="shared" si="13"/>
        <v>Above</v>
      </c>
      <c r="AJ37" s="4" t="str">
        <f t="shared" si="13"/>
        <v>Above</v>
      </c>
      <c r="AK37" s="4" t="str">
        <f t="shared" si="13"/>
        <v>Above</v>
      </c>
      <c r="AL37" s="4" t="str">
        <f t="shared" si="13"/>
        <v>Above</v>
      </c>
      <c r="AM37" s="4" t="str">
        <f t="shared" si="13"/>
        <v>Above</v>
      </c>
      <c r="AN37" s="4" t="str">
        <f t="shared" si="13"/>
        <v>Above</v>
      </c>
      <c r="AO37" s="4" t="str">
        <f t="shared" si="13"/>
        <v>Above</v>
      </c>
    </row>
    <row r="38" spans="1:41" ht="14.45" x14ac:dyDescent="0.3">
      <c r="A38" t="s">
        <v>63</v>
      </c>
      <c r="AC38" s="4">
        <v>32</v>
      </c>
      <c r="AD38" s="4" t="str">
        <f t="shared" si="12"/>
        <v>Above</v>
      </c>
      <c r="AE38" s="81" t="str">
        <f t="shared" si="12"/>
        <v>Below</v>
      </c>
      <c r="AF38" s="4" t="str">
        <f t="shared" si="13"/>
        <v>Above</v>
      </c>
      <c r="AG38" s="4" t="str">
        <f t="shared" si="13"/>
        <v>Above</v>
      </c>
      <c r="AH38" s="4" t="str">
        <f t="shared" si="13"/>
        <v>Above</v>
      </c>
      <c r="AI38" s="4" t="str">
        <f t="shared" si="13"/>
        <v>Above</v>
      </c>
      <c r="AJ38" s="4" t="str">
        <f t="shared" si="13"/>
        <v>Above</v>
      </c>
      <c r="AK38" s="4" t="str">
        <f t="shared" si="13"/>
        <v>Above</v>
      </c>
      <c r="AL38" s="4" t="str">
        <f t="shared" si="13"/>
        <v>Above</v>
      </c>
      <c r="AM38" s="4" t="str">
        <f t="shared" si="13"/>
        <v>Above</v>
      </c>
      <c r="AN38" s="4" t="str">
        <f t="shared" si="13"/>
        <v>Above</v>
      </c>
      <c r="AO38" s="4" t="str">
        <f t="shared" si="13"/>
        <v>Above</v>
      </c>
    </row>
    <row r="39" spans="1:41" ht="14.45" x14ac:dyDescent="0.3">
      <c r="B39" t="s">
        <v>64</v>
      </c>
      <c r="AC39" s="4">
        <v>33</v>
      </c>
      <c r="AD39" s="4" t="str">
        <f t="shared" si="12"/>
        <v>Above</v>
      </c>
      <c r="AE39" s="81" t="str">
        <f t="shared" si="12"/>
        <v>Below</v>
      </c>
      <c r="AF39" s="4" t="str">
        <f t="shared" si="13"/>
        <v>Above</v>
      </c>
      <c r="AG39" s="4" t="str">
        <f t="shared" si="13"/>
        <v>Above</v>
      </c>
      <c r="AH39" s="81" t="str">
        <f t="shared" si="13"/>
        <v>Below</v>
      </c>
      <c r="AI39" s="81" t="str">
        <f t="shared" si="13"/>
        <v>Below</v>
      </c>
      <c r="AJ39" s="4" t="str">
        <f t="shared" si="13"/>
        <v>Above</v>
      </c>
      <c r="AK39" s="4" t="str">
        <f t="shared" si="13"/>
        <v>Above</v>
      </c>
      <c r="AL39" s="4" t="str">
        <f t="shared" si="13"/>
        <v>Above</v>
      </c>
      <c r="AM39" s="4" t="str">
        <f t="shared" si="13"/>
        <v>Above</v>
      </c>
      <c r="AN39" s="4" t="str">
        <f t="shared" si="13"/>
        <v>Above</v>
      </c>
      <c r="AO39" s="4" t="str">
        <f t="shared" si="13"/>
        <v>Above</v>
      </c>
    </row>
    <row r="40" spans="1:41" ht="14.45" x14ac:dyDescent="0.3">
      <c r="AC40" s="4">
        <v>34</v>
      </c>
      <c r="AD40" s="4" t="str">
        <f t="shared" si="12"/>
        <v>Above</v>
      </c>
      <c r="AE40" s="81" t="str">
        <f t="shared" si="12"/>
        <v>Below</v>
      </c>
      <c r="AF40" s="4" t="str">
        <f t="shared" si="13"/>
        <v>Above</v>
      </c>
      <c r="AG40" s="4" t="str">
        <f t="shared" si="13"/>
        <v>Above</v>
      </c>
      <c r="AH40" s="81" t="str">
        <f t="shared" si="13"/>
        <v>Below</v>
      </c>
      <c r="AI40" s="81" t="str">
        <f t="shared" si="13"/>
        <v>Below</v>
      </c>
      <c r="AJ40" s="4" t="str">
        <f t="shared" si="13"/>
        <v>Above</v>
      </c>
      <c r="AK40" s="4" t="str">
        <f t="shared" si="13"/>
        <v>Above</v>
      </c>
      <c r="AL40" s="4" t="str">
        <f t="shared" si="13"/>
        <v>Above</v>
      </c>
      <c r="AM40" s="4" t="str">
        <f t="shared" si="13"/>
        <v>Above</v>
      </c>
      <c r="AN40" s="4" t="str">
        <f t="shared" si="13"/>
        <v>Above</v>
      </c>
      <c r="AO40" s="4" t="str">
        <f t="shared" si="13"/>
        <v>Above</v>
      </c>
    </row>
    <row r="41" spans="1:41" ht="14.45" x14ac:dyDescent="0.3">
      <c r="AC41" s="4">
        <v>35</v>
      </c>
      <c r="AD41" s="4" t="str">
        <f t="shared" si="12"/>
        <v>Above</v>
      </c>
      <c r="AE41" s="81" t="str">
        <f t="shared" si="12"/>
        <v>Below</v>
      </c>
      <c r="AF41" s="4" t="str">
        <f t="shared" si="13"/>
        <v>Above</v>
      </c>
      <c r="AG41" s="4" t="str">
        <f t="shared" si="13"/>
        <v>Above</v>
      </c>
      <c r="AH41" s="81" t="str">
        <f t="shared" si="13"/>
        <v>Below</v>
      </c>
      <c r="AI41" s="81" t="str">
        <f t="shared" si="13"/>
        <v>Below</v>
      </c>
      <c r="AJ41" s="4" t="str">
        <f t="shared" si="13"/>
        <v>Above</v>
      </c>
      <c r="AK41" s="4" t="str">
        <f t="shared" si="13"/>
        <v>Above</v>
      </c>
      <c r="AL41" s="4" t="str">
        <f t="shared" si="13"/>
        <v>Above</v>
      </c>
      <c r="AM41" s="4" t="str">
        <f t="shared" si="13"/>
        <v>Above</v>
      </c>
      <c r="AN41" s="4" t="str">
        <f t="shared" si="13"/>
        <v>Above</v>
      </c>
      <c r="AO41" s="4" t="str">
        <f t="shared" si="13"/>
        <v>Above</v>
      </c>
    </row>
    <row r="42" spans="1:41" ht="14.45" x14ac:dyDescent="0.3">
      <c r="AC42" s="4">
        <v>36</v>
      </c>
      <c r="AD42" s="4" t="str">
        <f t="shared" si="12"/>
        <v>Above</v>
      </c>
      <c r="AE42" s="81" t="str">
        <f t="shared" si="12"/>
        <v>Below</v>
      </c>
      <c r="AF42" s="4" t="str">
        <f t="shared" si="13"/>
        <v>Above</v>
      </c>
      <c r="AG42" s="4" t="str">
        <f t="shared" si="13"/>
        <v>Above</v>
      </c>
      <c r="AH42" s="81" t="str">
        <f t="shared" si="13"/>
        <v>Below</v>
      </c>
      <c r="AI42" s="81" t="str">
        <f t="shared" si="13"/>
        <v>Below</v>
      </c>
      <c r="AJ42" s="4" t="str">
        <f t="shared" si="13"/>
        <v>Above</v>
      </c>
      <c r="AK42" s="4" t="str">
        <f t="shared" si="13"/>
        <v>Above</v>
      </c>
      <c r="AL42" s="4" t="str">
        <f t="shared" si="13"/>
        <v>Above</v>
      </c>
      <c r="AM42" s="4" t="str">
        <f t="shared" si="13"/>
        <v>Above</v>
      </c>
      <c r="AN42" s="4" t="str">
        <f t="shared" si="13"/>
        <v>Above</v>
      </c>
      <c r="AO42" s="4" t="str">
        <f t="shared" si="13"/>
        <v>Above</v>
      </c>
    </row>
    <row r="43" spans="1:41" ht="14.45" x14ac:dyDescent="0.3">
      <c r="AC43" s="4">
        <v>37</v>
      </c>
      <c r="AD43" s="4" t="str">
        <f t="shared" si="12"/>
        <v>Above</v>
      </c>
      <c r="AE43" s="81" t="str">
        <f t="shared" si="12"/>
        <v>Below</v>
      </c>
      <c r="AF43" s="4" t="str">
        <f t="shared" si="13"/>
        <v>Above</v>
      </c>
      <c r="AG43" s="4" t="str">
        <f t="shared" si="13"/>
        <v>Above</v>
      </c>
      <c r="AH43" s="81" t="str">
        <f t="shared" si="13"/>
        <v>Below</v>
      </c>
      <c r="AI43" s="81" t="str">
        <f t="shared" si="13"/>
        <v>Below</v>
      </c>
      <c r="AJ43" s="4" t="str">
        <f t="shared" si="13"/>
        <v>Above</v>
      </c>
      <c r="AK43" s="4" t="str">
        <f t="shared" si="13"/>
        <v>Above</v>
      </c>
      <c r="AL43" s="4" t="str">
        <f t="shared" si="13"/>
        <v>Above</v>
      </c>
      <c r="AM43" s="4" t="str">
        <f t="shared" si="13"/>
        <v>Above</v>
      </c>
      <c r="AN43" s="4" t="str">
        <f t="shared" si="13"/>
        <v>Above</v>
      </c>
      <c r="AO43" s="4" t="str">
        <f t="shared" si="13"/>
        <v>Above</v>
      </c>
    </row>
    <row r="44" spans="1:41" ht="14.45" x14ac:dyDescent="0.3">
      <c r="AC44" s="4"/>
    </row>
    <row r="45" spans="1:41" ht="14.45" x14ac:dyDescent="0.3">
      <c r="AC45" s="52" t="s">
        <v>43</v>
      </c>
      <c r="AH45" s="20"/>
    </row>
    <row r="46" spans="1:41" ht="14.45" x14ac:dyDescent="0.3">
      <c r="AC46" s="80" t="s">
        <v>44</v>
      </c>
      <c r="AD46" s="8">
        <v>2004</v>
      </c>
      <c r="AE46" s="8">
        <v>2005</v>
      </c>
      <c r="AF46" s="8">
        <v>2006</v>
      </c>
      <c r="AG46" s="8">
        <v>2007</v>
      </c>
      <c r="AH46" s="8">
        <v>2008</v>
      </c>
      <c r="AI46" s="8">
        <v>2009</v>
      </c>
      <c r="AJ46" s="8">
        <v>2010</v>
      </c>
      <c r="AK46" s="8">
        <v>2011</v>
      </c>
      <c r="AL46" s="8">
        <v>2012</v>
      </c>
      <c r="AM46" s="8">
        <v>2013</v>
      </c>
      <c r="AN46" s="8">
        <v>2014</v>
      </c>
      <c r="AO46" s="8">
        <v>2015</v>
      </c>
    </row>
    <row r="47" spans="1:41" ht="14.45" x14ac:dyDescent="0.3">
      <c r="AC47" s="4">
        <v>23</v>
      </c>
      <c r="AD47" s="81" t="str">
        <f t="shared" ref="AD47:AE61" si="14">IF(AD10&lt;$W10,"Below","Above")</f>
        <v>Below</v>
      </c>
      <c r="AE47" s="81" t="str">
        <f t="shared" si="14"/>
        <v>Below</v>
      </c>
      <c r="AF47" s="4" t="str">
        <f t="shared" ref="AF47:AO47" si="15">IF(AF10&lt;$Y10,"Below","Above")</f>
        <v>Above</v>
      </c>
      <c r="AG47" s="4" t="str">
        <f t="shared" si="15"/>
        <v>Above</v>
      </c>
      <c r="AH47" s="81" t="str">
        <f t="shared" si="15"/>
        <v>Below</v>
      </c>
      <c r="AI47" s="81" t="str">
        <f t="shared" si="15"/>
        <v>Below</v>
      </c>
      <c r="AJ47" s="81" t="str">
        <f t="shared" si="15"/>
        <v>Below</v>
      </c>
      <c r="AK47" s="81" t="str">
        <f t="shared" si="15"/>
        <v>Below</v>
      </c>
      <c r="AL47" s="4" t="str">
        <f t="shared" si="15"/>
        <v>Above</v>
      </c>
      <c r="AM47" s="81" t="str">
        <f t="shared" si="15"/>
        <v>Below</v>
      </c>
      <c r="AN47" s="81" t="str">
        <f t="shared" si="15"/>
        <v>Below</v>
      </c>
      <c r="AO47" s="81" t="str">
        <f t="shared" si="15"/>
        <v>Below</v>
      </c>
    </row>
    <row r="48" spans="1:41" ht="14.45" x14ac:dyDescent="0.3">
      <c r="AC48" s="4">
        <v>24</v>
      </c>
      <c r="AD48" s="81" t="str">
        <f t="shared" si="14"/>
        <v>Below</v>
      </c>
      <c r="AE48" s="81" t="str">
        <f t="shared" si="14"/>
        <v>Below</v>
      </c>
      <c r="AF48" s="4" t="str">
        <f t="shared" ref="AF48:AO48" si="16">IF(AF11&lt;$Y11,"Below","Above")</f>
        <v>Above</v>
      </c>
      <c r="AG48" s="4" t="str">
        <f t="shared" si="16"/>
        <v>Above</v>
      </c>
      <c r="AH48" s="81" t="str">
        <f t="shared" si="16"/>
        <v>Below</v>
      </c>
      <c r="AI48" s="81" t="str">
        <f t="shared" si="16"/>
        <v>Below</v>
      </c>
      <c r="AJ48" s="81" t="str">
        <f t="shared" si="16"/>
        <v>Below</v>
      </c>
      <c r="AK48" s="81" t="str">
        <f t="shared" si="16"/>
        <v>Below</v>
      </c>
      <c r="AL48" s="4" t="str">
        <f t="shared" si="16"/>
        <v>Above</v>
      </c>
      <c r="AM48" s="81" t="str">
        <f t="shared" si="16"/>
        <v>Below</v>
      </c>
      <c r="AN48" s="4" t="str">
        <f t="shared" si="16"/>
        <v>Above</v>
      </c>
      <c r="AO48" s="81" t="str">
        <f t="shared" si="16"/>
        <v>Below</v>
      </c>
    </row>
    <row r="49" spans="29:41" ht="14.45" x14ac:dyDescent="0.3">
      <c r="AC49" s="4">
        <v>25</v>
      </c>
      <c r="AD49" s="81" t="str">
        <f t="shared" si="14"/>
        <v>Below</v>
      </c>
      <c r="AE49" s="81" t="str">
        <f t="shared" si="14"/>
        <v>Below</v>
      </c>
      <c r="AF49" s="81" t="str">
        <f t="shared" ref="AF49:AO49" si="17">IF(AF12&lt;$Y12,"Below","Above")</f>
        <v>Below</v>
      </c>
      <c r="AG49" s="4" t="str">
        <f t="shared" si="17"/>
        <v>Above</v>
      </c>
      <c r="AH49" s="81" t="str">
        <f t="shared" si="17"/>
        <v>Below</v>
      </c>
      <c r="AI49" s="81" t="str">
        <f t="shared" si="17"/>
        <v>Below</v>
      </c>
      <c r="AJ49" s="81" t="str">
        <f t="shared" si="17"/>
        <v>Below</v>
      </c>
      <c r="AK49" s="81" t="str">
        <f t="shared" si="17"/>
        <v>Below</v>
      </c>
      <c r="AL49" s="4" t="str">
        <f t="shared" si="17"/>
        <v>Above</v>
      </c>
      <c r="AM49" s="81" t="str">
        <f t="shared" si="17"/>
        <v>Below</v>
      </c>
      <c r="AN49" s="81" t="str">
        <f t="shared" si="17"/>
        <v>Below</v>
      </c>
      <c r="AO49" s="81" t="str">
        <f t="shared" si="17"/>
        <v>Below</v>
      </c>
    </row>
    <row r="50" spans="29:41" ht="14.45" x14ac:dyDescent="0.3">
      <c r="AC50" s="4">
        <v>26</v>
      </c>
      <c r="AD50" s="81" t="str">
        <f t="shared" si="14"/>
        <v>Below</v>
      </c>
      <c r="AE50" s="81" t="str">
        <f t="shared" si="14"/>
        <v>Below</v>
      </c>
      <c r="AF50" s="4" t="str">
        <f t="shared" ref="AF50:AO50" si="18">IF(AF13&lt;$Y13,"Below","Above")</f>
        <v>Above</v>
      </c>
      <c r="AG50" s="4" t="str">
        <f t="shared" si="18"/>
        <v>Above</v>
      </c>
      <c r="AH50" s="81" t="str">
        <f t="shared" si="18"/>
        <v>Below</v>
      </c>
      <c r="AI50" s="81" t="str">
        <f t="shared" si="18"/>
        <v>Below</v>
      </c>
      <c r="AJ50" s="81" t="str">
        <f t="shared" si="18"/>
        <v>Below</v>
      </c>
      <c r="AK50" s="81" t="str">
        <f t="shared" si="18"/>
        <v>Below</v>
      </c>
      <c r="AL50" s="4" t="str">
        <f t="shared" si="18"/>
        <v>Above</v>
      </c>
      <c r="AM50" s="81" t="str">
        <f t="shared" si="18"/>
        <v>Below</v>
      </c>
      <c r="AN50" s="81" t="str">
        <f t="shared" si="18"/>
        <v>Below</v>
      </c>
      <c r="AO50" s="81" t="str">
        <f t="shared" si="18"/>
        <v>Below</v>
      </c>
    </row>
    <row r="51" spans="29:41" ht="14.45" x14ac:dyDescent="0.3">
      <c r="AC51" s="4">
        <v>27</v>
      </c>
      <c r="AD51" s="81" t="str">
        <f t="shared" si="14"/>
        <v>Below</v>
      </c>
      <c r="AE51" s="81" t="str">
        <f t="shared" si="14"/>
        <v>Below</v>
      </c>
      <c r="AF51" s="4" t="str">
        <f t="shared" ref="AF51:AO51" si="19">IF(AF14&lt;$Y14,"Below","Above")</f>
        <v>Above</v>
      </c>
      <c r="AG51" s="4" t="str">
        <f t="shared" si="19"/>
        <v>Above</v>
      </c>
      <c r="AH51" s="81" t="str">
        <f t="shared" si="19"/>
        <v>Below</v>
      </c>
      <c r="AI51" s="81" t="str">
        <f t="shared" si="19"/>
        <v>Below</v>
      </c>
      <c r="AJ51" s="81" t="str">
        <f t="shared" si="19"/>
        <v>Below</v>
      </c>
      <c r="AK51" s="81" t="str">
        <f t="shared" si="19"/>
        <v>Below</v>
      </c>
      <c r="AL51" s="4" t="str">
        <f t="shared" si="19"/>
        <v>Above</v>
      </c>
      <c r="AM51" s="81" t="str">
        <f t="shared" si="19"/>
        <v>Below</v>
      </c>
      <c r="AN51" s="4" t="str">
        <f t="shared" si="19"/>
        <v>Above</v>
      </c>
      <c r="AO51" s="81" t="str">
        <f t="shared" si="19"/>
        <v>Below</v>
      </c>
    </row>
    <row r="52" spans="29:41" ht="14.45" x14ac:dyDescent="0.3">
      <c r="AC52" s="4">
        <v>28</v>
      </c>
      <c r="AD52" s="81" t="str">
        <f t="shared" si="14"/>
        <v>Below</v>
      </c>
      <c r="AE52" s="81" t="str">
        <f t="shared" si="14"/>
        <v>Below</v>
      </c>
      <c r="AF52" s="4" t="str">
        <f t="shared" ref="AF52:AO52" si="20">IF(AF15&lt;$Y15,"Below","Above")</f>
        <v>Above</v>
      </c>
      <c r="AG52" s="4" t="str">
        <f t="shared" si="20"/>
        <v>Above</v>
      </c>
      <c r="AH52" s="81" t="str">
        <f t="shared" si="20"/>
        <v>Below</v>
      </c>
      <c r="AI52" s="81" t="str">
        <f t="shared" si="20"/>
        <v>Below</v>
      </c>
      <c r="AJ52" s="81" t="str">
        <f t="shared" si="20"/>
        <v>Below</v>
      </c>
      <c r="AK52" s="81" t="str">
        <f t="shared" si="20"/>
        <v>Below</v>
      </c>
      <c r="AL52" s="4" t="str">
        <f t="shared" si="20"/>
        <v>Above</v>
      </c>
      <c r="AM52" s="81" t="str">
        <f t="shared" si="20"/>
        <v>Below</v>
      </c>
      <c r="AN52" s="4" t="str">
        <f t="shared" si="20"/>
        <v>Above</v>
      </c>
      <c r="AO52" s="81" t="str">
        <f t="shared" si="20"/>
        <v>Below</v>
      </c>
    </row>
    <row r="53" spans="29:41" ht="14.45" x14ac:dyDescent="0.3">
      <c r="AC53" s="4">
        <v>29</v>
      </c>
      <c r="AD53" s="81" t="str">
        <f t="shared" si="14"/>
        <v>Below</v>
      </c>
      <c r="AE53" s="81" t="str">
        <f t="shared" si="14"/>
        <v>Below</v>
      </c>
      <c r="AF53" s="4" t="str">
        <f t="shared" ref="AF53:AO53" si="21">IF(AF16&lt;$Y16,"Below","Above")</f>
        <v>Above</v>
      </c>
      <c r="AG53" s="4" t="str">
        <f t="shared" si="21"/>
        <v>Above</v>
      </c>
      <c r="AH53" s="81" t="str">
        <f t="shared" si="21"/>
        <v>Below</v>
      </c>
      <c r="AI53" s="81" t="str">
        <f t="shared" si="21"/>
        <v>Below</v>
      </c>
      <c r="AJ53" s="81" t="str">
        <f t="shared" si="21"/>
        <v>Below</v>
      </c>
      <c r="AK53" s="81" t="str">
        <f t="shared" si="21"/>
        <v>Below</v>
      </c>
      <c r="AL53" s="4" t="str">
        <f t="shared" si="21"/>
        <v>Above</v>
      </c>
      <c r="AM53" s="4" t="str">
        <f t="shared" si="21"/>
        <v>Above</v>
      </c>
      <c r="AN53" s="4" t="str">
        <f t="shared" si="21"/>
        <v>Above</v>
      </c>
      <c r="AO53" s="4" t="str">
        <f t="shared" si="21"/>
        <v>Above</v>
      </c>
    </row>
    <row r="54" spans="29:41" ht="14.45" x14ac:dyDescent="0.3">
      <c r="AC54" s="4">
        <v>30</v>
      </c>
      <c r="AD54" s="81" t="str">
        <f t="shared" si="14"/>
        <v>Below</v>
      </c>
      <c r="AE54" s="81" t="str">
        <f t="shared" si="14"/>
        <v>Below</v>
      </c>
      <c r="AF54" s="4" t="str">
        <f t="shared" ref="AF54:AO54" si="22">IF(AF17&lt;$Y17,"Below","Above")</f>
        <v>Above</v>
      </c>
      <c r="AG54" s="4" t="str">
        <f t="shared" si="22"/>
        <v>Above</v>
      </c>
      <c r="AH54" s="81" t="str">
        <f t="shared" si="22"/>
        <v>Below</v>
      </c>
      <c r="AI54" s="81" t="str">
        <f t="shared" si="22"/>
        <v>Below</v>
      </c>
      <c r="AJ54" s="4" t="str">
        <f t="shared" si="22"/>
        <v>Above</v>
      </c>
      <c r="AK54" s="4" t="str">
        <f t="shared" si="22"/>
        <v>Above</v>
      </c>
      <c r="AL54" s="4" t="str">
        <f t="shared" si="22"/>
        <v>Above</v>
      </c>
      <c r="AM54" s="4" t="str">
        <f t="shared" si="22"/>
        <v>Above</v>
      </c>
      <c r="AN54" s="4" t="str">
        <f t="shared" si="22"/>
        <v>Above</v>
      </c>
      <c r="AO54" s="4" t="str">
        <f t="shared" si="22"/>
        <v>Above</v>
      </c>
    </row>
    <row r="55" spans="29:41" ht="14.45" x14ac:dyDescent="0.3">
      <c r="AC55" s="4">
        <v>31</v>
      </c>
      <c r="AD55" s="81" t="str">
        <f t="shared" si="14"/>
        <v>Below</v>
      </c>
      <c r="AE55" s="81" t="str">
        <f t="shared" si="14"/>
        <v>Below</v>
      </c>
      <c r="AF55" s="4" t="str">
        <f t="shared" ref="AF55:AO55" si="23">IF(AF18&lt;$Y18,"Below","Above")</f>
        <v>Above</v>
      </c>
      <c r="AG55" s="4" t="str">
        <f t="shared" si="23"/>
        <v>Above</v>
      </c>
      <c r="AH55" s="4" t="str">
        <f t="shared" si="23"/>
        <v>Above</v>
      </c>
      <c r="AI55" s="4" t="str">
        <f t="shared" si="23"/>
        <v>Above</v>
      </c>
      <c r="AJ55" s="4" t="str">
        <f t="shared" si="23"/>
        <v>Above</v>
      </c>
      <c r="AK55" s="4" t="str">
        <f t="shared" si="23"/>
        <v>Above</v>
      </c>
      <c r="AL55" s="4" t="str">
        <f t="shared" si="23"/>
        <v>Above</v>
      </c>
      <c r="AM55" s="4" t="str">
        <f t="shared" si="23"/>
        <v>Above</v>
      </c>
      <c r="AN55" s="4" t="str">
        <f t="shared" si="23"/>
        <v>Above</v>
      </c>
      <c r="AO55" s="4" t="str">
        <f t="shared" si="23"/>
        <v>Above</v>
      </c>
    </row>
    <row r="56" spans="29:41" ht="14.45" x14ac:dyDescent="0.3">
      <c r="AC56" s="4">
        <v>32</v>
      </c>
      <c r="AD56" s="4" t="str">
        <f t="shared" si="14"/>
        <v>Above</v>
      </c>
      <c r="AE56" s="81" t="str">
        <f t="shared" si="14"/>
        <v>Below</v>
      </c>
      <c r="AF56" s="4" t="str">
        <f t="shared" ref="AF56:AO56" si="24">IF(AF19&lt;$Y19,"Below","Above")</f>
        <v>Above</v>
      </c>
      <c r="AG56" s="4" t="str">
        <f t="shared" si="24"/>
        <v>Above</v>
      </c>
      <c r="AH56" s="4" t="str">
        <f t="shared" si="24"/>
        <v>Above</v>
      </c>
      <c r="AI56" s="4" t="str">
        <f t="shared" si="24"/>
        <v>Above</v>
      </c>
      <c r="AJ56" s="4" t="str">
        <f t="shared" si="24"/>
        <v>Above</v>
      </c>
      <c r="AK56" s="4" t="str">
        <f t="shared" si="24"/>
        <v>Above</v>
      </c>
      <c r="AL56" s="4" t="str">
        <f t="shared" si="24"/>
        <v>Above</v>
      </c>
      <c r="AM56" s="4" t="str">
        <f t="shared" si="24"/>
        <v>Above</v>
      </c>
      <c r="AN56" s="4" t="str">
        <f t="shared" si="24"/>
        <v>Above</v>
      </c>
      <c r="AO56" s="4" t="str">
        <f t="shared" si="24"/>
        <v>Above</v>
      </c>
    </row>
    <row r="57" spans="29:41" ht="14.45" x14ac:dyDescent="0.3">
      <c r="AC57" s="4">
        <v>33</v>
      </c>
      <c r="AD57" s="4" t="str">
        <f t="shared" si="14"/>
        <v>Above</v>
      </c>
      <c r="AE57" s="81" t="str">
        <f t="shared" si="14"/>
        <v>Below</v>
      </c>
      <c r="AF57" s="4" t="str">
        <f t="shared" ref="AF57:AO57" si="25">IF(AF20&lt;$Y20,"Below","Above")</f>
        <v>Above</v>
      </c>
      <c r="AG57" s="4" t="str">
        <f t="shared" si="25"/>
        <v>Above</v>
      </c>
      <c r="AH57" s="81" t="str">
        <f t="shared" si="25"/>
        <v>Below</v>
      </c>
      <c r="AI57" s="81" t="str">
        <f t="shared" si="25"/>
        <v>Below</v>
      </c>
      <c r="AJ57" s="4" t="str">
        <f t="shared" si="25"/>
        <v>Above</v>
      </c>
      <c r="AK57" s="4" t="str">
        <f t="shared" si="25"/>
        <v>Above</v>
      </c>
      <c r="AL57" s="4" t="str">
        <f t="shared" si="25"/>
        <v>Above</v>
      </c>
      <c r="AM57" s="4" t="str">
        <f t="shared" si="25"/>
        <v>Above</v>
      </c>
      <c r="AN57" s="4" t="str">
        <f t="shared" si="25"/>
        <v>Above</v>
      </c>
      <c r="AO57" s="4" t="str">
        <f t="shared" si="25"/>
        <v>Above</v>
      </c>
    </row>
    <row r="58" spans="29:41" ht="14.45" x14ac:dyDescent="0.3">
      <c r="AC58" s="4">
        <v>34</v>
      </c>
      <c r="AD58" s="4" t="str">
        <f t="shared" si="14"/>
        <v>Above</v>
      </c>
      <c r="AE58" s="81" t="str">
        <f t="shared" si="14"/>
        <v>Below</v>
      </c>
      <c r="AF58" s="4" t="str">
        <f t="shared" ref="AF58:AO58" si="26">IF(AF21&lt;$Y21,"Below","Above")</f>
        <v>Above</v>
      </c>
      <c r="AG58" s="4" t="str">
        <f t="shared" si="26"/>
        <v>Above</v>
      </c>
      <c r="AH58" s="81" t="str">
        <f t="shared" si="26"/>
        <v>Below</v>
      </c>
      <c r="AI58" s="81" t="str">
        <f t="shared" si="26"/>
        <v>Below</v>
      </c>
      <c r="AJ58" s="4" t="str">
        <f t="shared" si="26"/>
        <v>Above</v>
      </c>
      <c r="AK58" s="4" t="str">
        <f t="shared" si="26"/>
        <v>Above</v>
      </c>
      <c r="AL58" s="4" t="str">
        <f t="shared" si="26"/>
        <v>Above</v>
      </c>
      <c r="AM58" s="4" t="str">
        <f t="shared" si="26"/>
        <v>Above</v>
      </c>
      <c r="AN58" s="4" t="str">
        <f t="shared" si="26"/>
        <v>Above</v>
      </c>
      <c r="AO58" s="4" t="str">
        <f t="shared" si="26"/>
        <v>Above</v>
      </c>
    </row>
    <row r="59" spans="29:41" ht="14.45" x14ac:dyDescent="0.3">
      <c r="AC59" s="4">
        <v>35</v>
      </c>
      <c r="AD59" s="4" t="str">
        <f t="shared" si="14"/>
        <v>Above</v>
      </c>
      <c r="AE59" s="81" t="str">
        <f t="shared" si="14"/>
        <v>Below</v>
      </c>
      <c r="AF59" s="4" t="str">
        <f t="shared" ref="AF59:AO59" si="27">IF(AF22&lt;$Y22,"Below","Above")</f>
        <v>Above</v>
      </c>
      <c r="AG59" s="4" t="str">
        <f t="shared" si="27"/>
        <v>Above</v>
      </c>
      <c r="AH59" s="81" t="str">
        <f t="shared" si="27"/>
        <v>Below</v>
      </c>
      <c r="AI59" s="81" t="str">
        <f t="shared" si="27"/>
        <v>Below</v>
      </c>
      <c r="AJ59" s="4" t="str">
        <f t="shared" si="27"/>
        <v>Above</v>
      </c>
      <c r="AK59" s="4" t="str">
        <f t="shared" si="27"/>
        <v>Above</v>
      </c>
      <c r="AL59" s="4" t="str">
        <f t="shared" si="27"/>
        <v>Above</v>
      </c>
      <c r="AM59" s="4" t="str">
        <f t="shared" si="27"/>
        <v>Above</v>
      </c>
      <c r="AN59" s="4" t="str">
        <f t="shared" si="27"/>
        <v>Above</v>
      </c>
      <c r="AO59" s="4" t="str">
        <f t="shared" si="27"/>
        <v>Above</v>
      </c>
    </row>
    <row r="60" spans="29:41" x14ac:dyDescent="0.25">
      <c r="AC60" s="4">
        <v>36</v>
      </c>
      <c r="AD60" s="4" t="str">
        <f t="shared" si="14"/>
        <v>Above</v>
      </c>
      <c r="AE60" s="81" t="str">
        <f t="shared" si="14"/>
        <v>Below</v>
      </c>
      <c r="AF60" s="4" t="str">
        <f t="shared" ref="AF60:AO60" si="28">IF(AF23&lt;$Y23,"Below","Above")</f>
        <v>Above</v>
      </c>
      <c r="AG60" s="4" t="str">
        <f t="shared" si="28"/>
        <v>Above</v>
      </c>
      <c r="AH60" s="81" t="str">
        <f t="shared" si="28"/>
        <v>Below</v>
      </c>
      <c r="AI60" s="81" t="str">
        <f t="shared" si="28"/>
        <v>Below</v>
      </c>
      <c r="AJ60" s="4" t="str">
        <f t="shared" si="28"/>
        <v>Above</v>
      </c>
      <c r="AK60" s="4" t="str">
        <f t="shared" si="28"/>
        <v>Above</v>
      </c>
      <c r="AL60" s="4" t="str">
        <f t="shared" si="28"/>
        <v>Above</v>
      </c>
      <c r="AM60" s="4" t="str">
        <f t="shared" si="28"/>
        <v>Above</v>
      </c>
      <c r="AN60" s="4" t="str">
        <f t="shared" si="28"/>
        <v>Above</v>
      </c>
      <c r="AO60" s="4" t="str">
        <f t="shared" si="28"/>
        <v>Above</v>
      </c>
    </row>
    <row r="61" spans="29:41" x14ac:dyDescent="0.25">
      <c r="AC61" s="4">
        <v>37</v>
      </c>
      <c r="AD61" s="4" t="str">
        <f t="shared" si="14"/>
        <v>Above</v>
      </c>
      <c r="AE61" s="81" t="str">
        <f t="shared" si="14"/>
        <v>Below</v>
      </c>
      <c r="AF61" s="4" t="str">
        <f t="shared" ref="AF61:AO61" si="29">IF(AF24&lt;$Y24,"Below","Above")</f>
        <v>Above</v>
      </c>
      <c r="AG61" s="4" t="str">
        <f t="shared" si="29"/>
        <v>Above</v>
      </c>
      <c r="AH61" s="81" t="str">
        <f t="shared" si="29"/>
        <v>Below</v>
      </c>
      <c r="AI61" s="81" t="str">
        <f t="shared" si="29"/>
        <v>Below</v>
      </c>
      <c r="AJ61" s="4" t="str">
        <f t="shared" si="29"/>
        <v>Above</v>
      </c>
      <c r="AK61" s="4" t="str">
        <f t="shared" si="29"/>
        <v>Above</v>
      </c>
      <c r="AL61" s="4" t="str">
        <f t="shared" si="29"/>
        <v>Above</v>
      </c>
      <c r="AM61" s="4" t="str">
        <f t="shared" si="29"/>
        <v>Above</v>
      </c>
      <c r="AN61" s="4" t="str">
        <f t="shared" si="29"/>
        <v>Above</v>
      </c>
      <c r="AO61" s="4" t="str">
        <f t="shared" si="29"/>
        <v>Above</v>
      </c>
    </row>
  </sheetData>
  <mergeCells count="3">
    <mergeCell ref="B6:F6"/>
    <mergeCell ref="G6:K6"/>
    <mergeCell ref="L6:P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1.3</vt:lpstr>
      <vt:lpstr>Table 3-EG report</vt:lpstr>
      <vt:lpstr>Appendix A-EG report</vt:lpstr>
      <vt:lpstr>Tables 1.4 and 1.5</vt:lpstr>
      <vt:lpstr>Table 2.1</vt:lpstr>
      <vt:lpstr>Table 2.5</vt:lpstr>
      <vt:lpstr>Table 4.1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Heinl, Steve (DFG)</dc:creator>
  <cp:lastModifiedBy>jb</cp:lastModifiedBy>
  <dcterms:created xsi:type="dcterms:W3CDTF">2016-06-22T17:11:07Z</dcterms:created>
  <dcterms:modified xsi:type="dcterms:W3CDTF">2017-07-13T22:54:15Z</dcterms:modified>
</cp:coreProperties>
</file>