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ion1Shared-DCF\Research\Herring-Dive Fisheries\Herring\Togiak\Stock Assessments\2019 forecast\"/>
    </mc:Choice>
  </mc:AlternateContent>
  <xr:revisionPtr revIDLastSave="0" documentId="13_ncr:1_{649486EA-03F9-4608-89A3-CC9B2CFF7811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data_sources" sheetId="1" r:id="rId1"/>
    <sheet name="past_forecast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E41" i="1"/>
  <c r="E3" i="1"/>
  <c r="E4" i="1"/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0" i="1"/>
  <c r="E39" i="1"/>
  <c r="E38" i="1"/>
  <c r="E37" i="1"/>
  <c r="E36" i="1"/>
  <c r="E35" i="1"/>
  <c r="E34" i="1"/>
  <c r="E33" i="1"/>
  <c r="E32" i="1"/>
  <c r="E2" i="1" l="1"/>
</calcChain>
</file>

<file path=xl/sharedStrings.xml><?xml version="1.0" encoding="utf-8"?>
<sst xmlns="http://schemas.openxmlformats.org/spreadsheetml/2006/main" count="119" uniqueCount="45">
  <si>
    <t>Year</t>
  </si>
  <si>
    <t>purse seine annual catch (metric tons)</t>
  </si>
  <si>
    <t>Source</t>
  </si>
  <si>
    <t>1980_2018_harvest_email to Greg v2</t>
  </si>
  <si>
    <t>Data</t>
  </si>
  <si>
    <t>value</t>
  </si>
  <si>
    <t>units</t>
  </si>
  <si>
    <t>metric tons</t>
  </si>
  <si>
    <t>total annual observed aerial survey biomass (tuned to model)</t>
  </si>
  <si>
    <t xml:space="preserve">total annual observed aerial survey biomass </t>
  </si>
  <si>
    <t>Age</t>
  </si>
  <si>
    <t>all ages</t>
  </si>
  <si>
    <t>12+</t>
  </si>
  <si>
    <t>observed catch in numbers at age (gillnet)</t>
  </si>
  <si>
    <t>numbers</t>
  </si>
  <si>
    <t>commercial catch weight-at-age (purse seine)</t>
  </si>
  <si>
    <t>grams</t>
  </si>
  <si>
    <t>Comments</t>
  </si>
  <si>
    <t>This value will be -9 if it is not inlcuded in the assessment.</t>
  </si>
  <si>
    <t xml:space="preserve">commercial catch age composition </t>
  </si>
  <si>
    <t>proportion</t>
  </si>
  <si>
    <t xml:space="preserve">mature age composition </t>
  </si>
  <si>
    <t>year</t>
  </si>
  <si>
    <t>#mature biomass (tons) yminusthree</t>
  </si>
  <si>
    <t>#mature biomass (tons) yminustwo</t>
  </si>
  <si>
    <t>#mature biomass (tons) yminusone</t>
  </si>
  <si>
    <t>#Prior forecasts (1993-present)</t>
  </si>
  <si>
    <t>y-4</t>
  </si>
  <si>
    <t>y-3</t>
  </si>
  <si>
    <t>y-2</t>
  </si>
  <si>
    <t>y-1</t>
  </si>
  <si>
    <t>1993-present</t>
  </si>
  <si>
    <t>forecast</t>
  </si>
  <si>
    <t>2017_forecast</t>
  </si>
  <si>
    <t>2016_forecast</t>
  </si>
  <si>
    <t>2015_forecast</t>
  </si>
  <si>
    <t>2014_forecast</t>
  </si>
  <si>
    <t>2018_forecast</t>
  </si>
  <si>
    <t>y-5</t>
  </si>
  <si>
    <t>2018Biomass_SEM_10_23_2018</t>
  </si>
  <si>
    <t>TogHerrTables2018_sem_10_25_2018</t>
  </si>
  <si>
    <t>total gillnet annual catch</t>
  </si>
  <si>
    <t>Herring Survey evaluation 2018_sem_10_25_2018</t>
  </si>
  <si>
    <t>Table 2</t>
  </si>
  <si>
    <t>includes deadloss and test fish harvest; matches TogHerrTablesyyyy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</si>
</sst>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quotePrefix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80_2018_harvest_email%20to%20Greg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gHerrTables2018_sem_10_25_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erring%20survey%20evaluation%202018_sem_10_25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8Biomass_SEM_10_23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vest"/>
    </sheetNames>
    <sheetDataSet>
      <sheetData sheetId="0">
        <row r="40">
          <cell r="E40">
            <v>14384.287399074661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"/>
      <sheetName val="Table1"/>
      <sheetName val="Table2"/>
      <sheetName val="Table3"/>
      <sheetName val="Table4"/>
      <sheetName val="Table5"/>
      <sheetName val="Table6"/>
      <sheetName val="Table7"/>
    </sheetNames>
    <sheetDataSet>
      <sheetData sheetId="0" refreshError="1"/>
      <sheetData sheetId="1" refreshError="1"/>
      <sheetData sheetId="2">
        <row r="41">
          <cell r="M41">
            <v>17920.398711784452</v>
          </cell>
        </row>
      </sheetData>
      <sheetData sheetId="3">
        <row r="40">
          <cell r="P40">
            <v>477.99328676403883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rankings"/>
      <sheetName val="graphs"/>
      <sheetName val="Sheet3"/>
    </sheetNames>
    <sheetDataSet>
      <sheetData sheetId="0"/>
      <sheetData sheetId="1">
        <row r="40">
          <cell r="M40">
            <v>19753.655500000001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RunBiomass"/>
      <sheetName val="Gillnet Biomass"/>
      <sheetName val="PurseSeine Biomass"/>
      <sheetName val="AppendixA1(Tot Run)"/>
      <sheetName val="AppendixA2(PS)"/>
      <sheetName val="AppendixA3(GN)"/>
      <sheetName val="Table7"/>
      <sheetName val="Fig8"/>
      <sheetName val="Fig11"/>
    </sheetNames>
    <sheetDataSet>
      <sheetData sheetId="0">
        <row r="17">
          <cell r="Y17">
            <v>0.15082880999933507</v>
          </cell>
        </row>
        <row r="18">
          <cell r="Y18">
            <v>0.21295564533493119</v>
          </cell>
        </row>
        <row r="19">
          <cell r="Y19">
            <v>8.6065196132538838E-2</v>
          </cell>
        </row>
        <row r="20">
          <cell r="Y20">
            <v>0.11775686284940895</v>
          </cell>
        </row>
        <row r="21">
          <cell r="Y21">
            <v>0.13869215652905034</v>
          </cell>
        </row>
        <row r="22">
          <cell r="Y22">
            <v>0.1164277311608672</v>
          </cell>
        </row>
        <row r="23">
          <cell r="Y23">
            <v>8.9233833199768853E-2</v>
          </cell>
        </row>
        <row r="24">
          <cell r="Y24">
            <v>5.218605178407839E-2</v>
          </cell>
        </row>
        <row r="25">
          <cell r="Y25">
            <v>3.5853713010020966E-2</v>
          </cell>
        </row>
      </sheetData>
      <sheetData sheetId="1">
        <row r="18">
          <cell r="Z18">
            <v>2.4284883299540899E-2</v>
          </cell>
        </row>
        <row r="19">
          <cell r="Z19">
            <v>0.19427906639632714</v>
          </cell>
        </row>
        <row r="20">
          <cell r="Z20">
            <v>0.16999418309678627</v>
          </cell>
        </row>
        <row r="21">
          <cell r="Z21">
            <v>0.352130807843343</v>
          </cell>
        </row>
        <row r="22">
          <cell r="Z22">
            <v>0.29141859959449079</v>
          </cell>
        </row>
        <row r="23">
          <cell r="Z23">
            <v>0.16392296227190106</v>
          </cell>
        </row>
        <row r="24">
          <cell r="Z24">
            <v>0.12749563732258973</v>
          </cell>
        </row>
        <row r="25">
          <cell r="Z25">
            <v>6.0712208248852248E-2</v>
          </cell>
        </row>
        <row r="26">
          <cell r="Z26">
            <v>2.4284883299540896E-2</v>
          </cell>
        </row>
      </sheetData>
      <sheetData sheetId="2">
        <row r="17">
          <cell r="AS17">
            <v>0.18904311927519254</v>
          </cell>
        </row>
        <row r="18">
          <cell r="AS18">
            <v>0.24579286733284689</v>
          </cell>
        </row>
        <row r="19">
          <cell r="AS19">
            <v>9.4667622638243881E-2</v>
          </cell>
        </row>
        <row r="20">
          <cell r="AS20">
            <v>0.11380688095814391</v>
          </cell>
        </row>
        <row r="21">
          <cell r="AS21">
            <v>0.12753544675381237</v>
          </cell>
        </row>
        <row r="22">
          <cell r="AS22">
            <v>0.10032128310160721</v>
          </cell>
        </row>
        <row r="23">
          <cell r="AS23">
            <v>7.1847991330051555E-2</v>
          </cell>
        </row>
        <row r="24">
          <cell r="AS24">
            <v>3.7143359617556534E-2</v>
          </cell>
        </row>
        <row r="25">
          <cell r="AS25">
            <v>1.984142899254521E-2</v>
          </cell>
        </row>
        <row r="73">
          <cell r="V73">
            <v>192.45068928950161</v>
          </cell>
        </row>
        <row r="74">
          <cell r="V74">
            <v>223.51556567957479</v>
          </cell>
        </row>
        <row r="75">
          <cell r="V75">
            <v>273.67608286252357</v>
          </cell>
        </row>
        <row r="76">
          <cell r="V76">
            <v>339.57901907356944</v>
          </cell>
        </row>
        <row r="77">
          <cell r="V77">
            <v>369.21118721461187</v>
          </cell>
        </row>
        <row r="78">
          <cell r="V78">
            <v>395.21117166212542</v>
          </cell>
        </row>
        <row r="79">
          <cell r="V79">
            <v>421.95921985815602</v>
          </cell>
        </row>
        <row r="80">
          <cell r="V80">
            <v>443.1920731707317</v>
          </cell>
        </row>
        <row r="81">
          <cell r="V81">
            <v>483.71584699453547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1" max="2" width="9.140625" style="2"/>
    <col min="3" max="3" width="53" style="2" bestFit="1" customWidth="1"/>
    <col min="4" max="4" width="18.28515625" style="2" customWidth="1"/>
    <col min="5" max="5" width="15.28515625" style="2" customWidth="1"/>
    <col min="6" max="6" width="44.5703125" style="2" bestFit="1" customWidth="1"/>
    <col min="7" max="7" width="76.5703125" style="2" bestFit="1" customWidth="1"/>
    <col min="8" max="8" width="20" style="2" customWidth="1"/>
    <col min="9" max="9" width="20.5703125" style="2" customWidth="1"/>
    <col min="10" max="10" width="10.7109375" style="2" customWidth="1"/>
  </cols>
  <sheetData>
    <row r="1" spans="1:14" x14ac:dyDescent="0.25">
      <c r="A1" s="2" t="s">
        <v>0</v>
      </c>
      <c r="B1" s="2" t="s">
        <v>10</v>
      </c>
      <c r="C1" s="2" t="s">
        <v>4</v>
      </c>
      <c r="D1" s="2" t="s">
        <v>6</v>
      </c>
      <c r="E1" s="2" t="s">
        <v>5</v>
      </c>
      <c r="F1" s="3" t="s">
        <v>2</v>
      </c>
      <c r="G1" s="3" t="s">
        <v>17</v>
      </c>
      <c r="H1" s="5"/>
      <c r="I1" s="5"/>
      <c r="J1" s="5"/>
    </row>
    <row r="2" spans="1:14" x14ac:dyDescent="0.25">
      <c r="A2" s="2">
        <v>2018</v>
      </c>
      <c r="B2" s="2" t="s">
        <v>11</v>
      </c>
      <c r="C2" s="3" t="s">
        <v>1</v>
      </c>
      <c r="D2" s="3" t="s">
        <v>7</v>
      </c>
      <c r="E2" s="9">
        <f>[1]harvest!$E$40</f>
        <v>14384.287399074661</v>
      </c>
      <c r="F2" s="4" t="s">
        <v>3</v>
      </c>
      <c r="G2" s="2" t="s">
        <v>44</v>
      </c>
      <c r="H2" s="6"/>
      <c r="I2" s="6"/>
      <c r="J2" s="7"/>
      <c r="K2" s="1"/>
      <c r="L2" s="1"/>
      <c r="M2" s="1"/>
      <c r="N2" s="1"/>
    </row>
    <row r="3" spans="1:14" x14ac:dyDescent="0.25">
      <c r="A3" s="2">
        <v>2018</v>
      </c>
      <c r="B3" s="2" t="s">
        <v>11</v>
      </c>
      <c r="C3" s="2" t="s">
        <v>9</v>
      </c>
      <c r="D3" s="2" t="s">
        <v>7</v>
      </c>
      <c r="E3" s="9">
        <f>[2]Table2!$M$41</f>
        <v>17920.398711784452</v>
      </c>
      <c r="F3" s="2" t="s">
        <v>40</v>
      </c>
      <c r="G3" s="2" t="s">
        <v>43</v>
      </c>
    </row>
    <row r="4" spans="1:14" x14ac:dyDescent="0.25">
      <c r="A4" s="2">
        <v>2018</v>
      </c>
      <c r="B4" s="2" t="s">
        <v>11</v>
      </c>
      <c r="C4" s="2" t="s">
        <v>8</v>
      </c>
      <c r="D4" s="2" t="s">
        <v>7</v>
      </c>
      <c r="E4" s="9">
        <f>[3]rankings!$M$40/1.1023</f>
        <v>17920.398711784452</v>
      </c>
      <c r="F4" s="2" t="s">
        <v>42</v>
      </c>
      <c r="G4" s="2" t="s">
        <v>18</v>
      </c>
    </row>
    <row r="5" spans="1:14" x14ac:dyDescent="0.25">
      <c r="A5" s="2">
        <v>2018</v>
      </c>
      <c r="B5" s="2">
        <v>4</v>
      </c>
      <c r="C5" s="2" t="s">
        <v>13</v>
      </c>
      <c r="D5" s="2" t="s">
        <v>14</v>
      </c>
      <c r="E5" s="2">
        <f>'[4]Gillnet Biomass'!$Z$18</f>
        <v>2.4284883299540899E-2</v>
      </c>
      <c r="F5" s="2" t="s">
        <v>39</v>
      </c>
    </row>
    <row r="6" spans="1:14" x14ac:dyDescent="0.25">
      <c r="B6" s="2">
        <v>5</v>
      </c>
      <c r="C6" s="2" t="s">
        <v>13</v>
      </c>
      <c r="D6" s="2" t="s">
        <v>14</v>
      </c>
      <c r="E6" s="2">
        <f>'[4]Gillnet Biomass'!$Z$19</f>
        <v>0.19427906639632714</v>
      </c>
      <c r="F6" s="2" t="str">
        <f>F5</f>
        <v>2018Biomass_SEM_10_23_2018</v>
      </c>
    </row>
    <row r="7" spans="1:14" x14ac:dyDescent="0.25">
      <c r="B7" s="2">
        <v>6</v>
      </c>
      <c r="C7" s="2" t="s">
        <v>13</v>
      </c>
      <c r="D7" s="2" t="s">
        <v>14</v>
      </c>
      <c r="E7" s="2">
        <f>'[4]Gillnet Biomass'!$Z$20</f>
        <v>0.16999418309678627</v>
      </c>
      <c r="F7" s="2" t="str">
        <f t="shared" ref="F7:F40" si="0">F6</f>
        <v>2018Biomass_SEM_10_23_2018</v>
      </c>
    </row>
    <row r="8" spans="1:14" x14ac:dyDescent="0.25">
      <c r="B8" s="2">
        <v>7</v>
      </c>
      <c r="C8" s="2" t="s">
        <v>13</v>
      </c>
      <c r="D8" s="2" t="s">
        <v>14</v>
      </c>
      <c r="E8" s="2">
        <f>'[4]Gillnet Biomass'!$Z$21</f>
        <v>0.352130807843343</v>
      </c>
      <c r="F8" s="2" t="str">
        <f t="shared" si="0"/>
        <v>2018Biomass_SEM_10_23_2018</v>
      </c>
    </row>
    <row r="9" spans="1:14" x14ac:dyDescent="0.25">
      <c r="B9" s="2">
        <v>8</v>
      </c>
      <c r="C9" s="2" t="s">
        <v>13</v>
      </c>
      <c r="D9" s="2" t="s">
        <v>14</v>
      </c>
      <c r="E9" s="2">
        <f>'[4]Gillnet Biomass'!$Z$22</f>
        <v>0.29141859959449079</v>
      </c>
      <c r="F9" s="2" t="str">
        <f t="shared" si="0"/>
        <v>2018Biomass_SEM_10_23_2018</v>
      </c>
    </row>
    <row r="10" spans="1:14" x14ac:dyDescent="0.25">
      <c r="B10" s="2">
        <v>9</v>
      </c>
      <c r="C10" s="2" t="s">
        <v>13</v>
      </c>
      <c r="D10" s="2" t="s">
        <v>14</v>
      </c>
      <c r="E10" s="2">
        <f>'[4]Gillnet Biomass'!$Z$23</f>
        <v>0.16392296227190106</v>
      </c>
      <c r="F10" s="2" t="str">
        <f t="shared" si="0"/>
        <v>2018Biomass_SEM_10_23_2018</v>
      </c>
    </row>
    <row r="11" spans="1:14" x14ac:dyDescent="0.25">
      <c r="B11" s="2">
        <v>10</v>
      </c>
      <c r="C11" s="2" t="s">
        <v>13</v>
      </c>
      <c r="D11" s="2" t="s">
        <v>14</v>
      </c>
      <c r="E11" s="2">
        <f>'[4]Gillnet Biomass'!$Z$24</f>
        <v>0.12749563732258973</v>
      </c>
      <c r="F11" s="2" t="str">
        <f t="shared" si="0"/>
        <v>2018Biomass_SEM_10_23_2018</v>
      </c>
    </row>
    <row r="12" spans="1:14" x14ac:dyDescent="0.25">
      <c r="B12" s="2">
        <v>11</v>
      </c>
      <c r="C12" s="2" t="s">
        <v>13</v>
      </c>
      <c r="D12" s="2" t="s">
        <v>14</v>
      </c>
      <c r="E12" s="2">
        <f>'[4]Gillnet Biomass'!$Z$25</f>
        <v>6.0712208248852248E-2</v>
      </c>
      <c r="F12" s="2" t="str">
        <f t="shared" si="0"/>
        <v>2018Biomass_SEM_10_23_2018</v>
      </c>
    </row>
    <row r="13" spans="1:14" x14ac:dyDescent="0.25">
      <c r="B13" s="8" t="s">
        <v>12</v>
      </c>
      <c r="C13" s="2" t="s">
        <v>13</v>
      </c>
      <c r="D13" s="2" t="s">
        <v>14</v>
      </c>
      <c r="E13" s="2">
        <f>'[4]Gillnet Biomass'!$Z$26</f>
        <v>2.4284883299540896E-2</v>
      </c>
      <c r="F13" s="2" t="str">
        <f t="shared" si="0"/>
        <v>2018Biomass_SEM_10_23_2018</v>
      </c>
    </row>
    <row r="14" spans="1:14" x14ac:dyDescent="0.25">
      <c r="A14" s="2">
        <v>2018</v>
      </c>
      <c r="B14" s="2">
        <v>4</v>
      </c>
      <c r="C14" s="2" t="s">
        <v>15</v>
      </c>
      <c r="D14" s="2" t="s">
        <v>16</v>
      </c>
      <c r="E14" s="2">
        <f>'[4]PurseSeine Biomass'!$V73</f>
        <v>192.45068928950161</v>
      </c>
      <c r="F14" s="2" t="str">
        <f t="shared" si="0"/>
        <v>2018Biomass_SEM_10_23_2018</v>
      </c>
    </row>
    <row r="15" spans="1:14" x14ac:dyDescent="0.25">
      <c r="B15" s="2">
        <v>5</v>
      </c>
      <c r="C15" s="2" t="s">
        <v>15</v>
      </c>
      <c r="D15" s="2" t="s">
        <v>16</v>
      </c>
      <c r="E15" s="2">
        <f>'[4]PurseSeine Biomass'!$V74</f>
        <v>223.51556567957479</v>
      </c>
      <c r="F15" s="2" t="str">
        <f t="shared" si="0"/>
        <v>2018Biomass_SEM_10_23_2018</v>
      </c>
    </row>
    <row r="16" spans="1:14" x14ac:dyDescent="0.25">
      <c r="B16" s="2">
        <v>6</v>
      </c>
      <c r="C16" s="2" t="s">
        <v>15</v>
      </c>
      <c r="D16" s="2" t="s">
        <v>16</v>
      </c>
      <c r="E16" s="2">
        <f>'[4]PurseSeine Biomass'!$V75</f>
        <v>273.67608286252357</v>
      </c>
      <c r="F16" s="2" t="str">
        <f t="shared" si="0"/>
        <v>2018Biomass_SEM_10_23_2018</v>
      </c>
    </row>
    <row r="17" spans="1:6" x14ac:dyDescent="0.25">
      <c r="B17" s="2">
        <v>7</v>
      </c>
      <c r="C17" s="2" t="s">
        <v>15</v>
      </c>
      <c r="D17" s="2" t="s">
        <v>16</v>
      </c>
      <c r="E17" s="2">
        <f>'[4]PurseSeine Biomass'!$V76</f>
        <v>339.57901907356944</v>
      </c>
      <c r="F17" s="2" t="str">
        <f t="shared" si="0"/>
        <v>2018Biomass_SEM_10_23_2018</v>
      </c>
    </row>
    <row r="18" spans="1:6" x14ac:dyDescent="0.25">
      <c r="B18" s="2">
        <v>8</v>
      </c>
      <c r="C18" s="2" t="s">
        <v>15</v>
      </c>
      <c r="D18" s="2" t="s">
        <v>16</v>
      </c>
      <c r="E18" s="2">
        <f>'[4]PurseSeine Biomass'!$V77</f>
        <v>369.21118721461187</v>
      </c>
      <c r="F18" s="2" t="str">
        <f t="shared" si="0"/>
        <v>2018Biomass_SEM_10_23_2018</v>
      </c>
    </row>
    <row r="19" spans="1:6" x14ac:dyDescent="0.25">
      <c r="B19" s="2">
        <v>9</v>
      </c>
      <c r="C19" s="2" t="s">
        <v>15</v>
      </c>
      <c r="D19" s="2" t="s">
        <v>16</v>
      </c>
      <c r="E19" s="2">
        <f>'[4]PurseSeine Biomass'!$V78</f>
        <v>395.21117166212542</v>
      </c>
      <c r="F19" s="2" t="str">
        <f t="shared" si="0"/>
        <v>2018Biomass_SEM_10_23_2018</v>
      </c>
    </row>
    <row r="20" spans="1:6" x14ac:dyDescent="0.25">
      <c r="B20" s="2">
        <v>10</v>
      </c>
      <c r="C20" s="2" t="s">
        <v>15</v>
      </c>
      <c r="D20" s="2" t="s">
        <v>16</v>
      </c>
      <c r="E20" s="2">
        <f>'[4]PurseSeine Biomass'!$V79</f>
        <v>421.95921985815602</v>
      </c>
      <c r="F20" s="2" t="str">
        <f t="shared" si="0"/>
        <v>2018Biomass_SEM_10_23_2018</v>
      </c>
    </row>
    <row r="21" spans="1:6" x14ac:dyDescent="0.25">
      <c r="B21" s="2">
        <v>11</v>
      </c>
      <c r="C21" s="2" t="s">
        <v>15</v>
      </c>
      <c r="D21" s="2" t="s">
        <v>16</v>
      </c>
      <c r="E21" s="2">
        <f>'[4]PurseSeine Biomass'!$V80</f>
        <v>443.1920731707317</v>
      </c>
      <c r="F21" s="2" t="str">
        <f t="shared" si="0"/>
        <v>2018Biomass_SEM_10_23_2018</v>
      </c>
    </row>
    <row r="22" spans="1:6" x14ac:dyDescent="0.25">
      <c r="B22" s="8" t="s">
        <v>12</v>
      </c>
      <c r="C22" s="2" t="s">
        <v>15</v>
      </c>
      <c r="D22" s="2" t="s">
        <v>16</v>
      </c>
      <c r="E22" s="2">
        <f>'[4]PurseSeine Biomass'!$V81</f>
        <v>483.71584699453547</v>
      </c>
      <c r="F22" s="2" t="str">
        <f t="shared" si="0"/>
        <v>2018Biomass_SEM_10_23_2018</v>
      </c>
    </row>
    <row r="23" spans="1:6" x14ac:dyDescent="0.25">
      <c r="A23" s="2">
        <v>2018</v>
      </c>
      <c r="B23" s="2">
        <v>4</v>
      </c>
      <c r="C23" s="2" t="s">
        <v>19</v>
      </c>
      <c r="D23" s="2" t="s">
        <v>20</v>
      </c>
      <c r="E23" s="2">
        <f>'[4]PurseSeine Biomass'!$AS17</f>
        <v>0.18904311927519254</v>
      </c>
      <c r="F23" s="2" t="str">
        <f t="shared" si="0"/>
        <v>2018Biomass_SEM_10_23_2018</v>
      </c>
    </row>
    <row r="24" spans="1:6" x14ac:dyDescent="0.25">
      <c r="B24" s="2">
        <v>5</v>
      </c>
      <c r="C24" s="2" t="s">
        <v>19</v>
      </c>
      <c r="D24" s="2" t="s">
        <v>20</v>
      </c>
      <c r="E24" s="2">
        <f>'[4]PurseSeine Biomass'!$AS18</f>
        <v>0.24579286733284689</v>
      </c>
      <c r="F24" s="2" t="str">
        <f t="shared" si="0"/>
        <v>2018Biomass_SEM_10_23_2018</v>
      </c>
    </row>
    <row r="25" spans="1:6" x14ac:dyDescent="0.25">
      <c r="B25" s="2">
        <v>6</v>
      </c>
      <c r="C25" s="2" t="s">
        <v>19</v>
      </c>
      <c r="D25" s="2" t="s">
        <v>20</v>
      </c>
      <c r="E25" s="2">
        <f>'[4]PurseSeine Biomass'!$AS19</f>
        <v>9.4667622638243881E-2</v>
      </c>
      <c r="F25" s="2" t="str">
        <f t="shared" si="0"/>
        <v>2018Biomass_SEM_10_23_2018</v>
      </c>
    </row>
    <row r="26" spans="1:6" x14ac:dyDescent="0.25">
      <c r="B26" s="2">
        <v>7</v>
      </c>
      <c r="C26" s="2" t="s">
        <v>19</v>
      </c>
      <c r="D26" s="2" t="s">
        <v>20</v>
      </c>
      <c r="E26" s="2">
        <f>'[4]PurseSeine Biomass'!$AS20</f>
        <v>0.11380688095814391</v>
      </c>
      <c r="F26" s="2" t="str">
        <f t="shared" si="0"/>
        <v>2018Biomass_SEM_10_23_2018</v>
      </c>
    </row>
    <row r="27" spans="1:6" x14ac:dyDescent="0.25">
      <c r="B27" s="2">
        <v>8</v>
      </c>
      <c r="C27" s="2" t="s">
        <v>19</v>
      </c>
      <c r="D27" s="2" t="s">
        <v>20</v>
      </c>
      <c r="E27" s="2">
        <f>'[4]PurseSeine Biomass'!$AS21</f>
        <v>0.12753544675381237</v>
      </c>
      <c r="F27" s="2" t="str">
        <f t="shared" si="0"/>
        <v>2018Biomass_SEM_10_23_2018</v>
      </c>
    </row>
    <row r="28" spans="1:6" x14ac:dyDescent="0.25">
      <c r="B28" s="2">
        <v>9</v>
      </c>
      <c r="C28" s="2" t="s">
        <v>19</v>
      </c>
      <c r="D28" s="2" t="s">
        <v>20</v>
      </c>
      <c r="E28" s="2">
        <f>'[4]PurseSeine Biomass'!$AS22</f>
        <v>0.10032128310160721</v>
      </c>
      <c r="F28" s="2" t="str">
        <f t="shared" si="0"/>
        <v>2018Biomass_SEM_10_23_2018</v>
      </c>
    </row>
    <row r="29" spans="1:6" x14ac:dyDescent="0.25">
      <c r="B29" s="2">
        <v>10</v>
      </c>
      <c r="C29" s="2" t="s">
        <v>19</v>
      </c>
      <c r="D29" s="2" t="s">
        <v>20</v>
      </c>
      <c r="E29" s="2">
        <f>'[4]PurseSeine Biomass'!$AS23</f>
        <v>7.1847991330051555E-2</v>
      </c>
      <c r="F29" s="2" t="str">
        <f t="shared" si="0"/>
        <v>2018Biomass_SEM_10_23_2018</v>
      </c>
    </row>
    <row r="30" spans="1:6" x14ac:dyDescent="0.25">
      <c r="B30" s="2">
        <v>11</v>
      </c>
      <c r="C30" s="2" t="s">
        <v>19</v>
      </c>
      <c r="D30" s="2" t="s">
        <v>20</v>
      </c>
      <c r="E30" s="2">
        <f>'[4]PurseSeine Biomass'!$AS24</f>
        <v>3.7143359617556534E-2</v>
      </c>
      <c r="F30" s="2" t="str">
        <f t="shared" si="0"/>
        <v>2018Biomass_SEM_10_23_2018</v>
      </c>
    </row>
    <row r="31" spans="1:6" x14ac:dyDescent="0.25">
      <c r="B31" s="8" t="s">
        <v>12</v>
      </c>
      <c r="C31" s="2" t="s">
        <v>19</v>
      </c>
      <c r="D31" s="2" t="s">
        <v>20</v>
      </c>
      <c r="E31" s="2">
        <f>'[4]PurseSeine Biomass'!$AS25</f>
        <v>1.984142899254521E-2</v>
      </c>
      <c r="F31" s="2" t="str">
        <f t="shared" si="0"/>
        <v>2018Biomass_SEM_10_23_2018</v>
      </c>
    </row>
    <row r="32" spans="1:6" x14ac:dyDescent="0.25">
      <c r="A32" s="2">
        <v>2018</v>
      </c>
      <c r="B32" s="2">
        <v>4</v>
      </c>
      <c r="C32" s="2" t="s">
        <v>21</v>
      </c>
      <c r="D32" s="2" t="s">
        <v>20</v>
      </c>
      <c r="E32" s="2">
        <f>[4]TotalRunBiomass!$Y17</f>
        <v>0.15082880999933507</v>
      </c>
      <c r="F32" s="2" t="str">
        <f t="shared" si="0"/>
        <v>2018Biomass_SEM_10_23_2018</v>
      </c>
    </row>
    <row r="33" spans="1:6" x14ac:dyDescent="0.25">
      <c r="B33" s="2">
        <v>5</v>
      </c>
      <c r="C33" s="2" t="s">
        <v>21</v>
      </c>
      <c r="D33" s="2" t="s">
        <v>20</v>
      </c>
      <c r="E33" s="2">
        <f>[4]TotalRunBiomass!$Y18</f>
        <v>0.21295564533493119</v>
      </c>
      <c r="F33" s="2" t="str">
        <f t="shared" si="0"/>
        <v>2018Biomass_SEM_10_23_2018</v>
      </c>
    </row>
    <row r="34" spans="1:6" x14ac:dyDescent="0.25">
      <c r="B34" s="2">
        <v>6</v>
      </c>
      <c r="C34" s="2" t="s">
        <v>21</v>
      </c>
      <c r="D34" s="2" t="s">
        <v>20</v>
      </c>
      <c r="E34" s="2">
        <f>[4]TotalRunBiomass!$Y19</f>
        <v>8.6065196132538838E-2</v>
      </c>
      <c r="F34" s="2" t="str">
        <f t="shared" si="0"/>
        <v>2018Biomass_SEM_10_23_2018</v>
      </c>
    </row>
    <row r="35" spans="1:6" x14ac:dyDescent="0.25">
      <c r="B35" s="2">
        <v>7</v>
      </c>
      <c r="C35" s="2" t="s">
        <v>21</v>
      </c>
      <c r="D35" s="2" t="s">
        <v>20</v>
      </c>
      <c r="E35" s="2">
        <f>[4]TotalRunBiomass!$Y20</f>
        <v>0.11775686284940895</v>
      </c>
      <c r="F35" s="2" t="str">
        <f t="shared" si="0"/>
        <v>2018Biomass_SEM_10_23_2018</v>
      </c>
    </row>
    <row r="36" spans="1:6" x14ac:dyDescent="0.25">
      <c r="B36" s="2">
        <v>8</v>
      </c>
      <c r="C36" s="2" t="s">
        <v>21</v>
      </c>
      <c r="D36" s="2" t="s">
        <v>20</v>
      </c>
      <c r="E36" s="2">
        <f>[4]TotalRunBiomass!$Y21</f>
        <v>0.13869215652905034</v>
      </c>
      <c r="F36" s="2" t="str">
        <f t="shared" si="0"/>
        <v>2018Biomass_SEM_10_23_2018</v>
      </c>
    </row>
    <row r="37" spans="1:6" x14ac:dyDescent="0.25">
      <c r="B37" s="2">
        <v>9</v>
      </c>
      <c r="C37" s="2" t="s">
        <v>21</v>
      </c>
      <c r="D37" s="2" t="s">
        <v>20</v>
      </c>
      <c r="E37" s="2">
        <f>[4]TotalRunBiomass!$Y22</f>
        <v>0.1164277311608672</v>
      </c>
      <c r="F37" s="2" t="str">
        <f t="shared" si="0"/>
        <v>2018Biomass_SEM_10_23_2018</v>
      </c>
    </row>
    <row r="38" spans="1:6" x14ac:dyDescent="0.25">
      <c r="B38" s="2">
        <v>10</v>
      </c>
      <c r="C38" s="2" t="s">
        <v>21</v>
      </c>
      <c r="D38" s="2" t="s">
        <v>20</v>
      </c>
      <c r="E38" s="2">
        <f>[4]TotalRunBiomass!$Y23</f>
        <v>8.9233833199768853E-2</v>
      </c>
      <c r="F38" s="2" t="str">
        <f t="shared" si="0"/>
        <v>2018Biomass_SEM_10_23_2018</v>
      </c>
    </row>
    <row r="39" spans="1:6" x14ac:dyDescent="0.25">
      <c r="B39" s="2">
        <v>11</v>
      </c>
      <c r="C39" s="2" t="s">
        <v>21</v>
      </c>
      <c r="D39" s="2" t="s">
        <v>20</v>
      </c>
      <c r="E39" s="2">
        <f>[4]TotalRunBiomass!$Y24</f>
        <v>5.218605178407839E-2</v>
      </c>
      <c r="F39" s="2" t="str">
        <f t="shared" si="0"/>
        <v>2018Biomass_SEM_10_23_2018</v>
      </c>
    </row>
    <row r="40" spans="1:6" x14ac:dyDescent="0.25">
      <c r="B40" s="8" t="s">
        <v>12</v>
      </c>
      <c r="C40" s="2" t="s">
        <v>21</v>
      </c>
      <c r="D40" s="2" t="s">
        <v>20</v>
      </c>
      <c r="E40" s="2">
        <f>[4]TotalRunBiomass!$Y25</f>
        <v>3.5853713010020966E-2</v>
      </c>
      <c r="F40" s="2" t="str">
        <f t="shared" si="0"/>
        <v>2018Biomass_SEM_10_23_2018</v>
      </c>
    </row>
    <row r="41" spans="1:6" x14ac:dyDescent="0.25">
      <c r="A41" s="2">
        <v>2018</v>
      </c>
      <c r="B41" s="2" t="s">
        <v>11</v>
      </c>
      <c r="C41" s="2" t="s">
        <v>41</v>
      </c>
      <c r="D41" s="2" t="s">
        <v>7</v>
      </c>
      <c r="E41" s="2">
        <f>[2]Table3!$P$40</f>
        <v>477.99328676403883</v>
      </c>
      <c r="F41" s="2" t="str">
        <f>F3</f>
        <v>TogHerrTables2018_sem_10_25_2018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7103-A5D4-499E-BDA5-B153C4690D19}">
  <dimension ref="A1:G205"/>
  <sheetViews>
    <sheetView workbookViewId="0">
      <selection activeCell="G41" sqref="G41"/>
    </sheetView>
  </sheetViews>
  <sheetFormatPr defaultRowHeight="15" x14ac:dyDescent="0.25"/>
  <cols>
    <col min="1" max="1" width="9.140625" style="10"/>
    <col min="2" max="5" width="13.140625" style="10" bestFit="1" customWidth="1"/>
    <col min="6" max="6" width="13.140625" style="10" customWidth="1"/>
    <col min="7" max="7" width="32.140625" style="10" bestFit="1" customWidth="1"/>
  </cols>
  <sheetData>
    <row r="1" spans="1:7" x14ac:dyDescent="0.25">
      <c r="B1" s="10" t="s">
        <v>36</v>
      </c>
      <c r="C1" s="10" t="s">
        <v>35</v>
      </c>
      <c r="D1" s="10" t="s">
        <v>34</v>
      </c>
      <c r="E1" s="10" t="s">
        <v>33</v>
      </c>
      <c r="F1" s="10" t="s">
        <v>37</v>
      </c>
      <c r="G1" s="10" t="s">
        <v>31</v>
      </c>
    </row>
    <row r="2" spans="1:7" x14ac:dyDescent="0.25">
      <c r="A2" s="10" t="s">
        <v>22</v>
      </c>
      <c r="B2" s="10" t="s">
        <v>38</v>
      </c>
      <c r="C2" s="10" t="s">
        <v>27</v>
      </c>
      <c r="D2" s="10" t="s">
        <v>28</v>
      </c>
      <c r="E2" s="10" t="s">
        <v>29</v>
      </c>
      <c r="F2" s="10" t="s">
        <v>30</v>
      </c>
    </row>
    <row r="3" spans="1:7" x14ac:dyDescent="0.25">
      <c r="A3" s="10">
        <v>1980</v>
      </c>
      <c r="B3" s="10">
        <v>57682</v>
      </c>
      <c r="C3" s="10">
        <v>58888</v>
      </c>
      <c r="D3" s="10">
        <v>77980</v>
      </c>
      <c r="E3" s="10">
        <v>-9</v>
      </c>
      <c r="F3" s="10">
        <v>63499.4</v>
      </c>
      <c r="G3" s="10">
        <v>-9</v>
      </c>
    </row>
    <row r="4" spans="1:7" x14ac:dyDescent="0.25">
      <c r="A4" s="10">
        <v>1981</v>
      </c>
      <c r="B4" s="10">
        <v>109128</v>
      </c>
      <c r="C4" s="10">
        <v>109638</v>
      </c>
      <c r="D4" s="10">
        <v>135211</v>
      </c>
      <c r="E4" s="10">
        <v>-9</v>
      </c>
      <c r="F4" s="10">
        <v>105867</v>
      </c>
      <c r="G4" s="10">
        <v>-9</v>
      </c>
    </row>
    <row r="5" spans="1:7" x14ac:dyDescent="0.25">
      <c r="A5" s="10">
        <v>1982</v>
      </c>
      <c r="B5" s="10">
        <v>196858</v>
      </c>
      <c r="C5" s="10">
        <v>197028</v>
      </c>
      <c r="D5" s="10">
        <v>209852</v>
      </c>
      <c r="E5" s="10">
        <v>-9</v>
      </c>
      <c r="F5" s="10">
        <v>203891</v>
      </c>
      <c r="G5" s="10">
        <v>-9</v>
      </c>
    </row>
    <row r="6" spans="1:7" x14ac:dyDescent="0.25">
      <c r="A6" s="10">
        <v>1983</v>
      </c>
      <c r="B6" s="10">
        <v>274695</v>
      </c>
      <c r="C6" s="10">
        <v>274969</v>
      </c>
      <c r="D6" s="10">
        <v>254955</v>
      </c>
      <c r="E6" s="10">
        <v>-9</v>
      </c>
      <c r="F6" s="10">
        <v>290816</v>
      </c>
      <c r="G6" s="10">
        <v>-9</v>
      </c>
    </row>
    <row r="7" spans="1:7" x14ac:dyDescent="0.25">
      <c r="A7" s="10">
        <v>1984</v>
      </c>
      <c r="B7" s="10">
        <v>314097</v>
      </c>
      <c r="C7" s="10">
        <v>315702</v>
      </c>
      <c r="D7" s="10">
        <v>267237</v>
      </c>
      <c r="E7" s="10">
        <v>-9</v>
      </c>
      <c r="F7" s="10">
        <v>340282</v>
      </c>
      <c r="G7" s="10">
        <v>-9</v>
      </c>
    </row>
    <row r="8" spans="1:7" x14ac:dyDescent="0.25">
      <c r="A8" s="10">
        <v>1985</v>
      </c>
      <c r="B8" s="10">
        <v>381140</v>
      </c>
      <c r="C8" s="10">
        <v>385749</v>
      </c>
      <c r="D8" s="10">
        <v>327852</v>
      </c>
      <c r="E8" s="10">
        <v>-9</v>
      </c>
      <c r="F8" s="10">
        <v>423793</v>
      </c>
      <c r="G8" s="10">
        <v>-9</v>
      </c>
    </row>
    <row r="9" spans="1:7" x14ac:dyDescent="0.25">
      <c r="A9" s="10">
        <v>1986</v>
      </c>
      <c r="B9" s="10">
        <v>392668</v>
      </c>
      <c r="C9" s="10">
        <v>398561</v>
      </c>
      <c r="D9" s="10">
        <v>340136</v>
      </c>
      <c r="E9" s="10">
        <v>-9</v>
      </c>
      <c r="F9" s="10">
        <v>430950</v>
      </c>
      <c r="G9" s="10">
        <v>-9</v>
      </c>
    </row>
    <row r="10" spans="1:7" x14ac:dyDescent="0.25">
      <c r="A10" s="10">
        <v>1987</v>
      </c>
      <c r="B10" s="10">
        <v>410451</v>
      </c>
      <c r="C10" s="10">
        <v>415923</v>
      </c>
      <c r="D10" s="10">
        <v>350373</v>
      </c>
      <c r="E10" s="10">
        <v>-9</v>
      </c>
      <c r="F10" s="10">
        <v>433736</v>
      </c>
      <c r="G10" s="10">
        <v>-9</v>
      </c>
    </row>
    <row r="11" spans="1:7" x14ac:dyDescent="0.25">
      <c r="A11" s="10">
        <v>1988</v>
      </c>
      <c r="B11" s="10">
        <v>347585</v>
      </c>
      <c r="C11" s="10">
        <v>351064</v>
      </c>
      <c r="D11" s="10">
        <v>288862</v>
      </c>
      <c r="E11" s="10">
        <v>-9</v>
      </c>
      <c r="F11" s="10">
        <v>354328</v>
      </c>
      <c r="G11" s="10">
        <v>-9</v>
      </c>
    </row>
    <row r="12" spans="1:7" x14ac:dyDescent="0.25">
      <c r="A12" s="10">
        <v>1989</v>
      </c>
      <c r="B12" s="10">
        <v>299163</v>
      </c>
      <c r="C12" s="10">
        <v>301590</v>
      </c>
      <c r="D12" s="10">
        <v>241975</v>
      </c>
      <c r="E12" s="10">
        <v>-9</v>
      </c>
      <c r="F12" s="10">
        <v>304129</v>
      </c>
      <c r="G12" s="10">
        <v>-9</v>
      </c>
    </row>
    <row r="13" spans="1:7" x14ac:dyDescent="0.25">
      <c r="A13" s="10">
        <v>1990</v>
      </c>
      <c r="B13" s="10">
        <v>258337</v>
      </c>
      <c r="C13" s="10">
        <v>259619</v>
      </c>
      <c r="D13" s="10">
        <v>205330</v>
      </c>
      <c r="E13" s="10">
        <v>-9</v>
      </c>
      <c r="F13" s="10">
        <v>260852</v>
      </c>
      <c r="G13" s="10">
        <v>-9</v>
      </c>
    </row>
    <row r="14" spans="1:7" x14ac:dyDescent="0.25">
      <c r="A14" s="10">
        <v>1991</v>
      </c>
      <c r="B14" s="10">
        <v>243909</v>
      </c>
      <c r="C14" s="10">
        <v>244676</v>
      </c>
      <c r="D14" s="10">
        <v>197715</v>
      </c>
      <c r="E14" s="10">
        <v>-9</v>
      </c>
      <c r="F14" s="10">
        <v>251075</v>
      </c>
      <c r="G14" s="10">
        <v>-9</v>
      </c>
    </row>
    <row r="15" spans="1:7" x14ac:dyDescent="0.25">
      <c r="A15" s="10">
        <v>1992</v>
      </c>
      <c r="B15" s="10">
        <v>233392</v>
      </c>
      <c r="C15" s="10">
        <v>233700</v>
      </c>
      <c r="D15" s="10">
        <v>193639</v>
      </c>
      <c r="E15" s="10">
        <v>-9</v>
      </c>
      <c r="F15" s="10">
        <v>245332</v>
      </c>
      <c r="G15" s="10">
        <v>-9</v>
      </c>
    </row>
    <row r="16" spans="1:7" x14ac:dyDescent="0.25">
      <c r="A16" s="10">
        <v>1993</v>
      </c>
      <c r="B16" s="10">
        <v>192006</v>
      </c>
      <c r="C16" s="10">
        <v>192144</v>
      </c>
      <c r="D16" s="10">
        <v>175370</v>
      </c>
      <c r="E16" s="10">
        <v>-9</v>
      </c>
      <c r="F16" s="10">
        <v>193490</v>
      </c>
      <c r="G16" s="10">
        <v>148786</v>
      </c>
    </row>
    <row r="17" spans="1:7" x14ac:dyDescent="0.25">
      <c r="A17" s="10">
        <v>1994</v>
      </c>
      <c r="B17" s="10">
        <v>201513</v>
      </c>
      <c r="C17" s="10">
        <v>201351</v>
      </c>
      <c r="D17" s="10">
        <v>193292</v>
      </c>
      <c r="E17" s="10">
        <v>-9</v>
      </c>
      <c r="F17" s="10">
        <v>211187</v>
      </c>
      <c r="G17" s="10">
        <v>142497</v>
      </c>
    </row>
    <row r="18" spans="1:7" x14ac:dyDescent="0.25">
      <c r="A18" s="10">
        <v>1995</v>
      </c>
      <c r="B18" s="10">
        <v>183058</v>
      </c>
      <c r="C18" s="10">
        <v>183803</v>
      </c>
      <c r="D18" s="10">
        <v>179832</v>
      </c>
      <c r="E18" s="10">
        <v>-9</v>
      </c>
      <c r="F18" s="10">
        <v>200524</v>
      </c>
      <c r="G18" s="10">
        <v>149093</v>
      </c>
    </row>
    <row r="19" spans="1:7" x14ac:dyDescent="0.25">
      <c r="A19" s="10">
        <v>1996</v>
      </c>
      <c r="B19" s="10">
        <v>175017</v>
      </c>
      <c r="C19" s="10">
        <v>175855</v>
      </c>
      <c r="D19" s="10">
        <v>175108</v>
      </c>
      <c r="E19" s="10">
        <v>-9</v>
      </c>
      <c r="F19" s="10">
        <v>191894</v>
      </c>
      <c r="G19" s="10">
        <v>135585</v>
      </c>
    </row>
    <row r="20" spans="1:7" x14ac:dyDescent="0.25">
      <c r="A20" s="10">
        <v>1997</v>
      </c>
      <c r="B20" s="10">
        <v>152349</v>
      </c>
      <c r="C20" s="10">
        <v>152810</v>
      </c>
      <c r="D20" s="10">
        <v>154537</v>
      </c>
      <c r="E20" s="10">
        <v>-9</v>
      </c>
      <c r="F20" s="10">
        <v>161548</v>
      </c>
      <c r="G20" s="10">
        <v>125000</v>
      </c>
    </row>
    <row r="21" spans="1:7" x14ac:dyDescent="0.25">
      <c r="A21" s="10">
        <v>1998</v>
      </c>
      <c r="B21" s="10">
        <v>146437</v>
      </c>
      <c r="C21" s="10">
        <v>146454</v>
      </c>
      <c r="D21" s="10">
        <v>148286</v>
      </c>
      <c r="E21" s="10">
        <v>-9</v>
      </c>
      <c r="F21" s="10">
        <v>153243</v>
      </c>
      <c r="G21" s="10">
        <v>121000</v>
      </c>
    </row>
    <row r="22" spans="1:7" x14ac:dyDescent="0.25">
      <c r="A22" s="10">
        <v>1999</v>
      </c>
      <c r="B22" s="10">
        <v>123387</v>
      </c>
      <c r="C22" s="10">
        <v>123202</v>
      </c>
      <c r="D22" s="10">
        <v>122684</v>
      </c>
      <c r="E22" s="10">
        <v>-9</v>
      </c>
      <c r="F22" s="10">
        <v>130099</v>
      </c>
      <c r="G22" s="10">
        <v>90000</v>
      </c>
    </row>
    <row r="23" spans="1:7" x14ac:dyDescent="0.25">
      <c r="A23" s="10">
        <v>2000</v>
      </c>
      <c r="B23" s="10">
        <v>120141</v>
      </c>
      <c r="C23" s="10">
        <v>120139</v>
      </c>
      <c r="D23" s="10">
        <v>116472</v>
      </c>
      <c r="E23" s="10">
        <v>-9</v>
      </c>
      <c r="F23" s="10">
        <v>125936</v>
      </c>
      <c r="G23" s="10">
        <v>130904</v>
      </c>
    </row>
    <row r="24" spans="1:7" x14ac:dyDescent="0.25">
      <c r="A24" s="10">
        <v>2001</v>
      </c>
      <c r="B24" s="10">
        <v>131167</v>
      </c>
      <c r="C24" s="10">
        <v>131665</v>
      </c>
      <c r="D24" s="10">
        <v>125157</v>
      </c>
      <c r="E24" s="10">
        <v>-9</v>
      </c>
      <c r="F24" s="10">
        <v>131077</v>
      </c>
      <c r="G24" s="10">
        <v>119818</v>
      </c>
    </row>
    <row r="25" spans="1:7" x14ac:dyDescent="0.25">
      <c r="A25" s="10">
        <v>2002</v>
      </c>
      <c r="B25" s="10">
        <v>140202</v>
      </c>
      <c r="C25" s="10">
        <v>140088</v>
      </c>
      <c r="D25" s="10">
        <v>137273</v>
      </c>
      <c r="E25" s="10">
        <v>-9</v>
      </c>
      <c r="F25" s="10">
        <v>134509</v>
      </c>
      <c r="G25" s="10">
        <v>120196</v>
      </c>
    </row>
    <row r="26" spans="1:7" x14ac:dyDescent="0.25">
      <c r="A26" s="10">
        <v>2003</v>
      </c>
      <c r="B26" s="10">
        <v>161616</v>
      </c>
      <c r="C26" s="10">
        <v>160914</v>
      </c>
      <c r="D26" s="10">
        <v>163266</v>
      </c>
      <c r="E26" s="10">
        <v>-9</v>
      </c>
      <c r="F26" s="10">
        <v>157263</v>
      </c>
      <c r="G26" s="10">
        <v>126213</v>
      </c>
    </row>
    <row r="27" spans="1:7" x14ac:dyDescent="0.25">
      <c r="A27" s="10">
        <v>2004</v>
      </c>
      <c r="B27" s="10">
        <v>160528</v>
      </c>
      <c r="C27" s="10">
        <v>160237</v>
      </c>
      <c r="D27" s="10">
        <v>165144</v>
      </c>
      <c r="E27" s="10">
        <v>-9</v>
      </c>
      <c r="F27" s="10">
        <v>162144</v>
      </c>
      <c r="G27" s="10">
        <v>143124</v>
      </c>
    </row>
    <row r="28" spans="1:7" x14ac:dyDescent="0.25">
      <c r="A28" s="10">
        <v>2005</v>
      </c>
      <c r="B28" s="10">
        <v>156462</v>
      </c>
      <c r="C28" s="10">
        <v>156850</v>
      </c>
      <c r="D28" s="10">
        <v>162426</v>
      </c>
      <c r="E28" s="10">
        <v>-9</v>
      </c>
      <c r="F28" s="10">
        <v>157485</v>
      </c>
      <c r="G28" s="10">
        <v>96029</v>
      </c>
    </row>
    <row r="29" spans="1:7" x14ac:dyDescent="0.25">
      <c r="A29" s="10">
        <v>2006</v>
      </c>
      <c r="B29" s="10">
        <v>159718</v>
      </c>
      <c r="C29" s="10">
        <v>159776</v>
      </c>
      <c r="D29" s="10">
        <v>167738</v>
      </c>
      <c r="E29" s="10">
        <v>-9</v>
      </c>
      <c r="F29" s="10">
        <v>152745</v>
      </c>
      <c r="G29" s="10">
        <v>129976</v>
      </c>
    </row>
    <row r="30" spans="1:7" x14ac:dyDescent="0.25">
      <c r="A30" s="10">
        <v>2007</v>
      </c>
      <c r="B30" s="10">
        <v>142351</v>
      </c>
      <c r="C30" s="10">
        <v>141509</v>
      </c>
      <c r="D30" s="10">
        <v>149640</v>
      </c>
      <c r="E30" s="10">
        <v>-9</v>
      </c>
      <c r="F30" s="10">
        <v>130857</v>
      </c>
      <c r="G30" s="10">
        <v>134566</v>
      </c>
    </row>
    <row r="31" spans="1:7" x14ac:dyDescent="0.25">
      <c r="A31" s="10">
        <v>2008</v>
      </c>
      <c r="B31" s="10">
        <v>129926</v>
      </c>
      <c r="C31" s="10">
        <v>128276</v>
      </c>
      <c r="D31" s="10">
        <v>133204</v>
      </c>
      <c r="E31" s="10">
        <v>-9</v>
      </c>
      <c r="F31" s="10">
        <v>118541</v>
      </c>
      <c r="G31" s="10">
        <v>130516</v>
      </c>
    </row>
    <row r="32" spans="1:7" x14ac:dyDescent="0.25">
      <c r="A32" s="10">
        <v>2009</v>
      </c>
      <c r="B32" s="10">
        <v>137082</v>
      </c>
      <c r="C32" s="10">
        <v>134670</v>
      </c>
      <c r="D32" s="10">
        <v>135304</v>
      </c>
      <c r="E32" s="10">
        <v>-9</v>
      </c>
      <c r="F32" s="10">
        <v>124272</v>
      </c>
      <c r="G32" s="10">
        <v>121800</v>
      </c>
    </row>
    <row r="33" spans="1:7" x14ac:dyDescent="0.25">
      <c r="A33" s="10">
        <v>2010</v>
      </c>
      <c r="B33" s="10">
        <v>160164</v>
      </c>
      <c r="C33" s="10">
        <v>157687</v>
      </c>
      <c r="D33" s="10">
        <v>155786</v>
      </c>
      <c r="E33" s="10">
        <v>-9</v>
      </c>
      <c r="F33" s="10">
        <v>146489</v>
      </c>
      <c r="G33" s="10">
        <v>146775</v>
      </c>
    </row>
    <row r="34" spans="1:7" x14ac:dyDescent="0.25">
      <c r="A34" s="10">
        <v>2011</v>
      </c>
      <c r="B34" s="10">
        <v>166664</v>
      </c>
      <c r="C34" s="10">
        <v>167234</v>
      </c>
      <c r="D34" s="10">
        <v>166383</v>
      </c>
      <c r="E34" s="10">
        <v>-9</v>
      </c>
      <c r="F34" s="10">
        <v>162670</v>
      </c>
      <c r="G34" s="10">
        <v>140860</v>
      </c>
    </row>
    <row r="35" spans="1:7" x14ac:dyDescent="0.25">
      <c r="A35" s="10">
        <v>2012</v>
      </c>
      <c r="B35" s="10">
        <v>163898</v>
      </c>
      <c r="C35" s="10">
        <v>171880</v>
      </c>
      <c r="D35" s="10">
        <v>174124</v>
      </c>
      <c r="E35" s="10">
        <v>-9</v>
      </c>
      <c r="F35" s="10">
        <v>179458</v>
      </c>
      <c r="G35" s="10">
        <v>123745</v>
      </c>
    </row>
    <row r="36" spans="1:7" x14ac:dyDescent="0.25">
      <c r="A36" s="10">
        <v>2013</v>
      </c>
      <c r="B36" s="10">
        <v>176898</v>
      </c>
      <c r="C36" s="10">
        <v>194771</v>
      </c>
      <c r="D36" s="10">
        <v>200752</v>
      </c>
      <c r="E36" s="10">
        <v>-9</v>
      </c>
      <c r="F36" s="10">
        <v>217268</v>
      </c>
      <c r="G36" s="10">
        <v>169094</v>
      </c>
    </row>
    <row r="37" spans="1:7" x14ac:dyDescent="0.25">
      <c r="A37" s="10">
        <v>2014</v>
      </c>
      <c r="B37" s="10">
        <v>-9</v>
      </c>
      <c r="C37" s="10">
        <v>181296</v>
      </c>
      <c r="D37" s="10">
        <v>190640</v>
      </c>
      <c r="E37" s="10">
        <v>-9</v>
      </c>
      <c r="F37" s="10">
        <v>210615</v>
      </c>
      <c r="G37" s="10">
        <v>157448</v>
      </c>
    </row>
    <row r="38" spans="1:7" x14ac:dyDescent="0.25">
      <c r="A38" s="10">
        <v>2015</v>
      </c>
      <c r="B38" s="10">
        <v>-9</v>
      </c>
      <c r="C38" s="10">
        <v>-9</v>
      </c>
      <c r="D38" s="10">
        <v>178368</v>
      </c>
      <c r="E38" s="10">
        <v>-9</v>
      </c>
      <c r="F38" s="10">
        <v>197216</v>
      </c>
      <c r="G38" s="10">
        <v>163480</v>
      </c>
    </row>
    <row r="39" spans="1:7" x14ac:dyDescent="0.25">
      <c r="A39" s="10">
        <v>2016</v>
      </c>
      <c r="B39" s="10">
        <v>-9</v>
      </c>
      <c r="C39" s="10">
        <v>-9</v>
      </c>
      <c r="D39" s="10">
        <v>-9</v>
      </c>
      <c r="E39" s="10">
        <v>-9</v>
      </c>
      <c r="F39" s="10">
        <v>173410</v>
      </c>
      <c r="G39" s="10">
        <v>162224</v>
      </c>
    </row>
    <row r="40" spans="1:7" x14ac:dyDescent="0.25">
      <c r="A40" s="10">
        <v>2017</v>
      </c>
      <c r="B40" s="10">
        <v>-9</v>
      </c>
      <c r="C40" s="10">
        <v>-9</v>
      </c>
      <c r="D40" s="10">
        <v>-9</v>
      </c>
      <c r="E40" s="10">
        <v>-9</v>
      </c>
      <c r="F40" s="10">
        <v>153150</v>
      </c>
      <c r="G40" s="10">
        <v>130852</v>
      </c>
    </row>
    <row r="41" spans="1:7" x14ac:dyDescent="0.25">
      <c r="A41" s="10">
        <v>2018</v>
      </c>
      <c r="B41" s="10">
        <v>-9</v>
      </c>
      <c r="C41" s="10">
        <v>-9</v>
      </c>
      <c r="D41" s="10">
        <v>-9</v>
      </c>
      <c r="E41" s="10">
        <v>-9</v>
      </c>
      <c r="F41" s="10">
        <v>-9</v>
      </c>
      <c r="G41" s="10">
        <v>130852</v>
      </c>
    </row>
    <row r="42" spans="1:7" x14ac:dyDescent="0.25">
      <c r="A42" s="10" t="s">
        <v>32</v>
      </c>
      <c r="B42" s="10">
        <v>157448</v>
      </c>
      <c r="C42" s="10">
        <v>163480</v>
      </c>
      <c r="D42" s="10">
        <v>162244</v>
      </c>
      <c r="E42" s="10">
        <v>130852</v>
      </c>
      <c r="F42" s="10">
        <v>136756</v>
      </c>
    </row>
    <row r="84" spans="7:7" x14ac:dyDescent="0.25">
      <c r="G84" s="10" t="s">
        <v>23</v>
      </c>
    </row>
    <row r="125" spans="7:7" x14ac:dyDescent="0.25">
      <c r="G125" s="10" t="s">
        <v>24</v>
      </c>
    </row>
    <row r="165" spans="7:7" x14ac:dyDescent="0.25">
      <c r="G165" s="10" t="s">
        <v>25</v>
      </c>
    </row>
    <row r="205" spans="7:7" x14ac:dyDescent="0.25">
      <c r="G205" s="10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data_sources</vt:lpstr>
      <vt:lpstr>past_forecast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2018-10-10T17:44:59Z</dcterms:created>
  <dcterms:modified xsi:type="dcterms:W3CDTF">2019-05-29T22:16:53Z</dcterms:modified>
</cp:coreProperties>
</file>