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180" windowWidth="7200" windowHeight="6210"/>
  </bookViews>
  <sheets>
    <sheet name="table 5 Ketchikan" sheetId="16" r:id="rId1"/>
    <sheet name="Fig 7 table 6 YakutatFig" sheetId="17" r:id="rId2"/>
    <sheet name="Fig 5 Fig 6 Table 4 Sitka" sheetId="13" r:id="rId3"/>
    <sheet name="Fig 4 Table 3 NSEinside" sheetId="12" r:id="rId4"/>
    <sheet name="Table 2 SEAKCohoEsc" sheetId="10" r:id="rId5"/>
    <sheet name="Table 1 GoalSheet" sheetId="18" r:id="rId6"/>
  </sheets>
  <externalReferences>
    <externalReference r:id="rId7"/>
    <externalReference r:id="rId8"/>
  </externalReferences>
  <definedNames>
    <definedName name="_Regression_Out" localSheetId="1" hidden="1">#REF!</definedName>
    <definedName name="_Regression_Out" hidden="1">#REF!</definedName>
    <definedName name="_Regression_X" localSheetId="1" hidden="1">#REF!</definedName>
    <definedName name="_Regression_X" hidden="1">#REF!</definedName>
    <definedName name="_Regression_Y" localSheetId="1" hidden="1">#REF!</definedName>
    <definedName name="_Regression_Y" hidden="1">#REF!</definedName>
    <definedName name="_Toc212195049" localSheetId="2">'Fig 5 Fig 6 Table 4 Sitka'!$A$86</definedName>
    <definedName name="_Toc212195051" localSheetId="1">'Fig 7 table 6 YakutatFig'!$A$93</definedName>
    <definedName name="_Toc219528648" localSheetId="0">'table 5 Ketchikan'!$A$1</definedName>
    <definedName name="_Toc314230014" localSheetId="5">'Table 1 GoalSheet'!$A$4</definedName>
    <definedName name="INDEX" localSheetId="1">#REF!</definedName>
    <definedName name="INDEX">#REF!</definedName>
    <definedName name="OLE_LINK4" localSheetId="5">'Table 1 GoalSheet'!$A$22</definedName>
    <definedName name="ptsLOESSalpha" localSheetId="3" hidden="1">0.3</definedName>
    <definedName name="ptsLOESSalpha" localSheetId="1" hidden="1">0.3</definedName>
    <definedName name="ptsLOESSrange1" localSheetId="3" hidden="1">"Sheet1!$Z$11:$AB$40"</definedName>
    <definedName name="ptsLOESSrange1" localSheetId="1" hidden="1">"Rawcounts!$AQ$5:$AS$46"</definedName>
    <definedName name="ptsLOESSrange2" localSheetId="3" hidden="1">#N/A</definedName>
    <definedName name="ptsLOESSrange2" localSheetId="1" hidden="1">#N/A</definedName>
    <definedName name="ptsLOESSrange3" localSheetId="3" hidden="1">#N/A</definedName>
    <definedName name="ptsLOESSrange3" localSheetId="1" hidden="1">#N/A</definedName>
    <definedName name="ptsLOESSrange4" localSheetId="3" hidden="1">#N/A</definedName>
    <definedName name="ptsLOESSrange4" localSheetId="1" hidden="1">#N/A</definedName>
    <definedName name="ptsLOESStype" localSheetId="3" hidden="1">1</definedName>
    <definedName name="ptsLOESStype" localSheetId="1" hidden="1">1</definedName>
    <definedName name="YEAR" localSheetId="1">#REF!</definedName>
    <definedName name="YEAR">#REF!</definedName>
  </definedNames>
  <calcPr calcId="145621"/>
</workbook>
</file>

<file path=xl/calcChain.xml><?xml version="1.0" encoding="utf-8"?>
<calcChain xmlns="http://schemas.openxmlformats.org/spreadsheetml/2006/main">
  <c r="B50" i="17" l="1"/>
  <c r="P103" i="17"/>
  <c r="U103" i="17"/>
  <c r="T103" i="17"/>
  <c r="S103" i="17"/>
  <c r="T60" i="17"/>
  <c r="T61" i="17"/>
  <c r="T62" i="17"/>
  <c r="T63" i="17"/>
  <c r="T64" i="17"/>
  <c r="T65" i="17"/>
  <c r="T66" i="17"/>
  <c r="T67" i="17"/>
  <c r="T68" i="17"/>
  <c r="T69" i="17"/>
  <c r="T70" i="17"/>
  <c r="T71" i="17"/>
  <c r="T72" i="17"/>
  <c r="T73" i="17"/>
  <c r="T74" i="17"/>
  <c r="T75" i="17"/>
  <c r="T76" i="17"/>
  <c r="T77" i="17"/>
  <c r="T78" i="17"/>
  <c r="T79" i="17"/>
  <c r="T80" i="17"/>
  <c r="T81" i="17"/>
  <c r="T82" i="17"/>
  <c r="T83" i="17"/>
  <c r="T84" i="17"/>
  <c r="T85" i="17"/>
  <c r="T86" i="17"/>
  <c r="T87" i="17"/>
  <c r="T88" i="17"/>
  <c r="T89" i="17"/>
  <c r="T90" i="17"/>
  <c r="T91" i="17"/>
  <c r="T92" i="17"/>
  <c r="T93" i="17"/>
  <c r="T94" i="17"/>
  <c r="T95" i="17"/>
  <c r="T96" i="17"/>
  <c r="T97" i="17"/>
  <c r="T98" i="17"/>
  <c r="T99" i="17"/>
  <c r="T100" i="17"/>
  <c r="T101" i="17"/>
  <c r="T102" i="17"/>
  <c r="T59" i="17"/>
  <c r="G5" i="17" l="1"/>
  <c r="T58" i="17"/>
  <c r="R103" i="17"/>
  <c r="G45" i="17"/>
  <c r="G41" i="17"/>
  <c r="G33" i="17"/>
  <c r="G31" i="17"/>
  <c r="G29" i="17"/>
  <c r="G28" i="17"/>
  <c r="G24" i="17"/>
  <c r="S59" i="17"/>
  <c r="S60" i="17"/>
  <c r="S61" i="17"/>
  <c r="S62" i="17"/>
  <c r="S63" i="17"/>
  <c r="S64" i="17"/>
  <c r="S65" i="17"/>
  <c r="S66" i="17"/>
  <c r="S67" i="17"/>
  <c r="S68" i="17"/>
  <c r="S69" i="17"/>
  <c r="S70" i="17"/>
  <c r="S71" i="17"/>
  <c r="S72" i="17"/>
  <c r="S73" i="17"/>
  <c r="S74" i="17"/>
  <c r="S75" i="17"/>
  <c r="S76" i="17"/>
  <c r="S77" i="17"/>
  <c r="S78" i="17"/>
  <c r="S79" i="17"/>
  <c r="S80" i="17"/>
  <c r="S81" i="17"/>
  <c r="S82" i="17"/>
  <c r="S83" i="17"/>
  <c r="S84" i="17"/>
  <c r="S85" i="17"/>
  <c r="S86" i="17"/>
  <c r="S87" i="17"/>
  <c r="S88" i="17"/>
  <c r="S89" i="17"/>
  <c r="S90" i="17"/>
  <c r="S91" i="17"/>
  <c r="S92" i="17"/>
  <c r="S93" i="17"/>
  <c r="S94" i="17"/>
  <c r="S95" i="17"/>
  <c r="S96" i="17"/>
  <c r="S97" i="17"/>
  <c r="S98" i="17"/>
  <c r="S99" i="17"/>
  <c r="S100" i="17"/>
  <c r="S101" i="17"/>
  <c r="S102" i="17"/>
  <c r="S58" i="17"/>
  <c r="R77" i="17"/>
  <c r="R59" i="17"/>
  <c r="R60" i="17"/>
  <c r="R61" i="17"/>
  <c r="R62" i="17"/>
  <c r="R63" i="17"/>
  <c r="R64" i="17"/>
  <c r="R65" i="17"/>
  <c r="R66" i="17"/>
  <c r="R67" i="17"/>
  <c r="R68" i="17"/>
  <c r="R69" i="17"/>
  <c r="R70" i="17"/>
  <c r="R71" i="17"/>
  <c r="R72" i="17"/>
  <c r="R73" i="17"/>
  <c r="R74" i="17"/>
  <c r="R75" i="17"/>
  <c r="R76" i="17"/>
  <c r="R78" i="17"/>
  <c r="R79" i="17"/>
  <c r="R80" i="17"/>
  <c r="R81" i="17"/>
  <c r="R82" i="17"/>
  <c r="R83" i="17"/>
  <c r="R84" i="17"/>
  <c r="R85" i="17"/>
  <c r="R86" i="17"/>
  <c r="R87" i="17"/>
  <c r="R88" i="17"/>
  <c r="R89" i="17"/>
  <c r="R90" i="17"/>
  <c r="R91" i="17"/>
  <c r="R92" i="17"/>
  <c r="R93" i="17"/>
  <c r="R94" i="17"/>
  <c r="R95" i="17"/>
  <c r="R96" i="17"/>
  <c r="R97" i="17"/>
  <c r="R98" i="17"/>
  <c r="R99" i="17"/>
  <c r="R100" i="17"/>
  <c r="R101" i="17"/>
  <c r="R102" i="17"/>
  <c r="R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58" i="17"/>
  <c r="Q51" i="12"/>
  <c r="Q52" i="12"/>
  <c r="Q53" i="12"/>
  <c r="Q54" i="12"/>
  <c r="Q55" i="12"/>
  <c r="Q56" i="12"/>
  <c r="Q57" i="12"/>
  <c r="Q58" i="12"/>
  <c r="Q59" i="12"/>
  <c r="Q60" i="12"/>
  <c r="Q61" i="12"/>
  <c r="Q62" i="12"/>
  <c r="Q63" i="12"/>
  <c r="Q64" i="12"/>
  <c r="Q65" i="12"/>
  <c r="Q66" i="12"/>
  <c r="Q67" i="12"/>
  <c r="Q68" i="12"/>
  <c r="Q69" i="12"/>
  <c r="Q70" i="12"/>
  <c r="Q71" i="12"/>
  <c r="Q72" i="12"/>
  <c r="Q73" i="12"/>
  <c r="Q74" i="12"/>
  <c r="Q75" i="12"/>
  <c r="Q76" i="12"/>
  <c r="Q77" i="12"/>
  <c r="Q78" i="12"/>
  <c r="Q79" i="12"/>
  <c r="Q80" i="12"/>
  <c r="Q81" i="12"/>
  <c r="Q82" i="12"/>
  <c r="Q83" i="12"/>
  <c r="Q84" i="12"/>
  <c r="Q85" i="12"/>
  <c r="Q86" i="12"/>
  <c r="Q50" i="12"/>
  <c r="U87"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84" i="12"/>
  <c r="U85" i="12"/>
  <c r="U86" i="12"/>
  <c r="U50" i="12"/>
  <c r="P87" i="12"/>
  <c r="Q87" i="12"/>
  <c r="R87" i="12"/>
  <c r="S87" i="12"/>
  <c r="T87" i="12"/>
  <c r="V87" i="12"/>
  <c r="O87" i="12"/>
  <c r="R51" i="12"/>
  <c r="R50" i="12"/>
  <c r="P50" i="12"/>
  <c r="P51"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84" i="12"/>
  <c r="V85" i="12"/>
  <c r="V86" i="12"/>
  <c r="V50" i="12"/>
  <c r="S53" i="12"/>
  <c r="S54" i="12"/>
  <c r="S55" i="12"/>
  <c r="S56" i="12"/>
  <c r="S57" i="12"/>
  <c r="S58" i="12"/>
  <c r="S59" i="12"/>
  <c r="S60" i="12"/>
  <c r="S61" i="12"/>
  <c r="S62" i="12"/>
  <c r="S63" i="12"/>
  <c r="S64" i="12"/>
  <c r="S65" i="12"/>
  <c r="S66" i="12"/>
  <c r="S67" i="12"/>
  <c r="S68" i="12"/>
  <c r="S69" i="12"/>
  <c r="S70" i="12"/>
  <c r="S71" i="12"/>
  <c r="S72" i="12"/>
  <c r="S73" i="12"/>
  <c r="S74" i="12"/>
  <c r="S75" i="12"/>
  <c r="S76" i="12"/>
  <c r="S77" i="12"/>
  <c r="S78" i="12"/>
  <c r="S79" i="12"/>
  <c r="S80" i="12"/>
  <c r="S81" i="12"/>
  <c r="S82" i="12"/>
  <c r="S83" i="12"/>
  <c r="S84" i="12"/>
  <c r="S85" i="12"/>
  <c r="S86" i="12"/>
  <c r="S50" i="12"/>
  <c r="S51" i="12"/>
  <c r="S52" i="12"/>
  <c r="R52" i="12"/>
  <c r="T51" i="12"/>
  <c r="T52" i="12"/>
  <c r="T53" i="12"/>
  <c r="T54" i="12"/>
  <c r="T55" i="12"/>
  <c r="T56" i="12"/>
  <c r="T57" i="12"/>
  <c r="T58" i="12"/>
  <c r="T59" i="12"/>
  <c r="T60" i="12"/>
  <c r="T61" i="12"/>
  <c r="T62" i="12"/>
  <c r="T63" i="12"/>
  <c r="T64" i="12"/>
  <c r="T65" i="12"/>
  <c r="T66" i="12"/>
  <c r="T67" i="12"/>
  <c r="T68" i="12"/>
  <c r="T69" i="12"/>
  <c r="T70" i="12"/>
  <c r="T71" i="12"/>
  <c r="T72" i="12"/>
  <c r="T73" i="12"/>
  <c r="T74" i="12"/>
  <c r="T75" i="12"/>
  <c r="T76" i="12"/>
  <c r="T77" i="12"/>
  <c r="T78" i="12"/>
  <c r="T79" i="12"/>
  <c r="T80" i="12"/>
  <c r="T50" i="12"/>
  <c r="R53" i="12"/>
  <c r="R54" i="12"/>
  <c r="R55" i="12"/>
  <c r="R56" i="12"/>
  <c r="R57" i="12"/>
  <c r="R58" i="12"/>
  <c r="R59" i="12"/>
  <c r="R60" i="12"/>
  <c r="R61" i="12"/>
  <c r="R62" i="12"/>
  <c r="R63" i="12"/>
  <c r="R64" i="12"/>
  <c r="R65" i="12"/>
  <c r="R66" i="12"/>
  <c r="R67" i="12"/>
  <c r="R68" i="12"/>
  <c r="R69" i="12"/>
  <c r="R70" i="12"/>
  <c r="R71" i="12"/>
  <c r="R72" i="12"/>
  <c r="R73" i="12"/>
  <c r="R74" i="12"/>
  <c r="R75" i="12"/>
  <c r="R76" i="12"/>
  <c r="R77" i="12"/>
  <c r="R78" i="12"/>
  <c r="R79" i="12"/>
  <c r="R80" i="12"/>
  <c r="R81" i="12"/>
  <c r="R82" i="12"/>
  <c r="R83" i="12"/>
  <c r="R84" i="12"/>
  <c r="R85" i="12"/>
  <c r="R86"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51" i="12"/>
  <c r="O52" i="12"/>
  <c r="O53" i="12"/>
  <c r="O54" i="12"/>
  <c r="O55" i="12"/>
  <c r="O56" i="12"/>
  <c r="O57" i="12"/>
  <c r="O50" i="12"/>
  <c r="G6" i="17" l="1"/>
  <c r="G7" i="17"/>
  <c r="G8" i="17"/>
  <c r="G9" i="17"/>
  <c r="G10" i="17"/>
  <c r="G11" i="17"/>
  <c r="G12" i="17"/>
  <c r="G13" i="17"/>
  <c r="G14" i="17"/>
  <c r="G15" i="17"/>
  <c r="G16" i="17"/>
  <c r="G17" i="17"/>
  <c r="G18" i="17"/>
  <c r="G19" i="17"/>
  <c r="G20" i="17"/>
  <c r="G21" i="17"/>
  <c r="G22" i="17"/>
  <c r="G23" i="17"/>
  <c r="G25" i="17"/>
  <c r="G26" i="17"/>
  <c r="G27" i="17"/>
  <c r="G30" i="17"/>
  <c r="G34" i="17"/>
  <c r="G35" i="17"/>
  <c r="G36" i="17"/>
  <c r="G37" i="17"/>
  <c r="G38" i="17"/>
  <c r="G39" i="17"/>
  <c r="G40" i="17"/>
  <c r="G42" i="17"/>
  <c r="G43" i="17"/>
  <c r="G44" i="17"/>
  <c r="G46" i="17"/>
  <c r="G47" i="17"/>
  <c r="G48" i="17"/>
  <c r="G49" i="17"/>
  <c r="Q36" i="16"/>
  <c r="P36" i="16"/>
  <c r="O36" i="16"/>
  <c r="N36" i="16"/>
  <c r="M36" i="16"/>
  <c r="L36" i="16"/>
  <c r="K36" i="16"/>
  <c r="J36" i="16"/>
  <c r="I36" i="16"/>
  <c r="H36" i="16"/>
  <c r="G36" i="16"/>
  <c r="F36" i="16"/>
  <c r="E36" i="16"/>
  <c r="D36" i="16"/>
  <c r="C36" i="16"/>
  <c r="B36" i="16"/>
  <c r="P35" i="16"/>
  <c r="W165" i="16"/>
  <c r="P34" i="16"/>
  <c r="P33" i="16"/>
  <c r="P32" i="16"/>
  <c r="W162" i="16"/>
  <c r="P31" i="16"/>
  <c r="W161" i="16"/>
  <c r="P30" i="16"/>
  <c r="P29" i="16"/>
  <c r="P28" i="16"/>
  <c r="W158" i="16"/>
  <c r="P27" i="16"/>
  <c r="W157" i="16"/>
  <c r="P26" i="16"/>
  <c r="P25" i="16"/>
  <c r="P24" i="16"/>
  <c r="W154" i="16"/>
  <c r="P23" i="16"/>
  <c r="W153" i="16"/>
  <c r="P22" i="16"/>
  <c r="P21" i="16"/>
  <c r="P20" i="16"/>
  <c r="W150" i="16"/>
  <c r="P19" i="16"/>
  <c r="W149" i="16"/>
  <c r="P18" i="16"/>
  <c r="P17" i="16"/>
  <c r="P16" i="16"/>
  <c r="W146" i="16"/>
  <c r="P15" i="16"/>
  <c r="W145" i="16"/>
  <c r="P14" i="16"/>
  <c r="P13" i="16"/>
  <c r="P12" i="16"/>
  <c r="W142" i="16"/>
  <c r="P11" i="16"/>
  <c r="W141" i="16"/>
  <c r="P10" i="16"/>
  <c r="P9" i="16"/>
  <c r="P8" i="16"/>
  <c r="W138" i="16"/>
  <c r="P7" i="16"/>
  <c r="W137" i="16"/>
  <c r="P6" i="16"/>
  <c r="W136" i="16"/>
  <c r="Z51" i="17"/>
  <c r="X51" i="17"/>
  <c r="U51" i="17"/>
  <c r="Z50" i="17"/>
  <c r="X50" i="17"/>
  <c r="U50" i="17"/>
  <c r="Z49" i="17"/>
  <c r="X49" i="17"/>
  <c r="U49" i="17"/>
  <c r="Z48" i="17"/>
  <c r="X48" i="17"/>
  <c r="U48" i="17"/>
  <c r="Z47" i="17"/>
  <c r="X47" i="17"/>
  <c r="Z46" i="17"/>
  <c r="X46" i="17"/>
  <c r="U46" i="17"/>
  <c r="N48" i="17"/>
  <c r="M48" i="17"/>
  <c r="N47" i="17"/>
  <c r="M47" i="17"/>
  <c r="N46" i="17"/>
  <c r="M46" i="17"/>
  <c r="N45" i="17"/>
  <c r="M45" i="17"/>
  <c r="N44" i="17"/>
  <c r="M44" i="17"/>
  <c r="N43" i="17"/>
  <c r="M43" i="17"/>
  <c r="N42" i="17"/>
  <c r="M42" i="17"/>
  <c r="N41" i="17"/>
  <c r="M41" i="17"/>
  <c r="N40" i="17"/>
  <c r="M40" i="17"/>
  <c r="N39" i="17"/>
  <c r="M39" i="17"/>
  <c r="N38" i="17"/>
  <c r="M38" i="17"/>
  <c r="N37" i="17"/>
  <c r="M37" i="17"/>
  <c r="N36" i="17"/>
  <c r="M36" i="17"/>
  <c r="N35" i="17"/>
  <c r="M35" i="17"/>
  <c r="N34" i="17"/>
  <c r="M34" i="17"/>
  <c r="N33" i="17"/>
  <c r="M33" i="17"/>
  <c r="N32" i="17"/>
  <c r="M32" i="17"/>
  <c r="N31" i="17"/>
  <c r="M31" i="17"/>
  <c r="N30" i="17"/>
  <c r="M30" i="17"/>
  <c r="N29" i="17"/>
  <c r="M29" i="17"/>
  <c r="N28" i="17"/>
  <c r="M28" i="17"/>
  <c r="N27" i="17"/>
  <c r="M27" i="17"/>
  <c r="N26" i="17"/>
  <c r="M26" i="17"/>
  <c r="N25" i="17"/>
  <c r="M25" i="17"/>
  <c r="N24" i="17"/>
  <c r="M24" i="17"/>
  <c r="N23" i="17"/>
  <c r="M23" i="17"/>
  <c r="N22" i="17"/>
  <c r="M22" i="17"/>
  <c r="N21" i="17"/>
  <c r="M21" i="17"/>
  <c r="N20" i="17"/>
  <c r="M20" i="17"/>
  <c r="N19" i="17"/>
  <c r="M19" i="17"/>
  <c r="N18" i="17"/>
  <c r="M18" i="17"/>
  <c r="N17" i="17"/>
  <c r="M17" i="17"/>
  <c r="N16" i="17"/>
  <c r="M16" i="17"/>
  <c r="N15" i="17"/>
  <c r="M15" i="17"/>
  <c r="N14" i="17"/>
  <c r="M14" i="17"/>
  <c r="N13" i="17"/>
  <c r="M13" i="17"/>
  <c r="N12" i="17"/>
  <c r="M12" i="17"/>
  <c r="N11" i="17"/>
  <c r="M11" i="17"/>
  <c r="N10" i="17"/>
  <c r="M10" i="17"/>
  <c r="N9" i="17"/>
  <c r="M9" i="17"/>
  <c r="N8" i="17"/>
  <c r="M8" i="17"/>
  <c r="N7" i="17"/>
  <c r="M7" i="17"/>
  <c r="N6" i="17"/>
  <c r="M6" i="17"/>
  <c r="N5" i="17"/>
  <c r="M5"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10" i="17"/>
  <c r="J10" i="17"/>
  <c r="K9" i="17"/>
  <c r="J9" i="17"/>
  <c r="K8" i="17"/>
  <c r="J8" i="17"/>
  <c r="K7" i="17"/>
  <c r="J7" i="17"/>
  <c r="K6" i="17"/>
  <c r="J6" i="17"/>
  <c r="K5" i="17"/>
  <c r="J5" i="17"/>
  <c r="F50" i="17"/>
  <c r="E50" i="17"/>
  <c r="D50" i="17"/>
  <c r="C50" i="17"/>
  <c r="J49" i="17"/>
  <c r="K49" i="17"/>
  <c r="M49" i="17"/>
  <c r="N49" i="17"/>
  <c r="AB165" i="16"/>
  <c r="AB164" i="16"/>
  <c r="AB163" i="16"/>
  <c r="AB162" i="16"/>
  <c r="AB161" i="16"/>
  <c r="AB160" i="16"/>
  <c r="AB159" i="16"/>
  <c r="AB158" i="16"/>
  <c r="AB157" i="16"/>
  <c r="AB156" i="16"/>
  <c r="AB155" i="16"/>
  <c r="AB154" i="16"/>
  <c r="AB153" i="16"/>
  <c r="AB152" i="16"/>
  <c r="AB151" i="16"/>
  <c r="AB150" i="16"/>
  <c r="AB149" i="16"/>
  <c r="AB148" i="16"/>
  <c r="AB147" i="16"/>
  <c r="AB146" i="16"/>
  <c r="AB145" i="16"/>
  <c r="AB144" i="16"/>
  <c r="AB143" i="16"/>
  <c r="AB142" i="16"/>
  <c r="AB141" i="16"/>
  <c r="AB140" i="16"/>
  <c r="AB139" i="16"/>
  <c r="AB138" i="16"/>
  <c r="AB137" i="16"/>
  <c r="AB136" i="16"/>
  <c r="AB135" i="16"/>
  <c r="AB134" i="16"/>
  <c r="AB133" i="16"/>
  <c r="AB132" i="16"/>
  <c r="AB131" i="16"/>
  <c r="AE131" i="16"/>
  <c r="AE132" i="16"/>
  <c r="AE133" i="16"/>
  <c r="AE134" i="16"/>
  <c r="AE135" i="16"/>
  <c r="AE136" i="16"/>
  <c r="AE137" i="16"/>
  <c r="AE138" i="16"/>
  <c r="AE139" i="16"/>
  <c r="AE140" i="16"/>
  <c r="AE141" i="16"/>
  <c r="AE142" i="16"/>
  <c r="AE143" i="16"/>
  <c r="AE144" i="16"/>
  <c r="AE145" i="16"/>
  <c r="AE146" i="16"/>
  <c r="AE147" i="16"/>
  <c r="AE148" i="16"/>
  <c r="AE149" i="16"/>
  <c r="AE150" i="16"/>
  <c r="AE151" i="16"/>
  <c r="AE152" i="16"/>
  <c r="AE153" i="16"/>
  <c r="AE154" i="16"/>
  <c r="AE155" i="16"/>
  <c r="AE156" i="16"/>
  <c r="AE157" i="16"/>
  <c r="AE158" i="16"/>
  <c r="AE159" i="16"/>
  <c r="AE160" i="16"/>
  <c r="AE161" i="16"/>
  <c r="AE162" i="16"/>
  <c r="AE163" i="16"/>
  <c r="AE164" i="16"/>
  <c r="AE165" i="16"/>
  <c r="AD131" i="16"/>
  <c r="AD132" i="16"/>
  <c r="AD133" i="16"/>
  <c r="AD134" i="16"/>
  <c r="AD135" i="16"/>
  <c r="AD136" i="16"/>
  <c r="AD137" i="16"/>
  <c r="AD138" i="16"/>
  <c r="AD139" i="16"/>
  <c r="AD140" i="16"/>
  <c r="AD141" i="16"/>
  <c r="AD142" i="16"/>
  <c r="AD143" i="16"/>
  <c r="AD144" i="16"/>
  <c r="AD145" i="16"/>
  <c r="AD146" i="16"/>
  <c r="AD147" i="16"/>
  <c r="AD148" i="16"/>
  <c r="AD149" i="16"/>
  <c r="AD150" i="16"/>
  <c r="AD151" i="16"/>
  <c r="AD152" i="16"/>
  <c r="AD153" i="16"/>
  <c r="AD154" i="16"/>
  <c r="AD155" i="16"/>
  <c r="AD156" i="16"/>
  <c r="AD157" i="16"/>
  <c r="AD158" i="16"/>
  <c r="AD159" i="16"/>
  <c r="AD160" i="16"/>
  <c r="AD161" i="16"/>
  <c r="AD162" i="16"/>
  <c r="AD163" i="16"/>
  <c r="AD164" i="16"/>
  <c r="AD165" i="16"/>
  <c r="Z136" i="16"/>
  <c r="Z137" i="16"/>
  <c r="Z138" i="16"/>
  <c r="Z139" i="16"/>
  <c r="Z140" i="16"/>
  <c r="Z141" i="16"/>
  <c r="Z142" i="16"/>
  <c r="Z143" i="16"/>
  <c r="Z144" i="16"/>
  <c r="Z145" i="16"/>
  <c r="Z146" i="16"/>
  <c r="Z147" i="16"/>
  <c r="Z148" i="16"/>
  <c r="Z149" i="16"/>
  <c r="Z150" i="16"/>
  <c r="Z151" i="16"/>
  <c r="Z152" i="16"/>
  <c r="Z153" i="16"/>
  <c r="Z154" i="16"/>
  <c r="Z155" i="16"/>
  <c r="Z156" i="16"/>
  <c r="Z157" i="16"/>
  <c r="Z158" i="16"/>
  <c r="Z159" i="16"/>
  <c r="Z160" i="16"/>
  <c r="Z161" i="16"/>
  <c r="Z162" i="16"/>
  <c r="Z163" i="16"/>
  <c r="Z164" i="16"/>
  <c r="Z165" i="16"/>
  <c r="Y136" i="16"/>
  <c r="Y137" i="16"/>
  <c r="Y138" i="16"/>
  <c r="Y139" i="16"/>
  <c r="Y140" i="16"/>
  <c r="Y141" i="16"/>
  <c r="Y142" i="16"/>
  <c r="Y143" i="16"/>
  <c r="Y144" i="16"/>
  <c r="Y145" i="16"/>
  <c r="Y146" i="16"/>
  <c r="Y147" i="16"/>
  <c r="Y148" i="16"/>
  <c r="Y149" i="16"/>
  <c r="Y150" i="16"/>
  <c r="Y151" i="16"/>
  <c r="Y152" i="16"/>
  <c r="Y153" i="16"/>
  <c r="Y154" i="16"/>
  <c r="Y155" i="16"/>
  <c r="Y156" i="16"/>
  <c r="Y157" i="16"/>
  <c r="Y158" i="16"/>
  <c r="Y159" i="16"/>
  <c r="Y160" i="16"/>
  <c r="Y161" i="16"/>
  <c r="Y162" i="16"/>
  <c r="Y163" i="16"/>
  <c r="Y164" i="16"/>
  <c r="Y165" i="16"/>
  <c r="W164" i="16"/>
  <c r="W163" i="16"/>
  <c r="W160" i="16"/>
  <c r="W159" i="16"/>
  <c r="W156" i="16"/>
  <c r="W155" i="16"/>
  <c r="W152" i="16"/>
  <c r="W151" i="16"/>
  <c r="W148" i="16"/>
  <c r="W147" i="16"/>
  <c r="W144" i="16"/>
  <c r="W143" i="16"/>
  <c r="W140" i="16"/>
  <c r="W139" i="16"/>
  <c r="AD36" i="16"/>
  <c r="AC36" i="16"/>
  <c r="AB36" i="16"/>
  <c r="AA36" i="16"/>
  <c r="Z36" i="16"/>
  <c r="Y36" i="16"/>
  <c r="X36" i="16"/>
  <c r="W36" i="16"/>
  <c r="V23" i="16"/>
  <c r="V22" i="16"/>
  <c r="V21" i="16"/>
  <c r="V20" i="16"/>
  <c r="V19" i="16"/>
  <c r="AD83" i="16"/>
  <c r="AC83" i="16"/>
  <c r="AB83" i="16"/>
  <c r="AA83" i="16"/>
  <c r="Z83" i="16"/>
  <c r="Y83" i="16"/>
  <c r="X83" i="16"/>
  <c r="W83" i="16"/>
  <c r="R44" i="13"/>
  <c r="R43" i="13"/>
  <c r="R42" i="13"/>
  <c r="R41" i="13"/>
  <c r="R40" i="13"/>
  <c r="R39" i="13"/>
  <c r="R38" i="13"/>
  <c r="R37" i="13"/>
  <c r="R36" i="13"/>
  <c r="R35" i="13"/>
  <c r="R34" i="13"/>
  <c r="R33" i="13"/>
  <c r="R32" i="13"/>
  <c r="R31" i="13"/>
  <c r="R30" i="13"/>
  <c r="R29" i="13"/>
  <c r="R28" i="13"/>
  <c r="R27" i="13"/>
  <c r="R26" i="13"/>
  <c r="R25" i="13"/>
  <c r="R24" i="13"/>
  <c r="R23" i="13"/>
  <c r="R22" i="13"/>
  <c r="R21" i="13"/>
  <c r="R20" i="13"/>
  <c r="R19" i="13"/>
  <c r="R18" i="13"/>
  <c r="R17" i="13"/>
  <c r="R16" i="13"/>
  <c r="R15" i="13"/>
  <c r="R14" i="13"/>
  <c r="R13" i="13"/>
  <c r="R11" i="13"/>
  <c r="R10" i="13"/>
  <c r="G44" i="13"/>
  <c r="M44" i="13"/>
  <c r="G43" i="13"/>
  <c r="M43" i="13"/>
  <c r="G42" i="13"/>
  <c r="M42" i="13"/>
  <c r="G41" i="13"/>
  <c r="M41" i="13"/>
  <c r="G40" i="13"/>
  <c r="M40" i="13"/>
  <c r="G39" i="13"/>
  <c r="M39" i="13"/>
  <c r="H45" i="13"/>
  <c r="G38" i="13"/>
  <c r="M38" i="13"/>
  <c r="E45" i="13"/>
  <c r="G37" i="13"/>
  <c r="M37" i="13"/>
  <c r="G36" i="13"/>
  <c r="M36" i="13"/>
  <c r="G35" i="13"/>
  <c r="M35" i="13"/>
  <c r="G34" i="13"/>
  <c r="M34" i="13"/>
  <c r="G33" i="13"/>
  <c r="M33" i="13"/>
  <c r="G32" i="13"/>
  <c r="M32" i="13"/>
  <c r="G31" i="13"/>
  <c r="M31" i="13"/>
  <c r="G30" i="13"/>
  <c r="M30" i="13"/>
  <c r="G29" i="13"/>
  <c r="M29" i="13"/>
  <c r="G28" i="13"/>
  <c r="M28" i="13"/>
  <c r="G27" i="13"/>
  <c r="M27" i="13"/>
  <c r="G26" i="13"/>
  <c r="M26" i="13"/>
  <c r="G25" i="13"/>
  <c r="M25" i="13"/>
  <c r="G24" i="13"/>
  <c r="M24" i="13"/>
  <c r="G23" i="13"/>
  <c r="M23" i="13"/>
  <c r="G22" i="13"/>
  <c r="M22" i="13"/>
  <c r="G20" i="13"/>
  <c r="M20" i="13"/>
  <c r="G19" i="13"/>
  <c r="M19" i="13"/>
  <c r="G18" i="13"/>
  <c r="M18" i="13"/>
  <c r="G17" i="13"/>
  <c r="M17" i="13"/>
  <c r="G16" i="13"/>
  <c r="M16" i="13"/>
  <c r="G15" i="13"/>
  <c r="M15" i="13"/>
  <c r="C45" i="13"/>
  <c r="G13" i="13"/>
  <c r="M13" i="13"/>
  <c r="G12" i="13"/>
  <c r="M12" i="13"/>
  <c r="G11" i="13"/>
  <c r="M11" i="13"/>
  <c r="D45" i="13"/>
  <c r="B10" i="13"/>
  <c r="B45" i="13" s="1"/>
  <c r="G10" i="13"/>
  <c r="G45" i="13"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9" i="10"/>
  <c r="A10" i="10"/>
  <c r="A11" i="10"/>
  <c r="A12" i="10"/>
  <c r="A13" i="10"/>
  <c r="A14" i="10"/>
  <c r="A15" i="10"/>
  <c r="A16" i="10"/>
  <c r="A17" i="10"/>
  <c r="A18" i="10"/>
  <c r="A19" i="10"/>
  <c r="A20" i="10"/>
  <c r="A21" i="10"/>
  <c r="A22" i="10"/>
  <c r="A23" i="10"/>
  <c r="A24" i="10"/>
  <c r="A25" i="10"/>
  <c r="A26" i="10"/>
  <c r="A27" i="10"/>
  <c r="A28" i="10"/>
  <c r="A29" i="10"/>
  <c r="A30" i="10"/>
  <c r="A31" i="10"/>
  <c r="G21" i="13"/>
  <c r="M21" i="13"/>
  <c r="F45" i="13"/>
  <c r="G14" i="13"/>
  <c r="M14" i="13"/>
  <c r="G50" i="17" l="1"/>
  <c r="M10" i="13"/>
</calcChain>
</file>

<file path=xl/sharedStrings.xml><?xml version="1.0" encoding="utf-8"?>
<sst xmlns="http://schemas.openxmlformats.org/spreadsheetml/2006/main" count="589" uniqueCount="187">
  <si>
    <t>Year</t>
  </si>
  <si>
    <t>Lower</t>
  </si>
  <si>
    <t>Upper</t>
  </si>
  <si>
    <t>Lake</t>
  </si>
  <si>
    <t>Ketchikan</t>
  </si>
  <si>
    <t>Creek</t>
  </si>
  <si>
    <t>Ford Arm</t>
  </si>
  <si>
    <t xml:space="preserve">   Taku</t>
  </si>
  <si>
    <t xml:space="preserve">   River</t>
  </si>
  <si>
    <t>Survey</t>
  </si>
  <si>
    <t>Hugh</t>
  </si>
  <si>
    <t>Smith</t>
  </si>
  <si>
    <t>Goal Range</t>
  </si>
  <si>
    <t xml:space="preserve"> Sitka</t>
  </si>
  <si>
    <t xml:space="preserve">  Survey</t>
  </si>
  <si>
    <t xml:space="preserve"> Chilkat</t>
  </si>
  <si>
    <t>Montana</t>
  </si>
  <si>
    <t>Peterson</t>
  </si>
  <si>
    <t>Berners</t>
  </si>
  <si>
    <t>River</t>
  </si>
  <si>
    <t xml:space="preserve"> Auke</t>
  </si>
  <si>
    <t>Tsiu River</t>
  </si>
  <si>
    <t>Count</t>
  </si>
  <si>
    <t>Mark-Recap.</t>
  </si>
  <si>
    <t>Average</t>
  </si>
  <si>
    <t>Goals:</t>
  </si>
  <si>
    <t>Lower Bound</t>
  </si>
  <si>
    <t>Upper Bound</t>
  </si>
  <si>
    <r>
      <t>a</t>
    </r>
    <r>
      <rPr>
        <sz val="11"/>
        <rFont val="Times New Roman"/>
        <family val="1"/>
      </rPr>
      <t xml:space="preserve"> Total includes interpolations for systems without counts (see text for method description).</t>
    </r>
  </si>
  <si>
    <r>
      <rPr>
        <vertAlign val="superscript"/>
        <sz val="10"/>
        <rFont val="Times New Roman"/>
        <family val="1"/>
      </rPr>
      <t>b</t>
    </r>
    <r>
      <rPr>
        <sz val="10"/>
        <rFont val="Times New Roman"/>
        <family val="1"/>
      </rPr>
      <t xml:space="preserve"> The Sitka survey index is the sum of peak survey counts on five streams.</t>
    </r>
  </si>
  <si>
    <r>
      <rPr>
        <vertAlign val="superscript"/>
        <sz val="10"/>
        <rFont val="Times New Roman"/>
        <family val="1"/>
      </rPr>
      <t>c</t>
    </r>
    <r>
      <rPr>
        <sz val="10"/>
        <rFont val="Times New Roman"/>
        <family val="1"/>
      </rPr>
      <t xml:space="preserve"> The Ketchikan survey index is the sum of peak survey counts on 14 streams.</t>
    </r>
  </si>
  <si>
    <t>Table  . Southeast Alaska age .1 adult coho salmon escapement estimates and index counts, 1980-2016.</t>
  </si>
  <si>
    <r>
      <rPr>
        <vertAlign val="superscript"/>
        <sz val="10"/>
        <rFont val="Times New Roman"/>
        <family val="1"/>
      </rPr>
      <t>a</t>
    </r>
    <r>
      <rPr>
        <sz val="10"/>
        <rFont val="Times New Roman"/>
        <family val="1"/>
      </rPr>
      <t xml:space="preserve"> The Berners River index is the unexpanded survey count.</t>
    </r>
  </si>
  <si>
    <t>-</t>
  </si>
  <si>
    <t>Auke</t>
  </si>
  <si>
    <t>Chilkat</t>
  </si>
  <si>
    <t>Taku</t>
  </si>
  <si>
    <t>LOESS</t>
  </si>
  <si>
    <t>Bold are</t>
  </si>
  <si>
    <t>MR estimates</t>
  </si>
  <si>
    <t>7 pt</t>
  </si>
  <si>
    <t>Figure 4.-Coho salmon escapement estimates and indices for streams in the Northern Inside area (districts 111 and 115) with escapement goal bounds and 7 pt LOESS trends, 1980-2016.</t>
  </si>
  <si>
    <t xml:space="preserve">Sitka </t>
  </si>
  <si>
    <t>Nakwasina</t>
  </si>
  <si>
    <t xml:space="preserve">  Ford Arm</t>
  </si>
  <si>
    <t>Starrigavan</t>
  </si>
  <si>
    <t xml:space="preserve"> Sinitsin</t>
  </si>
  <si>
    <t>St. John's</t>
  </si>
  <si>
    <t>Eagle</t>
  </si>
  <si>
    <t xml:space="preserve">     Lake</t>
  </si>
  <si>
    <t xml:space="preserve">   Creek</t>
  </si>
  <si>
    <t xml:space="preserve">  Creek</t>
  </si>
  <si>
    <t>Index</t>
  </si>
  <si>
    <t>(Weir- M/R)</t>
  </si>
  <si>
    <r>
      <t xml:space="preserve"> River</t>
    </r>
    <r>
      <rPr>
        <vertAlign val="superscript"/>
        <sz val="11"/>
        <rFont val="Times New Roman"/>
        <family val="1"/>
      </rPr>
      <t>a</t>
    </r>
  </si>
  <si>
    <r>
      <t xml:space="preserve">   Index</t>
    </r>
    <r>
      <rPr>
        <vertAlign val="superscript"/>
        <sz val="11"/>
        <rFont val="Times New Roman"/>
        <family val="1"/>
      </rPr>
      <t>c</t>
    </r>
  </si>
  <si>
    <t xml:space="preserve">     (Weir) </t>
  </si>
  <si>
    <t xml:space="preserve">     River    </t>
  </si>
  <si>
    <t xml:space="preserve">    Creek   </t>
  </si>
  <si>
    <t xml:space="preserve">     River </t>
  </si>
  <si>
    <t xml:space="preserve">      River</t>
  </si>
  <si>
    <t xml:space="preserve">     River  </t>
  </si>
  <si>
    <t xml:space="preserve">  River </t>
  </si>
  <si>
    <t xml:space="preserve">    Creek</t>
  </si>
  <si>
    <t xml:space="preserve">     Creek</t>
  </si>
  <si>
    <t xml:space="preserve">     River</t>
  </si>
  <si>
    <t xml:space="preserve">      River </t>
  </si>
  <si>
    <t xml:space="preserve">  Creek </t>
  </si>
  <si>
    <t xml:space="preserve">      Lake</t>
  </si>
  <si>
    <t xml:space="preserve">   Survey</t>
  </si>
  <si>
    <t xml:space="preserve"> Tombstone</t>
  </si>
  <si>
    <t xml:space="preserve"> Humpback</t>
  </si>
  <si>
    <t xml:space="preserve">    Marten</t>
  </si>
  <si>
    <t xml:space="preserve">      Keta</t>
  </si>
  <si>
    <t xml:space="preserve">   Blossum</t>
  </si>
  <si>
    <t xml:space="preserve"> Carroll</t>
  </si>
  <si>
    <t xml:space="preserve">   Choca</t>
  </si>
  <si>
    <t xml:space="preserve">     King </t>
  </si>
  <si>
    <t xml:space="preserve">    Barrier</t>
  </si>
  <si>
    <t xml:space="preserve">    Indian</t>
  </si>
  <si>
    <t xml:space="preserve">    Klahini</t>
  </si>
  <si>
    <t xml:space="preserve"> Eulachon</t>
  </si>
  <si>
    <t xml:space="preserve">    Grant</t>
  </si>
  <si>
    <t xml:space="preserve"> Herman</t>
  </si>
  <si>
    <t xml:space="preserve"> Hugh Smith </t>
  </si>
  <si>
    <t>Combined</t>
  </si>
  <si>
    <t>Marten</t>
  </si>
  <si>
    <t>Keta</t>
  </si>
  <si>
    <t>Carroll</t>
  </si>
  <si>
    <t>Tombstone</t>
  </si>
  <si>
    <t xml:space="preserve"> </t>
  </si>
  <si>
    <t>Eulachon</t>
  </si>
  <si>
    <t>Table  . Peak coho salmon survey counts for 14 streams in the Ketchikan area and total adult coho salmon escapement to Hugh Smith Lake, 1987-2016.a</t>
  </si>
  <si>
    <t>Herman</t>
  </si>
  <si>
    <t>Grant</t>
  </si>
  <si>
    <t>Klahini</t>
  </si>
  <si>
    <t>Indian</t>
  </si>
  <si>
    <t>Barrier</t>
  </si>
  <si>
    <t>King</t>
  </si>
  <si>
    <t>Choca</t>
  </si>
  <si>
    <t>Blossum</t>
  </si>
  <si>
    <t>Humpback</t>
  </si>
  <si>
    <t>Hugh Smith</t>
  </si>
  <si>
    <t>Goal:</t>
  </si>
  <si>
    <t>Point</t>
  </si>
  <si>
    <t xml:space="preserve">Table 5.-Peak coho salmon survey counts for 14 streams in the Ketchikan area and total adult coho salmon escapement to Hugh Smith Lake, 1987-2016. </t>
  </si>
  <si>
    <t>7 pt LOESS</t>
  </si>
  <si>
    <t>Figure 6.-Sum of peak coho salmon escapement survey counts for 14 streams in the Ketchikan area (top graph) and coho salmon escapement counts and estimates for Hugh Smith Lake (bottom graph), 1982-2016.</t>
  </si>
  <si>
    <t>Figure 5.-Coho salmon escapement estimates and indices for streams in the Sitka area (District 113) with 7 pt LOESS trends, 1982-2016.</t>
  </si>
  <si>
    <t>Situk River</t>
  </si>
  <si>
    <t>Table   .  Yakutat area coho salmon peak escapement counts, 1972-2010.</t>
  </si>
  <si>
    <t>Tawah Creek</t>
  </si>
  <si>
    <t>Situk Goal</t>
  </si>
  <si>
    <t>Tsiu Goal</t>
  </si>
  <si>
    <t>Tawah Creek Goal</t>
  </si>
  <si>
    <t xml:space="preserve">Figure 7.-Peak coho salmon escapement survey counts for 3 systems in the Yakutat area, 1972-2016, and escapement goal bounds. </t>
  </si>
  <si>
    <t>Lost River</t>
  </si>
  <si>
    <t>Mark-Recapture</t>
  </si>
  <si>
    <t>–</t>
  </si>
  <si>
    <t>Table 6.-Yakutat area coho salmon peak escapement survey counts and available total escapement estimates, 1972-2016.</t>
  </si>
  <si>
    <t>Table 4.-Peak counts of coho salmon in the Sitka escapement survey index (sum of 5 streams) and a combination of weir counts and mark-recapture estimates of the Ford Arm Creek escapement, 1982-2016.</t>
  </si>
  <si>
    <t>Note:</t>
  </si>
  <si>
    <r>
      <t>Total index is the sum of counts and interpolated values. Interpolated values are shown in shaded bold italic print.</t>
    </r>
    <r>
      <rPr>
        <sz val="9"/>
        <rFont val="Times New Roman"/>
        <family val="1"/>
      </rPr>
      <t xml:space="preserve"> </t>
    </r>
  </si>
  <si>
    <t>Type</t>
  </si>
  <si>
    <t>Escapement</t>
  </si>
  <si>
    <t>System</t>
  </si>
  <si>
    <t>BEG</t>
  </si>
  <si>
    <t>Klawock River</t>
  </si>
  <si>
    <t>SEG</t>
  </si>
  <si>
    <t>Auke Creek</t>
  </si>
  <si>
    <t>Montana Creek</t>
  </si>
  <si>
    <t>Peterson Creek</t>
  </si>
  <si>
    <t>Ketchikan Survey Index</t>
  </si>
  <si>
    <t>Sitka Survey Index</t>
  </si>
  <si>
    <t>NA</t>
  </si>
  <si>
    <t>Berners River</t>
  </si>
  <si>
    <t>Chilkat River</t>
  </si>
  <si>
    <t>Tawah Creek (Lost River)</t>
  </si>
  <si>
    <t>Tsiu/Tsivat Rivers</t>
  </si>
  <si>
    <t>Escapement Goal</t>
  </si>
  <si>
    <t>Year Established</t>
  </si>
  <si>
    <t xml:space="preserve">Hugh Smith Lake </t>
  </si>
  <si>
    <t>Weir</t>
  </si>
  <si>
    <t>500–1,600</t>
  </si>
  <si>
    <t>MR</t>
  </si>
  <si>
    <t>200–500</t>
  </si>
  <si>
    <t>FS, IE</t>
  </si>
  <si>
    <t>400–1,200</t>
  </si>
  <si>
    <t>100–250</t>
  </si>
  <si>
    <t>HS</t>
  </si>
  <si>
    <t>4,250–8,500</t>
  </si>
  <si>
    <t>400–800</t>
  </si>
  <si>
    <t xml:space="preserve">Ford Arm Lake </t>
  </si>
  <si>
    <t>1,300–2,900</t>
  </si>
  <si>
    <t xml:space="preserve">Berners River </t>
  </si>
  <si>
    <t>4,000–9,200</t>
  </si>
  <si>
    <t>Chilkat River Escapement</t>
  </si>
  <si>
    <t>30,000–70,000</t>
  </si>
  <si>
    <t>FS,IE</t>
  </si>
  <si>
    <t xml:space="preserve">Situk River </t>
  </si>
  <si>
    <t>BS,IE</t>
  </si>
  <si>
    <t>3,300–9,800</t>
  </si>
  <si>
    <t>AS,IE</t>
  </si>
  <si>
    <t>10,000–29,000</t>
  </si>
  <si>
    <t>4,000–9,000</t>
  </si>
  <si>
    <t>Escapement Data a</t>
  </si>
  <si>
    <t>Table 1.-Estimated coho salmon escapements for systems with formal escapement goals in Southeast Alaska, 2005-2016.</t>
  </si>
  <si>
    <t>a AS = peak aerial survey, FS = foot survey, BS = boat survey; IE = index escapement; MR = mark-recapture.</t>
  </si>
  <si>
    <t>Table 1. Northern Inside area coho salmon escapements, 1980-2016.</t>
  </si>
  <si>
    <t>Expanded</t>
  </si>
  <si>
    <t>50,000–90,000</t>
  </si>
  <si>
    <t>Taku River</t>
  </si>
  <si>
    <r>
      <t xml:space="preserve">c. </t>
    </r>
    <r>
      <rPr>
        <sz val="10"/>
        <rFont val="Times New Roman"/>
        <family val="1"/>
      </rPr>
      <t xml:space="preserve">Form Arm Creek project discontinued after 2015. </t>
    </r>
  </si>
  <si>
    <t xml:space="preserve"> Index</t>
  </si>
  <si>
    <t xml:space="preserve">Data from </t>
  </si>
  <si>
    <r>
      <t>Lake</t>
    </r>
    <r>
      <rPr>
        <vertAlign val="superscript"/>
        <sz val="10"/>
        <rFont val="Times New Roman"/>
        <family val="1"/>
      </rPr>
      <t>b</t>
    </r>
  </si>
  <si>
    <t>Juneau Roadside</t>
  </si>
  <si>
    <t>Auke Creek (Weir)</t>
  </si>
  <si>
    <t>Index Count</t>
  </si>
  <si>
    <t>Expanded Estimate</t>
  </si>
  <si>
    <t>expanded</t>
  </si>
  <si>
    <t>linked to columns above</t>
  </si>
  <si>
    <t>a Total index is the sum of counts and interpolated values.  Interpolated values are shown in shaded bold itallic print.</t>
  </si>
  <si>
    <t xml:space="preserve">  </t>
  </si>
  <si>
    <t>Total</t>
  </si>
  <si>
    <t>Mark–Recapture</t>
  </si>
  <si>
    <r>
      <t>Count</t>
    </r>
    <r>
      <rPr>
        <vertAlign val="superscript"/>
        <sz val="9"/>
        <color rgb="FF000000"/>
        <rFont val="Times New Roman"/>
        <family val="1"/>
      </rPr>
      <t>a</t>
    </r>
  </si>
</sst>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name val="Times New Roman"/>
      <family val="1"/>
    </font>
    <font>
      <sz val="10"/>
      <name val="Times New Roman"/>
      <family val="1"/>
    </font>
    <font>
      <sz val="10"/>
      <name val="Arial"/>
      <family val="2"/>
    </font>
    <font>
      <vertAlign val="superscript"/>
      <sz val="10"/>
      <name val="Times New Roman"/>
      <family val="1"/>
    </font>
    <font>
      <vertAlign val="superscript"/>
      <sz val="11"/>
      <name val="Times New Roman"/>
      <family val="1"/>
    </font>
    <font>
      <sz val="11"/>
      <color indexed="8"/>
      <name val="Calibri"/>
      <family val="2"/>
    </font>
    <font>
      <sz val="9"/>
      <name val="Times New Roman"/>
      <family val="1"/>
    </font>
    <font>
      <sz val="11"/>
      <color theme="1"/>
      <name val="Calibri"/>
      <family val="2"/>
      <scheme val="minor"/>
    </font>
    <font>
      <sz val="10"/>
      <name val="Arial"/>
    </font>
    <font>
      <sz val="10"/>
      <color rgb="FF000000"/>
      <name val="Times New Roman"/>
      <family val="1"/>
    </font>
    <font>
      <sz val="9"/>
      <color rgb="FF000000"/>
      <name val="Times New Roman"/>
      <family val="1"/>
    </font>
    <font>
      <sz val="10"/>
      <color rgb="FFFF0000"/>
      <name val="Arial"/>
      <family val="2"/>
    </font>
    <font>
      <b/>
      <i/>
      <sz val="10"/>
      <name val="Times New Roman"/>
      <family val="1"/>
    </font>
    <font>
      <b/>
      <i/>
      <sz val="9"/>
      <name val="Times New Roman"/>
      <family val="1"/>
    </font>
    <font>
      <vertAlign val="superscript"/>
      <sz val="9"/>
      <color rgb="FF000000"/>
      <name val="Times New Roman"/>
      <family val="1"/>
    </font>
    <font>
      <u/>
      <sz val="9"/>
      <color rgb="FF000000"/>
      <name val="Times New Roman"/>
      <family val="1"/>
    </font>
  </fonts>
  <fills count="11">
    <fill>
      <patternFill patternType="none"/>
    </fill>
    <fill>
      <patternFill patternType="gray125"/>
    </fill>
    <fill>
      <patternFill patternType="solid">
        <fgColor indexed="44"/>
      </patternFill>
    </fill>
    <fill>
      <patternFill patternType="solid">
        <fgColor indexed="55"/>
      </patternFill>
    </fill>
    <fill>
      <patternFill patternType="solid">
        <fgColor indexed="29"/>
      </patternFill>
    </fill>
    <fill>
      <patternFill patternType="solid">
        <fgColor indexed="47"/>
      </patternFill>
    </fill>
    <fill>
      <patternFill patternType="solid">
        <fgColor indexed="26"/>
      </patternFill>
    </fill>
    <fill>
      <patternFill patternType="solid">
        <fgColor indexed="27"/>
      </patternFill>
    </fill>
    <fill>
      <patternFill patternType="solid">
        <fgColor theme="8" tint="0.79998168889431442"/>
        <bgColor indexed="65"/>
      </patternFill>
    </fill>
    <fill>
      <patternFill patternType="solid">
        <fgColor theme="0" tint="-4.9989318521683403E-2"/>
        <bgColor indexed="64"/>
      </patternFill>
    </fill>
    <fill>
      <patternFill patternType="solid">
        <fgColor theme="0" tint="-0.14999847407452621"/>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thin">
        <color indexed="64"/>
      </bottom>
      <diagonal/>
    </border>
  </borders>
  <cellStyleXfs count="15178">
    <xf numFmtId="0" fontId="0" fillId="0" borderId="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6" fillId="3"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6" fillId="3"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6" fillId="3"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 fillId="5"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 fillId="5"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6" fillId="5"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6" fillId="3"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6" fillId="3"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6" fillId="3"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6"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6"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6"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6" fillId="5"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cellStyleXfs>
  <cellXfs count="70">
    <xf numFmtId="0" fontId="0" fillId="0" borderId="0" xfId="0"/>
    <xf numFmtId="0" fontId="0" fillId="0" borderId="0" xfId="0"/>
    <xf numFmtId="3" fontId="0" fillId="0" borderId="0" xfId="0" applyNumberFormat="1"/>
    <xf numFmtId="3" fontId="3" fillId="0" borderId="0" xfId="0" applyNumberFormat="1" applyFont="1"/>
    <xf numFmtId="0" fontId="0" fillId="0" borderId="2" xfId="0" applyBorder="1" applyAlignment="1"/>
    <xf numFmtId="0" fontId="0" fillId="0" borderId="2" xfId="0" applyBorder="1"/>
    <xf numFmtId="0" fontId="0" fillId="0" borderId="1" xfId="0" applyBorder="1"/>
    <xf numFmtId="3" fontId="0" fillId="0" borderId="2" xfId="0" applyNumberFormat="1" applyBorder="1"/>
    <xf numFmtId="0" fontId="2" fillId="0" borderId="0" xfId="0" applyFont="1"/>
    <xf numFmtId="0" fontId="4" fillId="0" borderId="0" xfId="0" applyFont="1"/>
    <xf numFmtId="1" fontId="0" fillId="0" borderId="0" xfId="0" applyNumberFormat="1"/>
    <xf numFmtId="0" fontId="3" fillId="0" borderId="0" xfId="0" applyFont="1"/>
    <xf numFmtId="0" fontId="2" fillId="0" borderId="1" xfId="0" applyFont="1" applyBorder="1"/>
    <xf numFmtId="0" fontId="2" fillId="0" borderId="2" xfId="0" applyFont="1" applyBorder="1"/>
    <xf numFmtId="3" fontId="2" fillId="0" borderId="0" xfId="0" applyNumberFormat="1" applyFont="1" applyAlignment="1">
      <alignment horizontal="center"/>
    </xf>
    <xf numFmtId="3" fontId="2" fillId="0" borderId="2" xfId="0" applyNumberFormat="1" applyFont="1" applyBorder="1" applyAlignment="1">
      <alignment horizontal="center"/>
    </xf>
    <xf numFmtId="0" fontId="2" fillId="0" borderId="0" xfId="0" applyFont="1" applyAlignment="1">
      <alignment horizontal="center"/>
    </xf>
    <xf numFmtId="0" fontId="11" fillId="0" borderId="4" xfId="0" applyFont="1" applyBorder="1" applyAlignment="1">
      <alignment horizontal="center" vertical="center" wrapText="1"/>
    </xf>
    <xf numFmtId="0" fontId="11" fillId="0" borderId="0" xfId="0" applyFont="1" applyAlignment="1">
      <alignment horizontal="center" vertical="center" wrapText="1"/>
    </xf>
    <xf numFmtId="0" fontId="7" fillId="0" borderId="0" xfId="0" applyFont="1" applyAlignment="1">
      <alignment horizontal="center" vertical="center" wrapText="1"/>
    </xf>
    <xf numFmtId="3" fontId="7" fillId="0" borderId="0" xfId="0" applyNumberFormat="1" applyFont="1" applyAlignment="1">
      <alignment horizontal="center" vertical="center" wrapText="1"/>
    </xf>
    <xf numFmtId="0" fontId="7" fillId="0" borderId="0" xfId="0" applyFont="1"/>
    <xf numFmtId="3" fontId="11" fillId="0" borderId="4" xfId="0" applyNumberFormat="1" applyFont="1" applyBorder="1" applyAlignment="1">
      <alignment horizontal="center" vertical="center" wrapText="1"/>
    </xf>
    <xf numFmtId="3" fontId="11" fillId="0" borderId="0" xfId="0" applyNumberFormat="1" applyFont="1" applyAlignment="1">
      <alignment horizontal="center" vertical="center" wrapText="1"/>
    </xf>
    <xf numFmtId="0" fontId="0" fillId="9" borderId="0" xfId="0" applyFill="1"/>
    <xf numFmtId="0" fontId="0" fillId="9" borderId="2" xfId="0" applyFill="1" applyBorder="1"/>
    <xf numFmtId="0" fontId="10" fillId="9" borderId="3" xfId="0" applyFont="1" applyFill="1" applyBorder="1" applyAlignment="1">
      <alignment horizontal="justify" vertical="center" wrapText="1"/>
    </xf>
    <xf numFmtId="0" fontId="10" fillId="9" borderId="3" xfId="0" applyFont="1" applyFill="1" applyBorder="1" applyAlignment="1">
      <alignment horizontal="center" vertical="center" wrapText="1"/>
    </xf>
    <xf numFmtId="3" fontId="11" fillId="9" borderId="4" xfId="0" applyNumberFormat="1" applyFont="1" applyFill="1" applyBorder="1" applyAlignment="1">
      <alignment horizontal="center" vertical="center" wrapText="1"/>
    </xf>
    <xf numFmtId="3" fontId="2" fillId="9" borderId="2" xfId="0" applyNumberFormat="1" applyFont="1" applyFill="1" applyBorder="1"/>
    <xf numFmtId="3" fontId="11" fillId="9" borderId="0" xfId="0" applyNumberFormat="1" applyFont="1" applyFill="1" applyAlignment="1">
      <alignment horizontal="center" vertical="center" wrapText="1"/>
    </xf>
    <xf numFmtId="3" fontId="7" fillId="9" borderId="0" xfId="0" applyNumberFormat="1" applyFont="1" applyFill="1" applyAlignment="1">
      <alignment horizontal="center" vertical="center" wrapText="1"/>
    </xf>
    <xf numFmtId="3" fontId="2" fillId="9" borderId="0" xfId="0" applyNumberFormat="1" applyFont="1" applyFill="1"/>
    <xf numFmtId="3" fontId="11" fillId="9" borderId="2" xfId="0" applyNumberFormat="1" applyFont="1" applyFill="1" applyBorder="1" applyAlignment="1">
      <alignment horizontal="center" vertical="center" wrapText="1"/>
    </xf>
    <xf numFmtId="3" fontId="7" fillId="9" borderId="2" xfId="0" applyNumberFormat="1" applyFont="1" applyFill="1" applyBorder="1" applyAlignment="1">
      <alignment horizontal="center" vertical="center" wrapText="1"/>
    </xf>
    <xf numFmtId="3" fontId="11" fillId="9" borderId="5" xfId="0" applyNumberFormat="1" applyFont="1" applyFill="1" applyBorder="1" applyAlignment="1">
      <alignment horizontal="center" vertical="center" wrapText="1"/>
    </xf>
    <xf numFmtId="0" fontId="11" fillId="9" borderId="0" xfId="0" applyFont="1" applyFill="1" applyAlignment="1">
      <alignment horizontal="center" vertical="center" wrapText="1"/>
    </xf>
    <xf numFmtId="0" fontId="11" fillId="9" borderId="2" xfId="0" applyFont="1" applyFill="1" applyBorder="1" applyAlignment="1">
      <alignment horizontal="center" vertical="center" wrapText="1"/>
    </xf>
    <xf numFmtId="1" fontId="11" fillId="9" borderId="0" xfId="0" applyNumberFormat="1" applyFont="1" applyFill="1" applyAlignment="1">
      <alignment horizontal="center" vertical="center" wrapText="1"/>
    </xf>
    <xf numFmtId="1" fontId="11" fillId="9" borderId="2" xfId="0" applyNumberFormat="1" applyFont="1" applyFill="1" applyBorder="1" applyAlignment="1">
      <alignment horizontal="center" vertical="center" wrapText="1"/>
    </xf>
    <xf numFmtId="0" fontId="12" fillId="9" borderId="0" xfId="0" applyFont="1" applyFill="1"/>
    <xf numFmtId="0" fontId="2" fillId="0" borderId="0" xfId="0" applyFont="1" applyBorder="1"/>
    <xf numFmtId="0" fontId="2" fillId="0" borderId="2" xfId="0" applyFont="1" applyBorder="1" applyAlignment="1">
      <alignment horizontal="center"/>
    </xf>
    <xf numFmtId="0" fontId="2" fillId="0" borderId="5" xfId="0" applyFont="1" applyBorder="1" applyAlignment="1">
      <alignment horizontal="center"/>
    </xf>
    <xf numFmtId="3" fontId="2" fillId="0" borderId="5" xfId="0" applyNumberFormat="1" applyFont="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3" fontId="13" fillId="10" borderId="0" xfId="0" applyNumberFormat="1" applyFont="1" applyFill="1" applyAlignment="1">
      <alignment horizontal="center"/>
    </xf>
    <xf numFmtId="0" fontId="7" fillId="0" borderId="2" xfId="0" applyFont="1" applyBorder="1"/>
    <xf numFmtId="0" fontId="7" fillId="0" borderId="5" xfId="0" applyFont="1" applyBorder="1"/>
    <xf numFmtId="0" fontId="7" fillId="0" borderId="0" xfId="0" applyFont="1" applyAlignment="1">
      <alignment horizontal="center"/>
    </xf>
    <xf numFmtId="0" fontId="7" fillId="0" borderId="2" xfId="0" applyFont="1" applyBorder="1" applyAlignment="1">
      <alignment horizontal="center"/>
    </xf>
    <xf numFmtId="3" fontId="7" fillId="0" borderId="0" xfId="0" applyNumberFormat="1" applyFont="1" applyAlignment="1">
      <alignment horizontal="center"/>
    </xf>
    <xf numFmtId="3" fontId="7" fillId="0" borderId="2" xfId="0" applyNumberFormat="1" applyFont="1" applyBorder="1" applyAlignment="1">
      <alignment horizontal="center"/>
    </xf>
    <xf numFmtId="3" fontId="7" fillId="0" borderId="5" xfId="0" applyNumberFormat="1" applyFont="1" applyBorder="1" applyAlignment="1">
      <alignment horizontal="center"/>
    </xf>
    <xf numFmtId="3" fontId="14" fillId="10" borderId="0" xfId="0" applyNumberFormat="1" applyFont="1" applyFill="1" applyAlignment="1">
      <alignment horizontal="center"/>
    </xf>
    <xf numFmtId="0" fontId="7" fillId="0" borderId="3" xfId="0" applyFont="1" applyBorder="1" applyAlignment="1">
      <alignment horizontal="center" vertical="center" wrapText="1"/>
    </xf>
    <xf numFmtId="0" fontId="11" fillId="0" borderId="4" xfId="0" applyFont="1" applyBorder="1" applyAlignment="1">
      <alignment horizontal="left" vertical="center"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1" fillId="0" borderId="0" xfId="0" applyFont="1" applyBorder="1" applyAlignment="1">
      <alignment horizontal="left" vertical="center" wrapText="1"/>
    </xf>
    <xf numFmtId="3" fontId="7" fillId="0" borderId="0" xfId="0" applyNumberFormat="1" applyFont="1" applyBorder="1" applyAlignment="1">
      <alignment horizontal="center" vertical="center" wrapText="1"/>
    </xf>
    <xf numFmtId="0" fontId="11" fillId="0" borderId="5" xfId="0" applyFont="1" applyBorder="1" applyAlignment="1">
      <alignment horizontal="left" vertical="center" wrapText="1"/>
    </xf>
    <xf numFmtId="3" fontId="7" fillId="0" borderId="5" xfId="0" applyNumberFormat="1" applyFont="1" applyBorder="1" applyAlignment="1">
      <alignment horizontal="center" vertical="center" wrapText="1"/>
    </xf>
    <xf numFmtId="0" fontId="0" fillId="0" borderId="0" xfId="0"/>
    <xf numFmtId="0" fontId="7" fillId="0" borderId="3" xfId="0" applyFont="1" applyBorder="1" applyAlignment="1">
      <alignment horizontal="center" vertical="center" wrapText="1"/>
    </xf>
    <xf numFmtId="0" fontId="10" fillId="9" borderId="3" xfId="0" applyFont="1" applyFill="1" applyBorder="1" applyAlignment="1">
      <alignment horizontal="center" vertical="center" wrapText="1"/>
    </xf>
    <xf numFmtId="3" fontId="11" fillId="9" borderId="0" xfId="0" applyNumberFormat="1" applyFont="1" applyFill="1" applyBorder="1" applyAlignment="1">
      <alignment horizontal="center" vertical="center" wrapText="1"/>
    </xf>
    <xf numFmtId="0" fontId="0" fillId="0" borderId="1" xfId="0" applyBorder="1" applyAlignment="1">
      <alignment horizontal="center"/>
    </xf>
    <xf numFmtId="3" fontId="7" fillId="0" borderId="0" xfId="0" applyNumberFormat="1" applyFont="1"/>
  </cellXfs>
  <cellStyles count="15178">
    <cellStyle name="20% - Accent1 10" xfId="1"/>
    <cellStyle name="20% - Accent1 10 2" xfId="2"/>
    <cellStyle name="20% - Accent1 10 2 2" xfId="3"/>
    <cellStyle name="20% - Accent1 10 2 2 2" xfId="4"/>
    <cellStyle name="20% - Accent1 10 2 3" xfId="5"/>
    <cellStyle name="20% - Accent1 10 3" xfId="6"/>
    <cellStyle name="20% - Accent1 10 3 2" xfId="7"/>
    <cellStyle name="20% - Accent1 10 4" xfId="8"/>
    <cellStyle name="20% - Accent1 2" xfId="9"/>
    <cellStyle name="20% - Accent1 2 10" xfId="10"/>
    <cellStyle name="20% - Accent1 2 10 2" xfId="11"/>
    <cellStyle name="20% - Accent1 2 11" xfId="12"/>
    <cellStyle name="20% - Accent1 2 12" xfId="13"/>
    <cellStyle name="20% - Accent1 2 13" xfId="14"/>
    <cellStyle name="20% - Accent1 2 2" xfId="15"/>
    <cellStyle name="20% - Accent1 2 2 10" xfId="16"/>
    <cellStyle name="20% - Accent1 2 2 11" xfId="17"/>
    <cellStyle name="20% - Accent1 2 2 12" xfId="18"/>
    <cellStyle name="20% - Accent1 2 2 2" xfId="19"/>
    <cellStyle name="20% - Accent1 2 2 2 10" xfId="20"/>
    <cellStyle name="20% - Accent1 2 2 2 2" xfId="21"/>
    <cellStyle name="20% - Accent1 2 2 2 2 2" xfId="22"/>
    <cellStyle name="20% - Accent1 2 2 2 2 2 2" xfId="23"/>
    <cellStyle name="20% - Accent1 2 2 2 2 2 2 2" xfId="24"/>
    <cellStyle name="20% - Accent1 2 2 2 2 2 2 2 2" xfId="25"/>
    <cellStyle name="20% - Accent1 2 2 2 2 2 2 3" xfId="26"/>
    <cellStyle name="20% - Accent1 2 2 2 2 2 3" xfId="27"/>
    <cellStyle name="20% - Accent1 2 2 2 2 2 3 2" xfId="28"/>
    <cellStyle name="20% - Accent1 2 2 2 2 2 4" xfId="29"/>
    <cellStyle name="20% - Accent1 2 2 2 2 3" xfId="30"/>
    <cellStyle name="20% - Accent1 2 2 2 2 3 2" xfId="31"/>
    <cellStyle name="20% - Accent1 2 2 2 2 3 2 2" xfId="32"/>
    <cellStyle name="20% - Accent1 2 2 2 2 3 3" xfId="33"/>
    <cellStyle name="20% - Accent1 2 2 2 2 4" xfId="34"/>
    <cellStyle name="20% - Accent1 2 2 2 2 4 2" xfId="35"/>
    <cellStyle name="20% - Accent1 2 2 2 2 5" xfId="36"/>
    <cellStyle name="20% - Accent1 2 2 2 2 6" xfId="37"/>
    <cellStyle name="20% - Accent1 2 2 2 2 7" xfId="38"/>
    <cellStyle name="20% - Accent1 2 2 2 3" xfId="39"/>
    <cellStyle name="20% - Accent1 2 2 2 3 2" xfId="40"/>
    <cellStyle name="20% - Accent1 2 2 2 3 2 2" xfId="41"/>
    <cellStyle name="20% - Accent1 2 2 2 3 2 2 2" xfId="42"/>
    <cellStyle name="20% - Accent1 2 2 2 3 2 3" xfId="43"/>
    <cellStyle name="20% - Accent1 2 2 2 3 3" xfId="44"/>
    <cellStyle name="20% - Accent1 2 2 2 3 3 2" xfId="45"/>
    <cellStyle name="20% - Accent1 2 2 2 3 4" xfId="46"/>
    <cellStyle name="20% - Accent1 2 2 2 4" xfId="47"/>
    <cellStyle name="20% - Accent1 2 2 2 4 2" xfId="48"/>
    <cellStyle name="20% - Accent1 2 2 2 4 2 2" xfId="49"/>
    <cellStyle name="20% - Accent1 2 2 2 4 2 2 2" xfId="50"/>
    <cellStyle name="20% - Accent1 2 2 2 4 2 3" xfId="51"/>
    <cellStyle name="20% - Accent1 2 2 2 4 3" xfId="52"/>
    <cellStyle name="20% - Accent1 2 2 2 4 3 2" xfId="53"/>
    <cellStyle name="20% - Accent1 2 2 2 4 4" xfId="54"/>
    <cellStyle name="20% - Accent1 2 2 2 5" xfId="55"/>
    <cellStyle name="20% - Accent1 2 2 2 5 2" xfId="56"/>
    <cellStyle name="20% - Accent1 2 2 2 5 2 2" xfId="57"/>
    <cellStyle name="20% - Accent1 2 2 2 5 3" xfId="58"/>
    <cellStyle name="20% - Accent1 2 2 2 6" xfId="59"/>
    <cellStyle name="20% - Accent1 2 2 2 6 2" xfId="60"/>
    <cellStyle name="20% - Accent1 2 2 2 7" xfId="61"/>
    <cellStyle name="20% - Accent1 2 2 2 7 2" xfId="62"/>
    <cellStyle name="20% - Accent1 2 2 2 8" xfId="63"/>
    <cellStyle name="20% - Accent1 2 2 2 9" xfId="64"/>
    <cellStyle name="20% - Accent1 2 2 3" xfId="65"/>
    <cellStyle name="20% - Accent1 2 2 3 2" xfId="66"/>
    <cellStyle name="20% - Accent1 2 2 3 2 2" xfId="67"/>
    <cellStyle name="20% - Accent1 2 2 3 2 2 2" xfId="68"/>
    <cellStyle name="20% - Accent1 2 2 3 2 2 2 2" xfId="69"/>
    <cellStyle name="20% - Accent1 2 2 3 2 2 3" xfId="70"/>
    <cellStyle name="20% - Accent1 2 2 3 2 3" xfId="71"/>
    <cellStyle name="20% - Accent1 2 2 3 2 3 2" xfId="72"/>
    <cellStyle name="20% - Accent1 2 2 3 2 4" xfId="73"/>
    <cellStyle name="20% - Accent1 2 2 3 3" xfId="74"/>
    <cellStyle name="20% - Accent1 2 2 3 3 2" xfId="75"/>
    <cellStyle name="20% - Accent1 2 2 3 3 2 2" xfId="76"/>
    <cellStyle name="20% - Accent1 2 2 3 3 3" xfId="77"/>
    <cellStyle name="20% - Accent1 2 2 3 4" xfId="78"/>
    <cellStyle name="20% - Accent1 2 2 3 4 2" xfId="79"/>
    <cellStyle name="20% - Accent1 2 2 3 5" xfId="80"/>
    <cellStyle name="20% - Accent1 2 2 3 6" xfId="81"/>
    <cellStyle name="20% - Accent1 2 2 3 7" xfId="82"/>
    <cellStyle name="20% - Accent1 2 2 4" xfId="83"/>
    <cellStyle name="20% - Accent1 2 2 4 2" xfId="84"/>
    <cellStyle name="20% - Accent1 2 2 4 2 2" xfId="85"/>
    <cellStyle name="20% - Accent1 2 2 4 2 2 2" xfId="86"/>
    <cellStyle name="20% - Accent1 2 2 4 2 3" xfId="87"/>
    <cellStyle name="20% - Accent1 2 2 4 3" xfId="88"/>
    <cellStyle name="20% - Accent1 2 2 4 3 2" xfId="89"/>
    <cellStyle name="20% - Accent1 2 2 4 4" xfId="90"/>
    <cellStyle name="20% - Accent1 2 2 5" xfId="91"/>
    <cellStyle name="20% - Accent1 2 2 5 2" xfId="92"/>
    <cellStyle name="20% - Accent1 2 2 5 2 2" xfId="93"/>
    <cellStyle name="20% - Accent1 2 2 5 2 2 2" xfId="94"/>
    <cellStyle name="20% - Accent1 2 2 5 2 3" xfId="95"/>
    <cellStyle name="20% - Accent1 2 2 5 3" xfId="96"/>
    <cellStyle name="20% - Accent1 2 2 5 3 2" xfId="97"/>
    <cellStyle name="20% - Accent1 2 2 5 4" xfId="98"/>
    <cellStyle name="20% - Accent1 2 2 6" xfId="99"/>
    <cellStyle name="20% - Accent1 2 2 7" xfId="100"/>
    <cellStyle name="20% - Accent1 2 2 7 2" xfId="101"/>
    <cellStyle name="20% - Accent1 2 2 7 2 2" xfId="102"/>
    <cellStyle name="20% - Accent1 2 2 7 3" xfId="103"/>
    <cellStyle name="20% - Accent1 2 2 8" xfId="104"/>
    <cellStyle name="20% - Accent1 2 2 8 2" xfId="105"/>
    <cellStyle name="20% - Accent1 2 2 9" xfId="106"/>
    <cellStyle name="20% - Accent1 2 2 9 2" xfId="107"/>
    <cellStyle name="20% - Accent1 2 3" xfId="108"/>
    <cellStyle name="20% - Accent1 2 3 10" xfId="109"/>
    <cellStyle name="20% - Accent1 2 3 2" xfId="110"/>
    <cellStyle name="20% - Accent1 2 3 2 2" xfId="111"/>
    <cellStyle name="20% - Accent1 2 3 2 2 2" xfId="112"/>
    <cellStyle name="20% - Accent1 2 3 2 2 2 2" xfId="113"/>
    <cellStyle name="20% - Accent1 2 3 2 2 2 2 2" xfId="114"/>
    <cellStyle name="20% - Accent1 2 3 2 2 2 3" xfId="115"/>
    <cellStyle name="20% - Accent1 2 3 2 2 3" xfId="116"/>
    <cellStyle name="20% - Accent1 2 3 2 2 3 2" xfId="117"/>
    <cellStyle name="20% - Accent1 2 3 2 2 4" xfId="118"/>
    <cellStyle name="20% - Accent1 2 3 2 3" xfId="119"/>
    <cellStyle name="20% - Accent1 2 3 2 3 2" xfId="120"/>
    <cellStyle name="20% - Accent1 2 3 2 3 2 2" xfId="121"/>
    <cellStyle name="20% - Accent1 2 3 2 3 3" xfId="122"/>
    <cellStyle name="20% - Accent1 2 3 2 4" xfId="123"/>
    <cellStyle name="20% - Accent1 2 3 2 4 2" xfId="124"/>
    <cellStyle name="20% - Accent1 2 3 2 5" xfId="125"/>
    <cellStyle name="20% - Accent1 2 3 2 6" xfId="126"/>
    <cellStyle name="20% - Accent1 2 3 2 7" xfId="127"/>
    <cellStyle name="20% - Accent1 2 3 3" xfId="128"/>
    <cellStyle name="20% - Accent1 2 3 3 2" xfId="129"/>
    <cellStyle name="20% - Accent1 2 3 3 2 2" xfId="130"/>
    <cellStyle name="20% - Accent1 2 3 3 2 2 2" xfId="131"/>
    <cellStyle name="20% - Accent1 2 3 3 2 3" xfId="132"/>
    <cellStyle name="20% - Accent1 2 3 3 3" xfId="133"/>
    <cellStyle name="20% - Accent1 2 3 3 3 2" xfId="134"/>
    <cellStyle name="20% - Accent1 2 3 3 4" xfId="135"/>
    <cellStyle name="20% - Accent1 2 3 4" xfId="136"/>
    <cellStyle name="20% - Accent1 2 3 4 2" xfId="137"/>
    <cellStyle name="20% - Accent1 2 3 4 2 2" xfId="138"/>
    <cellStyle name="20% - Accent1 2 3 4 2 2 2" xfId="139"/>
    <cellStyle name="20% - Accent1 2 3 4 2 3" xfId="140"/>
    <cellStyle name="20% - Accent1 2 3 4 3" xfId="141"/>
    <cellStyle name="20% - Accent1 2 3 4 3 2" xfId="142"/>
    <cellStyle name="20% - Accent1 2 3 4 4" xfId="143"/>
    <cellStyle name="20% - Accent1 2 3 5" xfId="144"/>
    <cellStyle name="20% - Accent1 2 3 5 2" xfId="145"/>
    <cellStyle name="20% - Accent1 2 3 5 2 2" xfId="146"/>
    <cellStyle name="20% - Accent1 2 3 5 3" xfId="147"/>
    <cellStyle name="20% - Accent1 2 3 6" xfId="148"/>
    <cellStyle name="20% - Accent1 2 3 6 2" xfId="149"/>
    <cellStyle name="20% - Accent1 2 3 7" xfId="150"/>
    <cellStyle name="20% - Accent1 2 3 7 2" xfId="151"/>
    <cellStyle name="20% - Accent1 2 3 8" xfId="152"/>
    <cellStyle name="20% - Accent1 2 3 9" xfId="153"/>
    <cellStyle name="20% - Accent1 2 4" xfId="154"/>
    <cellStyle name="20% - Accent1 2 4 2" xfId="155"/>
    <cellStyle name="20% - Accent1 2 4 2 2" xfId="156"/>
    <cellStyle name="20% - Accent1 2 4 2 2 2" xfId="157"/>
    <cellStyle name="20% - Accent1 2 4 2 2 2 2" xfId="158"/>
    <cellStyle name="20% - Accent1 2 4 2 2 3" xfId="159"/>
    <cellStyle name="20% - Accent1 2 4 2 3" xfId="160"/>
    <cellStyle name="20% - Accent1 2 4 2 3 2" xfId="161"/>
    <cellStyle name="20% - Accent1 2 4 2 4" xfId="162"/>
    <cellStyle name="20% - Accent1 2 4 3" xfId="163"/>
    <cellStyle name="20% - Accent1 2 4 3 2" xfId="164"/>
    <cellStyle name="20% - Accent1 2 4 3 2 2" xfId="165"/>
    <cellStyle name="20% - Accent1 2 4 3 3" xfId="166"/>
    <cellStyle name="20% - Accent1 2 4 4" xfId="167"/>
    <cellStyle name="20% - Accent1 2 4 4 2" xfId="168"/>
    <cellStyle name="20% - Accent1 2 4 5" xfId="169"/>
    <cellStyle name="20% - Accent1 2 4 6" xfId="170"/>
    <cellStyle name="20% - Accent1 2 4 7" xfId="171"/>
    <cellStyle name="20% - Accent1 2 5" xfId="172"/>
    <cellStyle name="20% - Accent1 2 5 2" xfId="173"/>
    <cellStyle name="20% - Accent1 2 5 2 2" xfId="174"/>
    <cellStyle name="20% - Accent1 2 5 2 2 2" xfId="175"/>
    <cellStyle name="20% - Accent1 2 5 2 3" xfId="176"/>
    <cellStyle name="20% - Accent1 2 5 3" xfId="177"/>
    <cellStyle name="20% - Accent1 2 5 3 2" xfId="178"/>
    <cellStyle name="20% - Accent1 2 5 4" xfId="179"/>
    <cellStyle name="20% - Accent1 2 6" xfId="180"/>
    <cellStyle name="20% - Accent1 2 6 2" xfId="181"/>
    <cellStyle name="20% - Accent1 2 6 2 2" xfId="182"/>
    <cellStyle name="20% - Accent1 2 6 2 2 2" xfId="183"/>
    <cellStyle name="20% - Accent1 2 6 2 3" xfId="184"/>
    <cellStyle name="20% - Accent1 2 6 3" xfId="185"/>
    <cellStyle name="20% - Accent1 2 6 3 2" xfId="186"/>
    <cellStyle name="20% - Accent1 2 6 4" xfId="187"/>
    <cellStyle name="20% - Accent1 2 7" xfId="188"/>
    <cellStyle name="20% - Accent1 2 8" xfId="189"/>
    <cellStyle name="20% - Accent1 2 8 2" xfId="190"/>
    <cellStyle name="20% - Accent1 2 8 2 2" xfId="191"/>
    <cellStyle name="20% - Accent1 2 8 3" xfId="192"/>
    <cellStyle name="20% - Accent1 2 9" xfId="193"/>
    <cellStyle name="20% - Accent1 2 9 2" xfId="194"/>
    <cellStyle name="20% - Accent1 3" xfId="195"/>
    <cellStyle name="20% - Accent1 3 10" xfId="196"/>
    <cellStyle name="20% - Accent1 3 10 2" xfId="197"/>
    <cellStyle name="20% - Accent1 3 11" xfId="198"/>
    <cellStyle name="20% - Accent1 3 12" xfId="199"/>
    <cellStyle name="20% - Accent1 3 13" xfId="200"/>
    <cellStyle name="20% - Accent1 3 2" xfId="201"/>
    <cellStyle name="20% - Accent1 3 2 10" xfId="202"/>
    <cellStyle name="20% - Accent1 3 2 11" xfId="203"/>
    <cellStyle name="20% - Accent1 3 2 2" xfId="204"/>
    <cellStyle name="20% - Accent1 3 2 2 10" xfId="205"/>
    <cellStyle name="20% - Accent1 3 2 2 2" xfId="206"/>
    <cellStyle name="20% - Accent1 3 2 2 2 2" xfId="207"/>
    <cellStyle name="20% - Accent1 3 2 2 2 2 2" xfId="208"/>
    <cellStyle name="20% - Accent1 3 2 2 2 2 2 2" xfId="209"/>
    <cellStyle name="20% - Accent1 3 2 2 2 2 2 2 2" xfId="210"/>
    <cellStyle name="20% - Accent1 3 2 2 2 2 2 3" xfId="211"/>
    <cellStyle name="20% - Accent1 3 2 2 2 2 3" xfId="212"/>
    <cellStyle name="20% - Accent1 3 2 2 2 2 3 2" xfId="213"/>
    <cellStyle name="20% - Accent1 3 2 2 2 2 4" xfId="214"/>
    <cellStyle name="20% - Accent1 3 2 2 2 3" xfId="215"/>
    <cellStyle name="20% - Accent1 3 2 2 2 3 2" xfId="216"/>
    <cellStyle name="20% - Accent1 3 2 2 2 3 2 2" xfId="217"/>
    <cellStyle name="20% - Accent1 3 2 2 2 3 3" xfId="218"/>
    <cellStyle name="20% - Accent1 3 2 2 2 4" xfId="219"/>
    <cellStyle name="20% - Accent1 3 2 2 2 4 2" xfId="220"/>
    <cellStyle name="20% - Accent1 3 2 2 2 5" xfId="221"/>
    <cellStyle name="20% - Accent1 3 2 2 2 6" xfId="222"/>
    <cellStyle name="20% - Accent1 3 2 2 2 7" xfId="223"/>
    <cellStyle name="20% - Accent1 3 2 2 3" xfId="224"/>
    <cellStyle name="20% - Accent1 3 2 2 3 2" xfId="225"/>
    <cellStyle name="20% - Accent1 3 2 2 3 2 2" xfId="226"/>
    <cellStyle name="20% - Accent1 3 2 2 3 2 2 2" xfId="227"/>
    <cellStyle name="20% - Accent1 3 2 2 3 2 3" xfId="228"/>
    <cellStyle name="20% - Accent1 3 2 2 3 3" xfId="229"/>
    <cellStyle name="20% - Accent1 3 2 2 3 3 2" xfId="230"/>
    <cellStyle name="20% - Accent1 3 2 2 3 4" xfId="231"/>
    <cellStyle name="20% - Accent1 3 2 2 4" xfId="232"/>
    <cellStyle name="20% - Accent1 3 2 2 4 2" xfId="233"/>
    <cellStyle name="20% - Accent1 3 2 2 4 2 2" xfId="234"/>
    <cellStyle name="20% - Accent1 3 2 2 4 2 2 2" xfId="235"/>
    <cellStyle name="20% - Accent1 3 2 2 4 2 3" xfId="236"/>
    <cellStyle name="20% - Accent1 3 2 2 4 3" xfId="237"/>
    <cellStyle name="20% - Accent1 3 2 2 4 3 2" xfId="238"/>
    <cellStyle name="20% - Accent1 3 2 2 4 4" xfId="239"/>
    <cellStyle name="20% - Accent1 3 2 2 5" xfId="240"/>
    <cellStyle name="20% - Accent1 3 2 2 5 2" xfId="241"/>
    <cellStyle name="20% - Accent1 3 2 2 5 2 2" xfId="242"/>
    <cellStyle name="20% - Accent1 3 2 2 5 3" xfId="243"/>
    <cellStyle name="20% - Accent1 3 2 2 6" xfId="244"/>
    <cellStyle name="20% - Accent1 3 2 2 6 2" xfId="245"/>
    <cellStyle name="20% - Accent1 3 2 2 7" xfId="246"/>
    <cellStyle name="20% - Accent1 3 2 2 7 2" xfId="247"/>
    <cellStyle name="20% - Accent1 3 2 2 8" xfId="248"/>
    <cellStyle name="20% - Accent1 3 2 2 9" xfId="249"/>
    <cellStyle name="20% - Accent1 3 2 3" xfId="250"/>
    <cellStyle name="20% - Accent1 3 2 3 2" xfId="251"/>
    <cellStyle name="20% - Accent1 3 2 3 2 2" xfId="252"/>
    <cellStyle name="20% - Accent1 3 2 3 2 2 2" xfId="253"/>
    <cellStyle name="20% - Accent1 3 2 3 2 2 2 2" xfId="254"/>
    <cellStyle name="20% - Accent1 3 2 3 2 2 3" xfId="255"/>
    <cellStyle name="20% - Accent1 3 2 3 2 3" xfId="256"/>
    <cellStyle name="20% - Accent1 3 2 3 2 3 2" xfId="257"/>
    <cellStyle name="20% - Accent1 3 2 3 2 4" xfId="258"/>
    <cellStyle name="20% - Accent1 3 2 3 3" xfId="259"/>
    <cellStyle name="20% - Accent1 3 2 3 3 2" xfId="260"/>
    <cellStyle name="20% - Accent1 3 2 3 3 2 2" xfId="261"/>
    <cellStyle name="20% - Accent1 3 2 3 3 3" xfId="262"/>
    <cellStyle name="20% - Accent1 3 2 3 4" xfId="263"/>
    <cellStyle name="20% - Accent1 3 2 3 4 2" xfId="264"/>
    <cellStyle name="20% - Accent1 3 2 3 5" xfId="265"/>
    <cellStyle name="20% - Accent1 3 2 3 6" xfId="266"/>
    <cellStyle name="20% - Accent1 3 2 3 7" xfId="267"/>
    <cellStyle name="20% - Accent1 3 2 4" xfId="268"/>
    <cellStyle name="20% - Accent1 3 2 4 2" xfId="269"/>
    <cellStyle name="20% - Accent1 3 2 4 2 2" xfId="270"/>
    <cellStyle name="20% - Accent1 3 2 4 2 2 2" xfId="271"/>
    <cellStyle name="20% - Accent1 3 2 4 2 3" xfId="272"/>
    <cellStyle name="20% - Accent1 3 2 4 3" xfId="273"/>
    <cellStyle name="20% - Accent1 3 2 4 3 2" xfId="274"/>
    <cellStyle name="20% - Accent1 3 2 4 4" xfId="275"/>
    <cellStyle name="20% - Accent1 3 2 5" xfId="276"/>
    <cellStyle name="20% - Accent1 3 2 5 2" xfId="277"/>
    <cellStyle name="20% - Accent1 3 2 5 2 2" xfId="278"/>
    <cellStyle name="20% - Accent1 3 2 5 2 2 2" xfId="279"/>
    <cellStyle name="20% - Accent1 3 2 5 2 3" xfId="280"/>
    <cellStyle name="20% - Accent1 3 2 5 3" xfId="281"/>
    <cellStyle name="20% - Accent1 3 2 5 3 2" xfId="282"/>
    <cellStyle name="20% - Accent1 3 2 5 4" xfId="283"/>
    <cellStyle name="20% - Accent1 3 2 6" xfId="284"/>
    <cellStyle name="20% - Accent1 3 2 6 2" xfId="285"/>
    <cellStyle name="20% - Accent1 3 2 6 2 2" xfId="286"/>
    <cellStyle name="20% - Accent1 3 2 6 3" xfId="287"/>
    <cellStyle name="20% - Accent1 3 2 7" xfId="288"/>
    <cellStyle name="20% - Accent1 3 2 7 2" xfId="289"/>
    <cellStyle name="20% - Accent1 3 2 8" xfId="290"/>
    <cellStyle name="20% - Accent1 3 2 8 2" xfId="291"/>
    <cellStyle name="20% - Accent1 3 2 9" xfId="292"/>
    <cellStyle name="20% - Accent1 3 3" xfId="293"/>
    <cellStyle name="20% - Accent1 3 3 10" xfId="294"/>
    <cellStyle name="20% - Accent1 3 3 2" xfId="295"/>
    <cellStyle name="20% - Accent1 3 3 2 2" xfId="296"/>
    <cellStyle name="20% - Accent1 3 3 2 2 2" xfId="297"/>
    <cellStyle name="20% - Accent1 3 3 2 2 2 2" xfId="298"/>
    <cellStyle name="20% - Accent1 3 3 2 2 2 2 2" xfId="299"/>
    <cellStyle name="20% - Accent1 3 3 2 2 2 3" xfId="300"/>
    <cellStyle name="20% - Accent1 3 3 2 2 3" xfId="301"/>
    <cellStyle name="20% - Accent1 3 3 2 2 3 2" xfId="302"/>
    <cellStyle name="20% - Accent1 3 3 2 2 4" xfId="303"/>
    <cellStyle name="20% - Accent1 3 3 2 3" xfId="304"/>
    <cellStyle name="20% - Accent1 3 3 2 3 2" xfId="305"/>
    <cellStyle name="20% - Accent1 3 3 2 3 2 2" xfId="306"/>
    <cellStyle name="20% - Accent1 3 3 2 3 3" xfId="307"/>
    <cellStyle name="20% - Accent1 3 3 2 4" xfId="308"/>
    <cellStyle name="20% - Accent1 3 3 2 4 2" xfId="309"/>
    <cellStyle name="20% - Accent1 3 3 2 5" xfId="310"/>
    <cellStyle name="20% - Accent1 3 3 2 6" xfId="311"/>
    <cellStyle name="20% - Accent1 3 3 2 7" xfId="312"/>
    <cellStyle name="20% - Accent1 3 3 3" xfId="313"/>
    <cellStyle name="20% - Accent1 3 3 3 2" xfId="314"/>
    <cellStyle name="20% - Accent1 3 3 3 2 2" xfId="315"/>
    <cellStyle name="20% - Accent1 3 3 3 2 2 2" xfId="316"/>
    <cellStyle name="20% - Accent1 3 3 3 2 3" xfId="317"/>
    <cellStyle name="20% - Accent1 3 3 3 3" xfId="318"/>
    <cellStyle name="20% - Accent1 3 3 3 3 2" xfId="319"/>
    <cellStyle name="20% - Accent1 3 3 3 4" xfId="320"/>
    <cellStyle name="20% - Accent1 3 3 4" xfId="321"/>
    <cellStyle name="20% - Accent1 3 3 4 2" xfId="322"/>
    <cellStyle name="20% - Accent1 3 3 4 2 2" xfId="323"/>
    <cellStyle name="20% - Accent1 3 3 4 2 2 2" xfId="324"/>
    <cellStyle name="20% - Accent1 3 3 4 2 3" xfId="325"/>
    <cellStyle name="20% - Accent1 3 3 4 3" xfId="326"/>
    <cellStyle name="20% - Accent1 3 3 4 3 2" xfId="327"/>
    <cellStyle name="20% - Accent1 3 3 4 4" xfId="328"/>
    <cellStyle name="20% - Accent1 3 3 5" xfId="329"/>
    <cellStyle name="20% - Accent1 3 3 5 2" xfId="330"/>
    <cellStyle name="20% - Accent1 3 3 5 2 2" xfId="331"/>
    <cellStyle name="20% - Accent1 3 3 5 3" xfId="332"/>
    <cellStyle name="20% - Accent1 3 3 6" xfId="333"/>
    <cellStyle name="20% - Accent1 3 3 6 2" xfId="334"/>
    <cellStyle name="20% - Accent1 3 3 7" xfId="335"/>
    <cellStyle name="20% - Accent1 3 3 7 2" xfId="336"/>
    <cellStyle name="20% - Accent1 3 3 8" xfId="337"/>
    <cellStyle name="20% - Accent1 3 3 9" xfId="338"/>
    <cellStyle name="20% - Accent1 3 4" xfId="339"/>
    <cellStyle name="20% - Accent1 3 4 2" xfId="340"/>
    <cellStyle name="20% - Accent1 3 4 2 2" xfId="341"/>
    <cellStyle name="20% - Accent1 3 4 2 2 2" xfId="342"/>
    <cellStyle name="20% - Accent1 3 4 2 2 2 2" xfId="343"/>
    <cellStyle name="20% - Accent1 3 4 2 2 3" xfId="344"/>
    <cellStyle name="20% - Accent1 3 4 2 3" xfId="345"/>
    <cellStyle name="20% - Accent1 3 4 2 3 2" xfId="346"/>
    <cellStyle name="20% - Accent1 3 4 2 4" xfId="347"/>
    <cellStyle name="20% - Accent1 3 4 3" xfId="348"/>
    <cellStyle name="20% - Accent1 3 4 3 2" xfId="349"/>
    <cellStyle name="20% - Accent1 3 4 3 2 2" xfId="350"/>
    <cellStyle name="20% - Accent1 3 4 3 3" xfId="351"/>
    <cellStyle name="20% - Accent1 3 4 4" xfId="352"/>
    <cellStyle name="20% - Accent1 3 4 4 2" xfId="353"/>
    <cellStyle name="20% - Accent1 3 4 5" xfId="354"/>
    <cellStyle name="20% - Accent1 3 4 6" xfId="355"/>
    <cellStyle name="20% - Accent1 3 4 7" xfId="356"/>
    <cellStyle name="20% - Accent1 3 5" xfId="357"/>
    <cellStyle name="20% - Accent1 3 5 2" xfId="358"/>
    <cellStyle name="20% - Accent1 3 5 2 2" xfId="359"/>
    <cellStyle name="20% - Accent1 3 5 2 2 2" xfId="360"/>
    <cellStyle name="20% - Accent1 3 5 2 3" xfId="361"/>
    <cellStyle name="20% - Accent1 3 5 3" xfId="362"/>
    <cellStyle name="20% - Accent1 3 5 3 2" xfId="363"/>
    <cellStyle name="20% - Accent1 3 5 4" xfId="364"/>
    <cellStyle name="20% - Accent1 3 6" xfId="365"/>
    <cellStyle name="20% - Accent1 3 6 2" xfId="366"/>
    <cellStyle name="20% - Accent1 3 6 2 2" xfId="367"/>
    <cellStyle name="20% - Accent1 3 6 2 2 2" xfId="368"/>
    <cellStyle name="20% - Accent1 3 6 2 3" xfId="369"/>
    <cellStyle name="20% - Accent1 3 6 3" xfId="370"/>
    <cellStyle name="20% - Accent1 3 6 3 2" xfId="371"/>
    <cellStyle name="20% - Accent1 3 6 4" xfId="372"/>
    <cellStyle name="20% - Accent1 3 7" xfId="373"/>
    <cellStyle name="20% - Accent1 3 8" xfId="374"/>
    <cellStyle name="20% - Accent1 3 8 2" xfId="375"/>
    <cellStyle name="20% - Accent1 3 8 2 2" xfId="376"/>
    <cellStyle name="20% - Accent1 3 8 3" xfId="377"/>
    <cellStyle name="20% - Accent1 3 9" xfId="378"/>
    <cellStyle name="20% - Accent1 3 9 2" xfId="379"/>
    <cellStyle name="20% - Accent1 4" xfId="380"/>
    <cellStyle name="20% - Accent1 4 10" xfId="381"/>
    <cellStyle name="20% - Accent1 4 11" xfId="382"/>
    <cellStyle name="20% - Accent1 4 12" xfId="383"/>
    <cellStyle name="20% - Accent1 4 2" xfId="384"/>
    <cellStyle name="20% - Accent1 4 2 10" xfId="385"/>
    <cellStyle name="20% - Accent1 4 2 11" xfId="386"/>
    <cellStyle name="20% - Accent1 4 2 2" xfId="387"/>
    <cellStyle name="20% - Accent1 4 2 2 2" xfId="388"/>
    <cellStyle name="20% - Accent1 4 2 2 2 2" xfId="389"/>
    <cellStyle name="20% - Accent1 4 2 2 2 2 2" xfId="390"/>
    <cellStyle name="20% - Accent1 4 2 2 2 2 2 2" xfId="391"/>
    <cellStyle name="20% - Accent1 4 2 2 2 2 3" xfId="392"/>
    <cellStyle name="20% - Accent1 4 2 2 2 3" xfId="393"/>
    <cellStyle name="20% - Accent1 4 2 2 2 3 2" xfId="394"/>
    <cellStyle name="20% - Accent1 4 2 2 2 4" xfId="395"/>
    <cellStyle name="20% - Accent1 4 2 2 3" xfId="396"/>
    <cellStyle name="20% - Accent1 4 2 2 3 2" xfId="397"/>
    <cellStyle name="20% - Accent1 4 2 2 3 2 2" xfId="398"/>
    <cellStyle name="20% - Accent1 4 2 2 3 2 2 2" xfId="399"/>
    <cellStyle name="20% - Accent1 4 2 2 3 2 3" xfId="400"/>
    <cellStyle name="20% - Accent1 4 2 2 3 3" xfId="401"/>
    <cellStyle name="20% - Accent1 4 2 2 3 3 2" xfId="402"/>
    <cellStyle name="20% - Accent1 4 2 2 3 4" xfId="403"/>
    <cellStyle name="20% - Accent1 4 2 2 4" xfId="404"/>
    <cellStyle name="20% - Accent1 4 2 2 4 2" xfId="405"/>
    <cellStyle name="20% - Accent1 4 2 2 4 2 2" xfId="406"/>
    <cellStyle name="20% - Accent1 4 2 2 4 2 2 2" xfId="407"/>
    <cellStyle name="20% - Accent1 4 2 2 4 2 3" xfId="408"/>
    <cellStyle name="20% - Accent1 4 2 2 4 3" xfId="409"/>
    <cellStyle name="20% - Accent1 4 2 2 4 3 2" xfId="410"/>
    <cellStyle name="20% - Accent1 4 2 2 4 4" xfId="411"/>
    <cellStyle name="20% - Accent1 4 2 2 5" xfId="412"/>
    <cellStyle name="20% - Accent1 4 2 2 5 2" xfId="413"/>
    <cellStyle name="20% - Accent1 4 2 2 5 2 2" xfId="414"/>
    <cellStyle name="20% - Accent1 4 2 2 5 3" xfId="415"/>
    <cellStyle name="20% - Accent1 4 2 2 6" xfId="416"/>
    <cellStyle name="20% - Accent1 4 2 2 6 2" xfId="417"/>
    <cellStyle name="20% - Accent1 4 2 2 7" xfId="418"/>
    <cellStyle name="20% - Accent1 4 2 2 8" xfId="419"/>
    <cellStyle name="20% - Accent1 4 2 2 9" xfId="420"/>
    <cellStyle name="20% - Accent1 4 2 3" xfId="421"/>
    <cellStyle name="20% - Accent1 4 2 3 2" xfId="422"/>
    <cellStyle name="20% - Accent1 4 2 3 2 2" xfId="423"/>
    <cellStyle name="20% - Accent1 4 2 3 2 2 2" xfId="424"/>
    <cellStyle name="20% - Accent1 4 2 3 2 3" xfId="425"/>
    <cellStyle name="20% - Accent1 4 2 3 3" xfId="426"/>
    <cellStyle name="20% - Accent1 4 2 3 3 2" xfId="427"/>
    <cellStyle name="20% - Accent1 4 2 3 4" xfId="428"/>
    <cellStyle name="20% - Accent1 4 2 4" xfId="429"/>
    <cellStyle name="20% - Accent1 4 2 4 2" xfId="430"/>
    <cellStyle name="20% - Accent1 4 2 4 2 2" xfId="431"/>
    <cellStyle name="20% - Accent1 4 2 4 2 2 2" xfId="432"/>
    <cellStyle name="20% - Accent1 4 2 4 2 3" xfId="433"/>
    <cellStyle name="20% - Accent1 4 2 4 3" xfId="434"/>
    <cellStyle name="20% - Accent1 4 2 4 3 2" xfId="435"/>
    <cellStyle name="20% - Accent1 4 2 4 4" xfId="436"/>
    <cellStyle name="20% - Accent1 4 2 5" xfId="437"/>
    <cellStyle name="20% - Accent1 4 2 5 2" xfId="438"/>
    <cellStyle name="20% - Accent1 4 2 5 2 2" xfId="439"/>
    <cellStyle name="20% - Accent1 4 2 5 2 2 2" xfId="440"/>
    <cellStyle name="20% - Accent1 4 2 5 2 3" xfId="441"/>
    <cellStyle name="20% - Accent1 4 2 5 3" xfId="442"/>
    <cellStyle name="20% - Accent1 4 2 5 3 2" xfId="443"/>
    <cellStyle name="20% - Accent1 4 2 5 4" xfId="444"/>
    <cellStyle name="20% - Accent1 4 2 6" xfId="445"/>
    <cellStyle name="20% - Accent1 4 2 6 2" xfId="446"/>
    <cellStyle name="20% - Accent1 4 2 6 2 2" xfId="447"/>
    <cellStyle name="20% - Accent1 4 2 6 3" xfId="448"/>
    <cellStyle name="20% - Accent1 4 2 7" xfId="449"/>
    <cellStyle name="20% - Accent1 4 2 7 2" xfId="450"/>
    <cellStyle name="20% - Accent1 4 2 8" xfId="451"/>
    <cellStyle name="20% - Accent1 4 2 8 2" xfId="452"/>
    <cellStyle name="20% - Accent1 4 2 9" xfId="453"/>
    <cellStyle name="20% - Accent1 4 3" xfId="454"/>
    <cellStyle name="20% - Accent1 4 3 2" xfId="455"/>
    <cellStyle name="20% - Accent1 4 3 2 2" xfId="456"/>
    <cellStyle name="20% - Accent1 4 3 2 2 2" xfId="457"/>
    <cellStyle name="20% - Accent1 4 3 2 2 2 2" xfId="458"/>
    <cellStyle name="20% - Accent1 4 3 2 2 3" xfId="459"/>
    <cellStyle name="20% - Accent1 4 3 2 3" xfId="460"/>
    <cellStyle name="20% - Accent1 4 3 2 3 2" xfId="461"/>
    <cellStyle name="20% - Accent1 4 3 2 4" xfId="462"/>
    <cellStyle name="20% - Accent1 4 3 3" xfId="463"/>
    <cellStyle name="20% - Accent1 4 3 3 2" xfId="464"/>
    <cellStyle name="20% - Accent1 4 3 3 2 2" xfId="465"/>
    <cellStyle name="20% - Accent1 4 3 3 2 2 2" xfId="466"/>
    <cellStyle name="20% - Accent1 4 3 3 2 3" xfId="467"/>
    <cellStyle name="20% - Accent1 4 3 3 3" xfId="468"/>
    <cellStyle name="20% - Accent1 4 3 3 3 2" xfId="469"/>
    <cellStyle name="20% - Accent1 4 3 3 4" xfId="470"/>
    <cellStyle name="20% - Accent1 4 3 4" xfId="471"/>
    <cellStyle name="20% - Accent1 4 3 4 2" xfId="472"/>
    <cellStyle name="20% - Accent1 4 3 4 2 2" xfId="473"/>
    <cellStyle name="20% - Accent1 4 3 4 2 2 2" xfId="474"/>
    <cellStyle name="20% - Accent1 4 3 4 2 3" xfId="475"/>
    <cellStyle name="20% - Accent1 4 3 4 3" xfId="476"/>
    <cellStyle name="20% - Accent1 4 3 4 3 2" xfId="477"/>
    <cellStyle name="20% - Accent1 4 3 4 4" xfId="478"/>
    <cellStyle name="20% - Accent1 4 3 5" xfId="479"/>
    <cellStyle name="20% - Accent1 4 3 5 2" xfId="480"/>
    <cellStyle name="20% - Accent1 4 3 5 2 2" xfId="481"/>
    <cellStyle name="20% - Accent1 4 3 5 3" xfId="482"/>
    <cellStyle name="20% - Accent1 4 3 6" xfId="483"/>
    <cellStyle name="20% - Accent1 4 3 6 2" xfId="484"/>
    <cellStyle name="20% - Accent1 4 3 7" xfId="485"/>
    <cellStyle name="20% - Accent1 4 3 8" xfId="486"/>
    <cellStyle name="20% - Accent1 4 3 9" xfId="487"/>
    <cellStyle name="20% - Accent1 4 4" xfId="488"/>
    <cellStyle name="20% - Accent1 4 4 2" xfId="489"/>
    <cellStyle name="20% - Accent1 4 4 2 2" xfId="490"/>
    <cellStyle name="20% - Accent1 4 4 2 2 2" xfId="491"/>
    <cellStyle name="20% - Accent1 4 4 2 3" xfId="492"/>
    <cellStyle name="20% - Accent1 4 4 3" xfId="493"/>
    <cellStyle name="20% - Accent1 4 4 3 2" xfId="494"/>
    <cellStyle name="20% - Accent1 4 4 4" xfId="495"/>
    <cellStyle name="20% - Accent1 4 5" xfId="496"/>
    <cellStyle name="20% - Accent1 4 5 2" xfId="497"/>
    <cellStyle name="20% - Accent1 4 5 2 2" xfId="498"/>
    <cellStyle name="20% - Accent1 4 5 2 2 2" xfId="499"/>
    <cellStyle name="20% - Accent1 4 5 2 3" xfId="500"/>
    <cellStyle name="20% - Accent1 4 5 3" xfId="501"/>
    <cellStyle name="20% - Accent1 4 5 3 2" xfId="502"/>
    <cellStyle name="20% - Accent1 4 5 4" xfId="503"/>
    <cellStyle name="20% - Accent1 4 6" xfId="504"/>
    <cellStyle name="20% - Accent1 4 6 2" xfId="505"/>
    <cellStyle name="20% - Accent1 4 6 2 2" xfId="506"/>
    <cellStyle name="20% - Accent1 4 6 2 2 2" xfId="507"/>
    <cellStyle name="20% - Accent1 4 6 2 3" xfId="508"/>
    <cellStyle name="20% - Accent1 4 6 3" xfId="509"/>
    <cellStyle name="20% - Accent1 4 6 3 2" xfId="510"/>
    <cellStyle name="20% - Accent1 4 6 4" xfId="511"/>
    <cellStyle name="20% - Accent1 4 7" xfId="512"/>
    <cellStyle name="20% - Accent1 4 7 2" xfId="513"/>
    <cellStyle name="20% - Accent1 4 7 2 2" xfId="514"/>
    <cellStyle name="20% - Accent1 4 7 3" xfId="515"/>
    <cellStyle name="20% - Accent1 4 8" xfId="516"/>
    <cellStyle name="20% - Accent1 4 8 2" xfId="517"/>
    <cellStyle name="20% - Accent1 4 9" xfId="518"/>
    <cellStyle name="20% - Accent1 4 9 2" xfId="519"/>
    <cellStyle name="20% - Accent1 5" xfId="520"/>
    <cellStyle name="20% - Accent1 5 10" xfId="521"/>
    <cellStyle name="20% - Accent1 5 11" xfId="522"/>
    <cellStyle name="20% - Accent1 5 2" xfId="523"/>
    <cellStyle name="20% - Accent1 5 2 2" xfId="524"/>
    <cellStyle name="20% - Accent1 5 2 2 2" xfId="525"/>
    <cellStyle name="20% - Accent1 5 2 2 2 2" xfId="526"/>
    <cellStyle name="20% - Accent1 5 2 2 2 2 2" xfId="527"/>
    <cellStyle name="20% - Accent1 5 2 2 2 3" xfId="528"/>
    <cellStyle name="20% - Accent1 5 2 2 3" xfId="529"/>
    <cellStyle name="20% - Accent1 5 2 2 3 2" xfId="530"/>
    <cellStyle name="20% - Accent1 5 2 2 4" xfId="531"/>
    <cellStyle name="20% - Accent1 5 2 3" xfId="532"/>
    <cellStyle name="20% - Accent1 5 2 3 2" xfId="533"/>
    <cellStyle name="20% - Accent1 5 2 3 2 2" xfId="534"/>
    <cellStyle name="20% - Accent1 5 2 3 2 2 2" xfId="535"/>
    <cellStyle name="20% - Accent1 5 2 3 2 3" xfId="536"/>
    <cellStyle name="20% - Accent1 5 2 3 3" xfId="537"/>
    <cellStyle name="20% - Accent1 5 2 3 3 2" xfId="538"/>
    <cellStyle name="20% - Accent1 5 2 3 4" xfId="539"/>
    <cellStyle name="20% - Accent1 5 2 4" xfId="540"/>
    <cellStyle name="20% - Accent1 5 2 4 2" xfId="541"/>
    <cellStyle name="20% - Accent1 5 2 4 2 2" xfId="542"/>
    <cellStyle name="20% - Accent1 5 2 4 2 2 2" xfId="543"/>
    <cellStyle name="20% - Accent1 5 2 4 2 3" xfId="544"/>
    <cellStyle name="20% - Accent1 5 2 4 3" xfId="545"/>
    <cellStyle name="20% - Accent1 5 2 4 3 2" xfId="546"/>
    <cellStyle name="20% - Accent1 5 2 4 4" xfId="547"/>
    <cellStyle name="20% - Accent1 5 2 5" xfId="548"/>
    <cellStyle name="20% - Accent1 5 2 5 2" xfId="549"/>
    <cellStyle name="20% - Accent1 5 2 5 2 2" xfId="550"/>
    <cellStyle name="20% - Accent1 5 2 5 3" xfId="551"/>
    <cellStyle name="20% - Accent1 5 2 6" xfId="552"/>
    <cellStyle name="20% - Accent1 5 2 6 2" xfId="553"/>
    <cellStyle name="20% - Accent1 5 2 7" xfId="554"/>
    <cellStyle name="20% - Accent1 5 2 8" xfId="555"/>
    <cellStyle name="20% - Accent1 5 2 9" xfId="556"/>
    <cellStyle name="20% - Accent1 5 3" xfId="557"/>
    <cellStyle name="20% - Accent1 5 3 2" xfId="558"/>
    <cellStyle name="20% - Accent1 5 3 2 2" xfId="559"/>
    <cellStyle name="20% - Accent1 5 3 2 2 2" xfId="560"/>
    <cellStyle name="20% - Accent1 5 3 2 3" xfId="561"/>
    <cellStyle name="20% - Accent1 5 3 3" xfId="562"/>
    <cellStyle name="20% - Accent1 5 3 3 2" xfId="563"/>
    <cellStyle name="20% - Accent1 5 3 4" xfId="564"/>
    <cellStyle name="20% - Accent1 5 4" xfId="565"/>
    <cellStyle name="20% - Accent1 5 4 2" xfId="566"/>
    <cellStyle name="20% - Accent1 5 4 2 2" xfId="567"/>
    <cellStyle name="20% - Accent1 5 4 2 2 2" xfId="568"/>
    <cellStyle name="20% - Accent1 5 4 2 3" xfId="569"/>
    <cellStyle name="20% - Accent1 5 4 3" xfId="570"/>
    <cellStyle name="20% - Accent1 5 4 3 2" xfId="571"/>
    <cellStyle name="20% - Accent1 5 4 4" xfId="572"/>
    <cellStyle name="20% - Accent1 5 5" xfId="573"/>
    <cellStyle name="20% - Accent1 5 5 2" xfId="574"/>
    <cellStyle name="20% - Accent1 5 5 2 2" xfId="575"/>
    <cellStyle name="20% - Accent1 5 5 2 2 2" xfId="576"/>
    <cellStyle name="20% - Accent1 5 5 2 3" xfId="577"/>
    <cellStyle name="20% - Accent1 5 5 3" xfId="578"/>
    <cellStyle name="20% - Accent1 5 5 3 2" xfId="579"/>
    <cellStyle name="20% - Accent1 5 5 4" xfId="580"/>
    <cellStyle name="20% - Accent1 5 6" xfId="581"/>
    <cellStyle name="20% - Accent1 5 6 2" xfId="582"/>
    <cellStyle name="20% - Accent1 5 6 2 2" xfId="583"/>
    <cellStyle name="20% - Accent1 5 6 3" xfId="584"/>
    <cellStyle name="20% - Accent1 5 7" xfId="585"/>
    <cellStyle name="20% - Accent1 5 7 2" xfId="586"/>
    <cellStyle name="20% - Accent1 5 8" xfId="587"/>
    <cellStyle name="20% - Accent1 5 8 2" xfId="588"/>
    <cellStyle name="20% - Accent1 5 9" xfId="589"/>
    <cellStyle name="20% - Accent1 6" xfId="590"/>
    <cellStyle name="20% - Accent1 6 10" xfId="591"/>
    <cellStyle name="20% - Accent1 6 11" xfId="592"/>
    <cellStyle name="20% - Accent1 6 2" xfId="593"/>
    <cellStyle name="20% - Accent1 6 2 2" xfId="594"/>
    <cellStyle name="20% - Accent1 6 2 2 2" xfId="595"/>
    <cellStyle name="20% - Accent1 6 2 2 2 2" xfId="596"/>
    <cellStyle name="20% - Accent1 6 2 2 2 2 2" xfId="597"/>
    <cellStyle name="20% - Accent1 6 2 2 2 3" xfId="598"/>
    <cellStyle name="20% - Accent1 6 2 2 3" xfId="599"/>
    <cellStyle name="20% - Accent1 6 2 2 3 2" xfId="600"/>
    <cellStyle name="20% - Accent1 6 2 2 4" xfId="601"/>
    <cellStyle name="20% - Accent1 6 2 3" xfId="602"/>
    <cellStyle name="20% - Accent1 6 2 3 2" xfId="603"/>
    <cellStyle name="20% - Accent1 6 2 3 2 2" xfId="604"/>
    <cellStyle name="20% - Accent1 6 2 3 2 2 2" xfId="605"/>
    <cellStyle name="20% - Accent1 6 2 3 2 3" xfId="606"/>
    <cellStyle name="20% - Accent1 6 2 3 3" xfId="607"/>
    <cellStyle name="20% - Accent1 6 2 3 3 2" xfId="608"/>
    <cellStyle name="20% - Accent1 6 2 3 4" xfId="609"/>
    <cellStyle name="20% - Accent1 6 2 4" xfId="610"/>
    <cellStyle name="20% - Accent1 6 2 4 2" xfId="611"/>
    <cellStyle name="20% - Accent1 6 2 4 2 2" xfId="612"/>
    <cellStyle name="20% - Accent1 6 2 4 2 2 2" xfId="613"/>
    <cellStyle name="20% - Accent1 6 2 4 2 3" xfId="614"/>
    <cellStyle name="20% - Accent1 6 2 4 3" xfId="615"/>
    <cellStyle name="20% - Accent1 6 2 4 3 2" xfId="616"/>
    <cellStyle name="20% - Accent1 6 2 4 4" xfId="617"/>
    <cellStyle name="20% - Accent1 6 2 5" xfId="618"/>
    <cellStyle name="20% - Accent1 6 2 5 2" xfId="619"/>
    <cellStyle name="20% - Accent1 6 2 5 2 2" xfId="620"/>
    <cellStyle name="20% - Accent1 6 2 5 3" xfId="621"/>
    <cellStyle name="20% - Accent1 6 2 6" xfId="622"/>
    <cellStyle name="20% - Accent1 6 2 6 2" xfId="623"/>
    <cellStyle name="20% - Accent1 6 2 7" xfId="624"/>
    <cellStyle name="20% - Accent1 6 2 8" xfId="625"/>
    <cellStyle name="20% - Accent1 6 2 9" xfId="626"/>
    <cellStyle name="20% - Accent1 6 3" xfId="627"/>
    <cellStyle name="20% - Accent1 6 3 2" xfId="628"/>
    <cellStyle name="20% - Accent1 6 3 2 2" xfId="629"/>
    <cellStyle name="20% - Accent1 6 3 2 2 2" xfId="630"/>
    <cellStyle name="20% - Accent1 6 3 2 3" xfId="631"/>
    <cellStyle name="20% - Accent1 6 3 3" xfId="632"/>
    <cellStyle name="20% - Accent1 6 3 3 2" xfId="633"/>
    <cellStyle name="20% - Accent1 6 3 4" xfId="634"/>
    <cellStyle name="20% - Accent1 6 4" xfId="635"/>
    <cellStyle name="20% - Accent1 6 4 2" xfId="636"/>
    <cellStyle name="20% - Accent1 6 4 2 2" xfId="637"/>
    <cellStyle name="20% - Accent1 6 4 2 2 2" xfId="638"/>
    <cellStyle name="20% - Accent1 6 4 2 3" xfId="639"/>
    <cellStyle name="20% - Accent1 6 4 3" xfId="640"/>
    <cellStyle name="20% - Accent1 6 4 3 2" xfId="641"/>
    <cellStyle name="20% - Accent1 6 4 4" xfId="642"/>
    <cellStyle name="20% - Accent1 6 5" xfId="643"/>
    <cellStyle name="20% - Accent1 6 5 2" xfId="644"/>
    <cellStyle name="20% - Accent1 6 5 2 2" xfId="645"/>
    <cellStyle name="20% - Accent1 6 5 2 2 2" xfId="646"/>
    <cellStyle name="20% - Accent1 6 5 2 3" xfId="647"/>
    <cellStyle name="20% - Accent1 6 5 3" xfId="648"/>
    <cellStyle name="20% - Accent1 6 5 3 2" xfId="649"/>
    <cellStyle name="20% - Accent1 6 5 4" xfId="650"/>
    <cellStyle name="20% - Accent1 6 6" xfId="651"/>
    <cellStyle name="20% - Accent1 6 6 2" xfId="652"/>
    <cellStyle name="20% - Accent1 6 6 2 2" xfId="653"/>
    <cellStyle name="20% - Accent1 6 6 3" xfId="654"/>
    <cellStyle name="20% - Accent1 6 7" xfId="655"/>
    <cellStyle name="20% - Accent1 6 7 2" xfId="656"/>
    <cellStyle name="20% - Accent1 6 8" xfId="657"/>
    <cellStyle name="20% - Accent1 6 8 2" xfId="658"/>
    <cellStyle name="20% - Accent1 6 9" xfId="659"/>
    <cellStyle name="20% - Accent1 7" xfId="660"/>
    <cellStyle name="20% - Accent1 7 2" xfId="661"/>
    <cellStyle name="20% - Accent1 7 2 2" xfId="662"/>
    <cellStyle name="20% - Accent1 7 2 2 2" xfId="663"/>
    <cellStyle name="20% - Accent1 7 2 2 2 2" xfId="664"/>
    <cellStyle name="20% - Accent1 7 2 2 3" xfId="665"/>
    <cellStyle name="20% - Accent1 7 2 3" xfId="666"/>
    <cellStyle name="20% - Accent1 7 2 3 2" xfId="667"/>
    <cellStyle name="20% - Accent1 7 2 4" xfId="668"/>
    <cellStyle name="20% - Accent1 7 3" xfId="669"/>
    <cellStyle name="20% - Accent1 7 3 2" xfId="670"/>
    <cellStyle name="20% - Accent1 7 3 2 2" xfId="671"/>
    <cellStyle name="20% - Accent1 7 3 3" xfId="672"/>
    <cellStyle name="20% - Accent1 7 4" xfId="673"/>
    <cellStyle name="20% - Accent1 7 4 2" xfId="674"/>
    <cellStyle name="20% - Accent1 7 5" xfId="675"/>
    <cellStyle name="20% - Accent1 8" xfId="676"/>
    <cellStyle name="20% - Accent1 8 2" xfId="677"/>
    <cellStyle name="20% - Accent1 8 2 2" xfId="678"/>
    <cellStyle name="20% - Accent1 8 2 2 2" xfId="679"/>
    <cellStyle name="20% - Accent1 8 2 2 2 2" xfId="680"/>
    <cellStyle name="20% - Accent1 8 2 2 3" xfId="681"/>
    <cellStyle name="20% - Accent1 8 2 3" xfId="682"/>
    <cellStyle name="20% - Accent1 8 2 3 2" xfId="683"/>
    <cellStyle name="20% - Accent1 8 2 4" xfId="684"/>
    <cellStyle name="20% - Accent1 8 3" xfId="685"/>
    <cellStyle name="20% - Accent1 8 3 2" xfId="686"/>
    <cellStyle name="20% - Accent1 8 3 2 2" xfId="687"/>
    <cellStyle name="20% - Accent1 8 3 3" xfId="688"/>
    <cellStyle name="20% - Accent1 8 4" xfId="689"/>
    <cellStyle name="20% - Accent1 8 4 2" xfId="690"/>
    <cellStyle name="20% - Accent1 8 5" xfId="691"/>
    <cellStyle name="20% - Accent1 9" xfId="692"/>
    <cellStyle name="20% - Accent1 9 2" xfId="693"/>
    <cellStyle name="20% - Accent1 9 2 2" xfId="694"/>
    <cellStyle name="20% - Accent1 9 2 2 2" xfId="695"/>
    <cellStyle name="20% - Accent1 9 2 3" xfId="696"/>
    <cellStyle name="20% - Accent1 9 3" xfId="697"/>
    <cellStyle name="20% - Accent1 9 3 2" xfId="698"/>
    <cellStyle name="20% - Accent1 9 4" xfId="699"/>
    <cellStyle name="20% - Accent2 10" xfId="700"/>
    <cellStyle name="20% - Accent2 10 2" xfId="701"/>
    <cellStyle name="20% - Accent2 10 2 2" xfId="702"/>
    <cellStyle name="20% - Accent2 10 2 2 2" xfId="703"/>
    <cellStyle name="20% - Accent2 10 2 3" xfId="704"/>
    <cellStyle name="20% - Accent2 10 3" xfId="705"/>
    <cellStyle name="20% - Accent2 10 3 2" xfId="706"/>
    <cellStyle name="20% - Accent2 10 4" xfId="707"/>
    <cellStyle name="20% - Accent2 2" xfId="708"/>
    <cellStyle name="20% - Accent2 2 10" xfId="709"/>
    <cellStyle name="20% - Accent2 2 10 2" xfId="710"/>
    <cellStyle name="20% - Accent2 2 11" xfId="711"/>
    <cellStyle name="20% - Accent2 2 12" xfId="712"/>
    <cellStyle name="20% - Accent2 2 13" xfId="713"/>
    <cellStyle name="20% - Accent2 2 2" xfId="714"/>
    <cellStyle name="20% - Accent2 2 2 10" xfId="715"/>
    <cellStyle name="20% - Accent2 2 2 11" xfId="716"/>
    <cellStyle name="20% - Accent2 2 2 12" xfId="717"/>
    <cellStyle name="20% - Accent2 2 2 2" xfId="718"/>
    <cellStyle name="20% - Accent2 2 2 2 10" xfId="719"/>
    <cellStyle name="20% - Accent2 2 2 2 2" xfId="720"/>
    <cellStyle name="20% - Accent2 2 2 2 2 2" xfId="721"/>
    <cellStyle name="20% - Accent2 2 2 2 2 2 2" xfId="722"/>
    <cellStyle name="20% - Accent2 2 2 2 2 2 2 2" xfId="723"/>
    <cellStyle name="20% - Accent2 2 2 2 2 2 2 2 2" xfId="724"/>
    <cellStyle name="20% - Accent2 2 2 2 2 2 2 3" xfId="725"/>
    <cellStyle name="20% - Accent2 2 2 2 2 2 3" xfId="726"/>
    <cellStyle name="20% - Accent2 2 2 2 2 2 3 2" xfId="727"/>
    <cellStyle name="20% - Accent2 2 2 2 2 2 4" xfId="728"/>
    <cellStyle name="20% - Accent2 2 2 2 2 3" xfId="729"/>
    <cellStyle name="20% - Accent2 2 2 2 2 3 2" xfId="730"/>
    <cellStyle name="20% - Accent2 2 2 2 2 3 2 2" xfId="731"/>
    <cellStyle name="20% - Accent2 2 2 2 2 3 3" xfId="732"/>
    <cellStyle name="20% - Accent2 2 2 2 2 4" xfId="733"/>
    <cellStyle name="20% - Accent2 2 2 2 2 4 2" xfId="734"/>
    <cellStyle name="20% - Accent2 2 2 2 2 5" xfId="735"/>
    <cellStyle name="20% - Accent2 2 2 2 2 6" xfId="736"/>
    <cellStyle name="20% - Accent2 2 2 2 2 7" xfId="737"/>
    <cellStyle name="20% - Accent2 2 2 2 3" xfId="738"/>
    <cellStyle name="20% - Accent2 2 2 2 3 2" xfId="739"/>
    <cellStyle name="20% - Accent2 2 2 2 3 2 2" xfId="740"/>
    <cellStyle name="20% - Accent2 2 2 2 3 2 2 2" xfId="741"/>
    <cellStyle name="20% - Accent2 2 2 2 3 2 3" xfId="742"/>
    <cellStyle name="20% - Accent2 2 2 2 3 3" xfId="743"/>
    <cellStyle name="20% - Accent2 2 2 2 3 3 2" xfId="744"/>
    <cellStyle name="20% - Accent2 2 2 2 3 4" xfId="745"/>
    <cellStyle name="20% - Accent2 2 2 2 4" xfId="746"/>
    <cellStyle name="20% - Accent2 2 2 2 4 2" xfId="747"/>
    <cellStyle name="20% - Accent2 2 2 2 4 2 2" xfId="748"/>
    <cellStyle name="20% - Accent2 2 2 2 4 2 2 2" xfId="749"/>
    <cellStyle name="20% - Accent2 2 2 2 4 2 3" xfId="750"/>
    <cellStyle name="20% - Accent2 2 2 2 4 3" xfId="751"/>
    <cellStyle name="20% - Accent2 2 2 2 4 3 2" xfId="752"/>
    <cellStyle name="20% - Accent2 2 2 2 4 4" xfId="753"/>
    <cellStyle name="20% - Accent2 2 2 2 5" xfId="754"/>
    <cellStyle name="20% - Accent2 2 2 2 5 2" xfId="755"/>
    <cellStyle name="20% - Accent2 2 2 2 5 2 2" xfId="756"/>
    <cellStyle name="20% - Accent2 2 2 2 5 3" xfId="757"/>
    <cellStyle name="20% - Accent2 2 2 2 6" xfId="758"/>
    <cellStyle name="20% - Accent2 2 2 2 6 2" xfId="759"/>
    <cellStyle name="20% - Accent2 2 2 2 7" xfId="760"/>
    <cellStyle name="20% - Accent2 2 2 2 7 2" xfId="761"/>
    <cellStyle name="20% - Accent2 2 2 2 8" xfId="762"/>
    <cellStyle name="20% - Accent2 2 2 2 9" xfId="763"/>
    <cellStyle name="20% - Accent2 2 2 3" xfId="764"/>
    <cellStyle name="20% - Accent2 2 2 3 2" xfId="765"/>
    <cellStyle name="20% - Accent2 2 2 3 2 2" xfId="766"/>
    <cellStyle name="20% - Accent2 2 2 3 2 2 2" xfId="767"/>
    <cellStyle name="20% - Accent2 2 2 3 2 2 2 2" xfId="768"/>
    <cellStyle name="20% - Accent2 2 2 3 2 2 3" xfId="769"/>
    <cellStyle name="20% - Accent2 2 2 3 2 3" xfId="770"/>
    <cellStyle name="20% - Accent2 2 2 3 2 3 2" xfId="771"/>
    <cellStyle name="20% - Accent2 2 2 3 2 4" xfId="772"/>
    <cellStyle name="20% - Accent2 2 2 3 3" xfId="773"/>
    <cellStyle name="20% - Accent2 2 2 3 3 2" xfId="774"/>
    <cellStyle name="20% - Accent2 2 2 3 3 2 2" xfId="775"/>
    <cellStyle name="20% - Accent2 2 2 3 3 3" xfId="776"/>
    <cellStyle name="20% - Accent2 2 2 3 4" xfId="777"/>
    <cellStyle name="20% - Accent2 2 2 3 4 2" xfId="778"/>
    <cellStyle name="20% - Accent2 2 2 3 5" xfId="779"/>
    <cellStyle name="20% - Accent2 2 2 3 6" xfId="780"/>
    <cellStyle name="20% - Accent2 2 2 3 7" xfId="781"/>
    <cellStyle name="20% - Accent2 2 2 4" xfId="782"/>
    <cellStyle name="20% - Accent2 2 2 4 2" xfId="783"/>
    <cellStyle name="20% - Accent2 2 2 4 2 2" xfId="784"/>
    <cellStyle name="20% - Accent2 2 2 4 2 2 2" xfId="785"/>
    <cellStyle name="20% - Accent2 2 2 4 2 3" xfId="786"/>
    <cellStyle name="20% - Accent2 2 2 4 3" xfId="787"/>
    <cellStyle name="20% - Accent2 2 2 4 3 2" xfId="788"/>
    <cellStyle name="20% - Accent2 2 2 4 4" xfId="789"/>
    <cellStyle name="20% - Accent2 2 2 5" xfId="790"/>
    <cellStyle name="20% - Accent2 2 2 5 2" xfId="791"/>
    <cellStyle name="20% - Accent2 2 2 5 2 2" xfId="792"/>
    <cellStyle name="20% - Accent2 2 2 5 2 2 2" xfId="793"/>
    <cellStyle name="20% - Accent2 2 2 5 2 3" xfId="794"/>
    <cellStyle name="20% - Accent2 2 2 5 3" xfId="795"/>
    <cellStyle name="20% - Accent2 2 2 5 3 2" xfId="796"/>
    <cellStyle name="20% - Accent2 2 2 5 4" xfId="797"/>
    <cellStyle name="20% - Accent2 2 2 6" xfId="798"/>
    <cellStyle name="20% - Accent2 2 2 7" xfId="799"/>
    <cellStyle name="20% - Accent2 2 2 7 2" xfId="800"/>
    <cellStyle name="20% - Accent2 2 2 7 2 2" xfId="801"/>
    <cellStyle name="20% - Accent2 2 2 7 3" xfId="802"/>
    <cellStyle name="20% - Accent2 2 2 8" xfId="803"/>
    <cellStyle name="20% - Accent2 2 2 8 2" xfId="804"/>
    <cellStyle name="20% - Accent2 2 2 9" xfId="805"/>
    <cellStyle name="20% - Accent2 2 2 9 2" xfId="806"/>
    <cellStyle name="20% - Accent2 2 3" xfId="807"/>
    <cellStyle name="20% - Accent2 2 3 10" xfId="808"/>
    <cellStyle name="20% - Accent2 2 3 2" xfId="809"/>
    <cellStyle name="20% - Accent2 2 3 2 2" xfId="810"/>
    <cellStyle name="20% - Accent2 2 3 2 2 2" xfId="811"/>
    <cellStyle name="20% - Accent2 2 3 2 2 2 2" xfId="812"/>
    <cellStyle name="20% - Accent2 2 3 2 2 2 2 2" xfId="813"/>
    <cellStyle name="20% - Accent2 2 3 2 2 2 3" xfId="814"/>
    <cellStyle name="20% - Accent2 2 3 2 2 3" xfId="815"/>
    <cellStyle name="20% - Accent2 2 3 2 2 3 2" xfId="816"/>
    <cellStyle name="20% - Accent2 2 3 2 2 4" xfId="817"/>
    <cellStyle name="20% - Accent2 2 3 2 3" xfId="818"/>
    <cellStyle name="20% - Accent2 2 3 2 3 2" xfId="819"/>
    <cellStyle name="20% - Accent2 2 3 2 3 2 2" xfId="820"/>
    <cellStyle name="20% - Accent2 2 3 2 3 3" xfId="821"/>
    <cellStyle name="20% - Accent2 2 3 2 4" xfId="822"/>
    <cellStyle name="20% - Accent2 2 3 2 4 2" xfId="823"/>
    <cellStyle name="20% - Accent2 2 3 2 5" xfId="824"/>
    <cellStyle name="20% - Accent2 2 3 2 6" xfId="825"/>
    <cellStyle name="20% - Accent2 2 3 2 7" xfId="826"/>
    <cellStyle name="20% - Accent2 2 3 3" xfId="827"/>
    <cellStyle name="20% - Accent2 2 3 3 2" xfId="828"/>
    <cellStyle name="20% - Accent2 2 3 3 2 2" xfId="829"/>
    <cellStyle name="20% - Accent2 2 3 3 2 2 2" xfId="830"/>
    <cellStyle name="20% - Accent2 2 3 3 2 3" xfId="831"/>
    <cellStyle name="20% - Accent2 2 3 3 3" xfId="832"/>
    <cellStyle name="20% - Accent2 2 3 3 3 2" xfId="833"/>
    <cellStyle name="20% - Accent2 2 3 3 4" xfId="834"/>
    <cellStyle name="20% - Accent2 2 3 4" xfId="835"/>
    <cellStyle name="20% - Accent2 2 3 4 2" xfId="836"/>
    <cellStyle name="20% - Accent2 2 3 4 2 2" xfId="837"/>
    <cellStyle name="20% - Accent2 2 3 4 2 2 2" xfId="838"/>
    <cellStyle name="20% - Accent2 2 3 4 2 3" xfId="839"/>
    <cellStyle name="20% - Accent2 2 3 4 3" xfId="840"/>
    <cellStyle name="20% - Accent2 2 3 4 3 2" xfId="841"/>
    <cellStyle name="20% - Accent2 2 3 4 4" xfId="842"/>
    <cellStyle name="20% - Accent2 2 3 5" xfId="843"/>
    <cellStyle name="20% - Accent2 2 3 5 2" xfId="844"/>
    <cellStyle name="20% - Accent2 2 3 5 2 2" xfId="845"/>
    <cellStyle name="20% - Accent2 2 3 5 3" xfId="846"/>
    <cellStyle name="20% - Accent2 2 3 6" xfId="847"/>
    <cellStyle name="20% - Accent2 2 3 6 2" xfId="848"/>
    <cellStyle name="20% - Accent2 2 3 7" xfId="849"/>
    <cellStyle name="20% - Accent2 2 3 7 2" xfId="850"/>
    <cellStyle name="20% - Accent2 2 3 8" xfId="851"/>
    <cellStyle name="20% - Accent2 2 3 9" xfId="852"/>
    <cellStyle name="20% - Accent2 2 4" xfId="853"/>
    <cellStyle name="20% - Accent2 2 4 2" xfId="854"/>
    <cellStyle name="20% - Accent2 2 4 2 2" xfId="855"/>
    <cellStyle name="20% - Accent2 2 4 2 2 2" xfId="856"/>
    <cellStyle name="20% - Accent2 2 4 2 2 2 2" xfId="857"/>
    <cellStyle name="20% - Accent2 2 4 2 2 3" xfId="858"/>
    <cellStyle name="20% - Accent2 2 4 2 3" xfId="859"/>
    <cellStyle name="20% - Accent2 2 4 2 3 2" xfId="860"/>
    <cellStyle name="20% - Accent2 2 4 2 4" xfId="861"/>
    <cellStyle name="20% - Accent2 2 4 3" xfId="862"/>
    <cellStyle name="20% - Accent2 2 4 3 2" xfId="863"/>
    <cellStyle name="20% - Accent2 2 4 3 2 2" xfId="864"/>
    <cellStyle name="20% - Accent2 2 4 3 3" xfId="865"/>
    <cellStyle name="20% - Accent2 2 4 4" xfId="866"/>
    <cellStyle name="20% - Accent2 2 4 4 2" xfId="867"/>
    <cellStyle name="20% - Accent2 2 4 5" xfId="868"/>
    <cellStyle name="20% - Accent2 2 4 6" xfId="869"/>
    <cellStyle name="20% - Accent2 2 4 7" xfId="870"/>
    <cellStyle name="20% - Accent2 2 5" xfId="871"/>
    <cellStyle name="20% - Accent2 2 5 2" xfId="872"/>
    <cellStyle name="20% - Accent2 2 5 2 2" xfId="873"/>
    <cellStyle name="20% - Accent2 2 5 2 2 2" xfId="874"/>
    <cellStyle name="20% - Accent2 2 5 2 3" xfId="875"/>
    <cellStyle name="20% - Accent2 2 5 3" xfId="876"/>
    <cellStyle name="20% - Accent2 2 5 3 2" xfId="877"/>
    <cellStyle name="20% - Accent2 2 5 4" xfId="878"/>
    <cellStyle name="20% - Accent2 2 6" xfId="879"/>
    <cellStyle name="20% - Accent2 2 6 2" xfId="880"/>
    <cellStyle name="20% - Accent2 2 6 2 2" xfId="881"/>
    <cellStyle name="20% - Accent2 2 6 2 2 2" xfId="882"/>
    <cellStyle name="20% - Accent2 2 6 2 3" xfId="883"/>
    <cellStyle name="20% - Accent2 2 6 3" xfId="884"/>
    <cellStyle name="20% - Accent2 2 6 3 2" xfId="885"/>
    <cellStyle name="20% - Accent2 2 6 4" xfId="886"/>
    <cellStyle name="20% - Accent2 2 7" xfId="887"/>
    <cellStyle name="20% - Accent2 2 8" xfId="888"/>
    <cellStyle name="20% - Accent2 2 8 2" xfId="889"/>
    <cellStyle name="20% - Accent2 2 8 2 2" xfId="890"/>
    <cellStyle name="20% - Accent2 2 8 3" xfId="891"/>
    <cellStyle name="20% - Accent2 2 9" xfId="892"/>
    <cellStyle name="20% - Accent2 2 9 2" xfId="893"/>
    <cellStyle name="20% - Accent2 3" xfId="894"/>
    <cellStyle name="20% - Accent2 3 10" xfId="895"/>
    <cellStyle name="20% - Accent2 3 10 2" xfId="896"/>
    <cellStyle name="20% - Accent2 3 11" xfId="897"/>
    <cellStyle name="20% - Accent2 3 12" xfId="898"/>
    <cellStyle name="20% - Accent2 3 13" xfId="899"/>
    <cellStyle name="20% - Accent2 3 2" xfId="900"/>
    <cellStyle name="20% - Accent2 3 2 10" xfId="901"/>
    <cellStyle name="20% - Accent2 3 2 11" xfId="902"/>
    <cellStyle name="20% - Accent2 3 2 2" xfId="903"/>
    <cellStyle name="20% - Accent2 3 2 2 10" xfId="904"/>
    <cellStyle name="20% - Accent2 3 2 2 2" xfId="905"/>
    <cellStyle name="20% - Accent2 3 2 2 2 2" xfId="906"/>
    <cellStyle name="20% - Accent2 3 2 2 2 2 2" xfId="907"/>
    <cellStyle name="20% - Accent2 3 2 2 2 2 2 2" xfId="908"/>
    <cellStyle name="20% - Accent2 3 2 2 2 2 2 2 2" xfId="909"/>
    <cellStyle name="20% - Accent2 3 2 2 2 2 2 3" xfId="910"/>
    <cellStyle name="20% - Accent2 3 2 2 2 2 3" xfId="911"/>
    <cellStyle name="20% - Accent2 3 2 2 2 2 3 2" xfId="912"/>
    <cellStyle name="20% - Accent2 3 2 2 2 2 4" xfId="913"/>
    <cellStyle name="20% - Accent2 3 2 2 2 3" xfId="914"/>
    <cellStyle name="20% - Accent2 3 2 2 2 3 2" xfId="915"/>
    <cellStyle name="20% - Accent2 3 2 2 2 3 2 2" xfId="916"/>
    <cellStyle name="20% - Accent2 3 2 2 2 3 3" xfId="917"/>
    <cellStyle name="20% - Accent2 3 2 2 2 4" xfId="918"/>
    <cellStyle name="20% - Accent2 3 2 2 2 4 2" xfId="919"/>
    <cellStyle name="20% - Accent2 3 2 2 2 5" xfId="920"/>
    <cellStyle name="20% - Accent2 3 2 2 2 6" xfId="921"/>
    <cellStyle name="20% - Accent2 3 2 2 2 7" xfId="922"/>
    <cellStyle name="20% - Accent2 3 2 2 3" xfId="923"/>
    <cellStyle name="20% - Accent2 3 2 2 3 2" xfId="924"/>
    <cellStyle name="20% - Accent2 3 2 2 3 2 2" xfId="925"/>
    <cellStyle name="20% - Accent2 3 2 2 3 2 2 2" xfId="926"/>
    <cellStyle name="20% - Accent2 3 2 2 3 2 3" xfId="927"/>
    <cellStyle name="20% - Accent2 3 2 2 3 3" xfId="928"/>
    <cellStyle name="20% - Accent2 3 2 2 3 3 2" xfId="929"/>
    <cellStyle name="20% - Accent2 3 2 2 3 4" xfId="930"/>
    <cellStyle name="20% - Accent2 3 2 2 4" xfId="931"/>
    <cellStyle name="20% - Accent2 3 2 2 4 2" xfId="932"/>
    <cellStyle name="20% - Accent2 3 2 2 4 2 2" xfId="933"/>
    <cellStyle name="20% - Accent2 3 2 2 4 2 2 2" xfId="934"/>
    <cellStyle name="20% - Accent2 3 2 2 4 2 3" xfId="935"/>
    <cellStyle name="20% - Accent2 3 2 2 4 3" xfId="936"/>
    <cellStyle name="20% - Accent2 3 2 2 4 3 2" xfId="937"/>
    <cellStyle name="20% - Accent2 3 2 2 4 4" xfId="938"/>
    <cellStyle name="20% - Accent2 3 2 2 5" xfId="939"/>
    <cellStyle name="20% - Accent2 3 2 2 5 2" xfId="940"/>
    <cellStyle name="20% - Accent2 3 2 2 5 2 2" xfId="941"/>
    <cellStyle name="20% - Accent2 3 2 2 5 3" xfId="942"/>
    <cellStyle name="20% - Accent2 3 2 2 6" xfId="943"/>
    <cellStyle name="20% - Accent2 3 2 2 6 2" xfId="944"/>
    <cellStyle name="20% - Accent2 3 2 2 7" xfId="945"/>
    <cellStyle name="20% - Accent2 3 2 2 7 2" xfId="946"/>
    <cellStyle name="20% - Accent2 3 2 2 8" xfId="947"/>
    <cellStyle name="20% - Accent2 3 2 2 9" xfId="948"/>
    <cellStyle name="20% - Accent2 3 2 3" xfId="949"/>
    <cellStyle name="20% - Accent2 3 2 3 2" xfId="950"/>
    <cellStyle name="20% - Accent2 3 2 3 2 2" xfId="951"/>
    <cellStyle name="20% - Accent2 3 2 3 2 2 2" xfId="952"/>
    <cellStyle name="20% - Accent2 3 2 3 2 2 2 2" xfId="953"/>
    <cellStyle name="20% - Accent2 3 2 3 2 2 3" xfId="954"/>
    <cellStyle name="20% - Accent2 3 2 3 2 3" xfId="955"/>
    <cellStyle name="20% - Accent2 3 2 3 2 3 2" xfId="956"/>
    <cellStyle name="20% - Accent2 3 2 3 2 4" xfId="957"/>
    <cellStyle name="20% - Accent2 3 2 3 3" xfId="958"/>
    <cellStyle name="20% - Accent2 3 2 3 3 2" xfId="959"/>
    <cellStyle name="20% - Accent2 3 2 3 3 2 2" xfId="960"/>
    <cellStyle name="20% - Accent2 3 2 3 3 3" xfId="961"/>
    <cellStyle name="20% - Accent2 3 2 3 4" xfId="962"/>
    <cellStyle name="20% - Accent2 3 2 3 4 2" xfId="963"/>
    <cellStyle name="20% - Accent2 3 2 3 5" xfId="964"/>
    <cellStyle name="20% - Accent2 3 2 3 6" xfId="965"/>
    <cellStyle name="20% - Accent2 3 2 3 7" xfId="966"/>
    <cellStyle name="20% - Accent2 3 2 4" xfId="967"/>
    <cellStyle name="20% - Accent2 3 2 4 2" xfId="968"/>
    <cellStyle name="20% - Accent2 3 2 4 2 2" xfId="969"/>
    <cellStyle name="20% - Accent2 3 2 4 2 2 2" xfId="970"/>
    <cellStyle name="20% - Accent2 3 2 4 2 3" xfId="971"/>
    <cellStyle name="20% - Accent2 3 2 4 3" xfId="972"/>
    <cellStyle name="20% - Accent2 3 2 4 3 2" xfId="973"/>
    <cellStyle name="20% - Accent2 3 2 4 4" xfId="974"/>
    <cellStyle name="20% - Accent2 3 2 5" xfId="975"/>
    <cellStyle name="20% - Accent2 3 2 5 2" xfId="976"/>
    <cellStyle name="20% - Accent2 3 2 5 2 2" xfId="977"/>
    <cellStyle name="20% - Accent2 3 2 5 2 2 2" xfId="978"/>
    <cellStyle name="20% - Accent2 3 2 5 2 3" xfId="979"/>
    <cellStyle name="20% - Accent2 3 2 5 3" xfId="980"/>
    <cellStyle name="20% - Accent2 3 2 5 3 2" xfId="981"/>
    <cellStyle name="20% - Accent2 3 2 5 4" xfId="982"/>
    <cellStyle name="20% - Accent2 3 2 6" xfId="983"/>
    <cellStyle name="20% - Accent2 3 2 6 2" xfId="984"/>
    <cellStyle name="20% - Accent2 3 2 6 2 2" xfId="985"/>
    <cellStyle name="20% - Accent2 3 2 6 3" xfId="986"/>
    <cellStyle name="20% - Accent2 3 2 7" xfId="987"/>
    <cellStyle name="20% - Accent2 3 2 7 2" xfId="988"/>
    <cellStyle name="20% - Accent2 3 2 8" xfId="989"/>
    <cellStyle name="20% - Accent2 3 2 8 2" xfId="990"/>
    <cellStyle name="20% - Accent2 3 2 9" xfId="991"/>
    <cellStyle name="20% - Accent2 3 3" xfId="992"/>
    <cellStyle name="20% - Accent2 3 3 10" xfId="993"/>
    <cellStyle name="20% - Accent2 3 3 2" xfId="994"/>
    <cellStyle name="20% - Accent2 3 3 2 2" xfId="995"/>
    <cellStyle name="20% - Accent2 3 3 2 2 2" xfId="996"/>
    <cellStyle name="20% - Accent2 3 3 2 2 2 2" xfId="997"/>
    <cellStyle name="20% - Accent2 3 3 2 2 2 2 2" xfId="998"/>
    <cellStyle name="20% - Accent2 3 3 2 2 2 3" xfId="999"/>
    <cellStyle name="20% - Accent2 3 3 2 2 3" xfId="1000"/>
    <cellStyle name="20% - Accent2 3 3 2 2 3 2" xfId="1001"/>
    <cellStyle name="20% - Accent2 3 3 2 2 4" xfId="1002"/>
    <cellStyle name="20% - Accent2 3 3 2 3" xfId="1003"/>
    <cellStyle name="20% - Accent2 3 3 2 3 2" xfId="1004"/>
    <cellStyle name="20% - Accent2 3 3 2 3 2 2" xfId="1005"/>
    <cellStyle name="20% - Accent2 3 3 2 3 3" xfId="1006"/>
    <cellStyle name="20% - Accent2 3 3 2 4" xfId="1007"/>
    <cellStyle name="20% - Accent2 3 3 2 4 2" xfId="1008"/>
    <cellStyle name="20% - Accent2 3 3 2 5" xfId="1009"/>
    <cellStyle name="20% - Accent2 3 3 2 6" xfId="1010"/>
    <cellStyle name="20% - Accent2 3 3 2 7" xfId="1011"/>
    <cellStyle name="20% - Accent2 3 3 3" xfId="1012"/>
    <cellStyle name="20% - Accent2 3 3 3 2" xfId="1013"/>
    <cellStyle name="20% - Accent2 3 3 3 2 2" xfId="1014"/>
    <cellStyle name="20% - Accent2 3 3 3 2 2 2" xfId="1015"/>
    <cellStyle name="20% - Accent2 3 3 3 2 3" xfId="1016"/>
    <cellStyle name="20% - Accent2 3 3 3 3" xfId="1017"/>
    <cellStyle name="20% - Accent2 3 3 3 3 2" xfId="1018"/>
    <cellStyle name="20% - Accent2 3 3 3 4" xfId="1019"/>
    <cellStyle name="20% - Accent2 3 3 4" xfId="1020"/>
    <cellStyle name="20% - Accent2 3 3 4 2" xfId="1021"/>
    <cellStyle name="20% - Accent2 3 3 4 2 2" xfId="1022"/>
    <cellStyle name="20% - Accent2 3 3 4 2 2 2" xfId="1023"/>
    <cellStyle name="20% - Accent2 3 3 4 2 3" xfId="1024"/>
    <cellStyle name="20% - Accent2 3 3 4 3" xfId="1025"/>
    <cellStyle name="20% - Accent2 3 3 4 3 2" xfId="1026"/>
    <cellStyle name="20% - Accent2 3 3 4 4" xfId="1027"/>
    <cellStyle name="20% - Accent2 3 3 5" xfId="1028"/>
    <cellStyle name="20% - Accent2 3 3 5 2" xfId="1029"/>
    <cellStyle name="20% - Accent2 3 3 5 2 2" xfId="1030"/>
    <cellStyle name="20% - Accent2 3 3 5 3" xfId="1031"/>
    <cellStyle name="20% - Accent2 3 3 6" xfId="1032"/>
    <cellStyle name="20% - Accent2 3 3 6 2" xfId="1033"/>
    <cellStyle name="20% - Accent2 3 3 7" xfId="1034"/>
    <cellStyle name="20% - Accent2 3 3 7 2" xfId="1035"/>
    <cellStyle name="20% - Accent2 3 3 8" xfId="1036"/>
    <cellStyle name="20% - Accent2 3 3 9" xfId="1037"/>
    <cellStyle name="20% - Accent2 3 4" xfId="1038"/>
    <cellStyle name="20% - Accent2 3 4 2" xfId="1039"/>
    <cellStyle name="20% - Accent2 3 4 2 2" xfId="1040"/>
    <cellStyle name="20% - Accent2 3 4 2 2 2" xfId="1041"/>
    <cellStyle name="20% - Accent2 3 4 2 2 2 2" xfId="1042"/>
    <cellStyle name="20% - Accent2 3 4 2 2 3" xfId="1043"/>
    <cellStyle name="20% - Accent2 3 4 2 3" xfId="1044"/>
    <cellStyle name="20% - Accent2 3 4 2 3 2" xfId="1045"/>
    <cellStyle name="20% - Accent2 3 4 2 4" xfId="1046"/>
    <cellStyle name="20% - Accent2 3 4 3" xfId="1047"/>
    <cellStyle name="20% - Accent2 3 4 3 2" xfId="1048"/>
    <cellStyle name="20% - Accent2 3 4 3 2 2" xfId="1049"/>
    <cellStyle name="20% - Accent2 3 4 3 3" xfId="1050"/>
    <cellStyle name="20% - Accent2 3 4 4" xfId="1051"/>
    <cellStyle name="20% - Accent2 3 4 4 2" xfId="1052"/>
    <cellStyle name="20% - Accent2 3 4 5" xfId="1053"/>
    <cellStyle name="20% - Accent2 3 4 6" xfId="1054"/>
    <cellStyle name="20% - Accent2 3 4 7" xfId="1055"/>
    <cellStyle name="20% - Accent2 3 5" xfId="1056"/>
    <cellStyle name="20% - Accent2 3 5 2" xfId="1057"/>
    <cellStyle name="20% - Accent2 3 5 2 2" xfId="1058"/>
    <cellStyle name="20% - Accent2 3 5 2 2 2" xfId="1059"/>
    <cellStyle name="20% - Accent2 3 5 2 3" xfId="1060"/>
    <cellStyle name="20% - Accent2 3 5 3" xfId="1061"/>
    <cellStyle name="20% - Accent2 3 5 3 2" xfId="1062"/>
    <cellStyle name="20% - Accent2 3 5 4" xfId="1063"/>
    <cellStyle name="20% - Accent2 3 6" xfId="1064"/>
    <cellStyle name="20% - Accent2 3 6 2" xfId="1065"/>
    <cellStyle name="20% - Accent2 3 6 2 2" xfId="1066"/>
    <cellStyle name="20% - Accent2 3 6 2 2 2" xfId="1067"/>
    <cellStyle name="20% - Accent2 3 6 2 3" xfId="1068"/>
    <cellStyle name="20% - Accent2 3 6 3" xfId="1069"/>
    <cellStyle name="20% - Accent2 3 6 3 2" xfId="1070"/>
    <cellStyle name="20% - Accent2 3 6 4" xfId="1071"/>
    <cellStyle name="20% - Accent2 3 7" xfId="1072"/>
    <cellStyle name="20% - Accent2 3 8" xfId="1073"/>
    <cellStyle name="20% - Accent2 3 8 2" xfId="1074"/>
    <cellStyle name="20% - Accent2 3 8 2 2" xfId="1075"/>
    <cellStyle name="20% - Accent2 3 8 3" xfId="1076"/>
    <cellStyle name="20% - Accent2 3 9" xfId="1077"/>
    <cellStyle name="20% - Accent2 3 9 2" xfId="1078"/>
    <cellStyle name="20% - Accent2 4" xfId="1079"/>
    <cellStyle name="20% - Accent2 4 10" xfId="1080"/>
    <cellStyle name="20% - Accent2 4 11" xfId="1081"/>
    <cellStyle name="20% - Accent2 4 12" xfId="1082"/>
    <cellStyle name="20% - Accent2 4 2" xfId="1083"/>
    <cellStyle name="20% - Accent2 4 2 10" xfId="1084"/>
    <cellStyle name="20% - Accent2 4 2 11" xfId="1085"/>
    <cellStyle name="20% - Accent2 4 2 2" xfId="1086"/>
    <cellStyle name="20% - Accent2 4 2 2 2" xfId="1087"/>
    <cellStyle name="20% - Accent2 4 2 2 2 2" xfId="1088"/>
    <cellStyle name="20% - Accent2 4 2 2 2 2 2" xfId="1089"/>
    <cellStyle name="20% - Accent2 4 2 2 2 2 2 2" xfId="1090"/>
    <cellStyle name="20% - Accent2 4 2 2 2 2 3" xfId="1091"/>
    <cellStyle name="20% - Accent2 4 2 2 2 3" xfId="1092"/>
    <cellStyle name="20% - Accent2 4 2 2 2 3 2" xfId="1093"/>
    <cellStyle name="20% - Accent2 4 2 2 2 4" xfId="1094"/>
    <cellStyle name="20% - Accent2 4 2 2 3" xfId="1095"/>
    <cellStyle name="20% - Accent2 4 2 2 3 2" xfId="1096"/>
    <cellStyle name="20% - Accent2 4 2 2 3 2 2" xfId="1097"/>
    <cellStyle name="20% - Accent2 4 2 2 3 2 2 2" xfId="1098"/>
    <cellStyle name="20% - Accent2 4 2 2 3 2 3" xfId="1099"/>
    <cellStyle name="20% - Accent2 4 2 2 3 3" xfId="1100"/>
    <cellStyle name="20% - Accent2 4 2 2 3 3 2" xfId="1101"/>
    <cellStyle name="20% - Accent2 4 2 2 3 4" xfId="1102"/>
    <cellStyle name="20% - Accent2 4 2 2 4" xfId="1103"/>
    <cellStyle name="20% - Accent2 4 2 2 4 2" xfId="1104"/>
    <cellStyle name="20% - Accent2 4 2 2 4 2 2" xfId="1105"/>
    <cellStyle name="20% - Accent2 4 2 2 4 2 2 2" xfId="1106"/>
    <cellStyle name="20% - Accent2 4 2 2 4 2 3" xfId="1107"/>
    <cellStyle name="20% - Accent2 4 2 2 4 3" xfId="1108"/>
    <cellStyle name="20% - Accent2 4 2 2 4 3 2" xfId="1109"/>
    <cellStyle name="20% - Accent2 4 2 2 4 4" xfId="1110"/>
    <cellStyle name="20% - Accent2 4 2 2 5" xfId="1111"/>
    <cellStyle name="20% - Accent2 4 2 2 5 2" xfId="1112"/>
    <cellStyle name="20% - Accent2 4 2 2 5 2 2" xfId="1113"/>
    <cellStyle name="20% - Accent2 4 2 2 5 3" xfId="1114"/>
    <cellStyle name="20% - Accent2 4 2 2 6" xfId="1115"/>
    <cellStyle name="20% - Accent2 4 2 2 6 2" xfId="1116"/>
    <cellStyle name="20% - Accent2 4 2 2 7" xfId="1117"/>
    <cellStyle name="20% - Accent2 4 2 2 8" xfId="1118"/>
    <cellStyle name="20% - Accent2 4 2 2 9" xfId="1119"/>
    <cellStyle name="20% - Accent2 4 2 3" xfId="1120"/>
    <cellStyle name="20% - Accent2 4 2 3 2" xfId="1121"/>
    <cellStyle name="20% - Accent2 4 2 3 2 2" xfId="1122"/>
    <cellStyle name="20% - Accent2 4 2 3 2 2 2" xfId="1123"/>
    <cellStyle name="20% - Accent2 4 2 3 2 3" xfId="1124"/>
    <cellStyle name="20% - Accent2 4 2 3 3" xfId="1125"/>
    <cellStyle name="20% - Accent2 4 2 3 3 2" xfId="1126"/>
    <cellStyle name="20% - Accent2 4 2 3 4" xfId="1127"/>
    <cellStyle name="20% - Accent2 4 2 4" xfId="1128"/>
    <cellStyle name="20% - Accent2 4 2 4 2" xfId="1129"/>
    <cellStyle name="20% - Accent2 4 2 4 2 2" xfId="1130"/>
    <cellStyle name="20% - Accent2 4 2 4 2 2 2" xfId="1131"/>
    <cellStyle name="20% - Accent2 4 2 4 2 3" xfId="1132"/>
    <cellStyle name="20% - Accent2 4 2 4 3" xfId="1133"/>
    <cellStyle name="20% - Accent2 4 2 4 3 2" xfId="1134"/>
    <cellStyle name="20% - Accent2 4 2 4 4" xfId="1135"/>
    <cellStyle name="20% - Accent2 4 2 5" xfId="1136"/>
    <cellStyle name="20% - Accent2 4 2 5 2" xfId="1137"/>
    <cellStyle name="20% - Accent2 4 2 5 2 2" xfId="1138"/>
    <cellStyle name="20% - Accent2 4 2 5 2 2 2" xfId="1139"/>
    <cellStyle name="20% - Accent2 4 2 5 2 3" xfId="1140"/>
    <cellStyle name="20% - Accent2 4 2 5 3" xfId="1141"/>
    <cellStyle name="20% - Accent2 4 2 5 3 2" xfId="1142"/>
    <cellStyle name="20% - Accent2 4 2 5 4" xfId="1143"/>
    <cellStyle name="20% - Accent2 4 2 6" xfId="1144"/>
    <cellStyle name="20% - Accent2 4 2 6 2" xfId="1145"/>
    <cellStyle name="20% - Accent2 4 2 6 2 2" xfId="1146"/>
    <cellStyle name="20% - Accent2 4 2 6 3" xfId="1147"/>
    <cellStyle name="20% - Accent2 4 2 7" xfId="1148"/>
    <cellStyle name="20% - Accent2 4 2 7 2" xfId="1149"/>
    <cellStyle name="20% - Accent2 4 2 8" xfId="1150"/>
    <cellStyle name="20% - Accent2 4 2 8 2" xfId="1151"/>
    <cellStyle name="20% - Accent2 4 2 9" xfId="1152"/>
    <cellStyle name="20% - Accent2 4 3" xfId="1153"/>
    <cellStyle name="20% - Accent2 4 3 2" xfId="1154"/>
    <cellStyle name="20% - Accent2 4 3 2 2" xfId="1155"/>
    <cellStyle name="20% - Accent2 4 3 2 2 2" xfId="1156"/>
    <cellStyle name="20% - Accent2 4 3 2 2 2 2" xfId="1157"/>
    <cellStyle name="20% - Accent2 4 3 2 2 3" xfId="1158"/>
    <cellStyle name="20% - Accent2 4 3 2 3" xfId="1159"/>
    <cellStyle name="20% - Accent2 4 3 2 3 2" xfId="1160"/>
    <cellStyle name="20% - Accent2 4 3 2 4" xfId="1161"/>
    <cellStyle name="20% - Accent2 4 3 3" xfId="1162"/>
    <cellStyle name="20% - Accent2 4 3 3 2" xfId="1163"/>
    <cellStyle name="20% - Accent2 4 3 3 2 2" xfId="1164"/>
    <cellStyle name="20% - Accent2 4 3 3 2 2 2" xfId="1165"/>
    <cellStyle name="20% - Accent2 4 3 3 2 3" xfId="1166"/>
    <cellStyle name="20% - Accent2 4 3 3 3" xfId="1167"/>
    <cellStyle name="20% - Accent2 4 3 3 3 2" xfId="1168"/>
    <cellStyle name="20% - Accent2 4 3 3 4" xfId="1169"/>
    <cellStyle name="20% - Accent2 4 3 4" xfId="1170"/>
    <cellStyle name="20% - Accent2 4 3 4 2" xfId="1171"/>
    <cellStyle name="20% - Accent2 4 3 4 2 2" xfId="1172"/>
    <cellStyle name="20% - Accent2 4 3 4 2 2 2" xfId="1173"/>
    <cellStyle name="20% - Accent2 4 3 4 2 3" xfId="1174"/>
    <cellStyle name="20% - Accent2 4 3 4 3" xfId="1175"/>
    <cellStyle name="20% - Accent2 4 3 4 3 2" xfId="1176"/>
    <cellStyle name="20% - Accent2 4 3 4 4" xfId="1177"/>
    <cellStyle name="20% - Accent2 4 3 5" xfId="1178"/>
    <cellStyle name="20% - Accent2 4 3 5 2" xfId="1179"/>
    <cellStyle name="20% - Accent2 4 3 5 2 2" xfId="1180"/>
    <cellStyle name="20% - Accent2 4 3 5 3" xfId="1181"/>
    <cellStyle name="20% - Accent2 4 3 6" xfId="1182"/>
    <cellStyle name="20% - Accent2 4 3 6 2" xfId="1183"/>
    <cellStyle name="20% - Accent2 4 3 7" xfId="1184"/>
    <cellStyle name="20% - Accent2 4 3 8" xfId="1185"/>
    <cellStyle name="20% - Accent2 4 3 9" xfId="1186"/>
    <cellStyle name="20% - Accent2 4 4" xfId="1187"/>
    <cellStyle name="20% - Accent2 4 4 2" xfId="1188"/>
    <cellStyle name="20% - Accent2 4 4 2 2" xfId="1189"/>
    <cellStyle name="20% - Accent2 4 4 2 2 2" xfId="1190"/>
    <cellStyle name="20% - Accent2 4 4 2 3" xfId="1191"/>
    <cellStyle name="20% - Accent2 4 4 3" xfId="1192"/>
    <cellStyle name="20% - Accent2 4 4 3 2" xfId="1193"/>
    <cellStyle name="20% - Accent2 4 4 4" xfId="1194"/>
    <cellStyle name="20% - Accent2 4 5" xfId="1195"/>
    <cellStyle name="20% - Accent2 4 5 2" xfId="1196"/>
    <cellStyle name="20% - Accent2 4 5 2 2" xfId="1197"/>
    <cellStyle name="20% - Accent2 4 5 2 2 2" xfId="1198"/>
    <cellStyle name="20% - Accent2 4 5 2 3" xfId="1199"/>
    <cellStyle name="20% - Accent2 4 5 3" xfId="1200"/>
    <cellStyle name="20% - Accent2 4 5 3 2" xfId="1201"/>
    <cellStyle name="20% - Accent2 4 5 4" xfId="1202"/>
    <cellStyle name="20% - Accent2 4 6" xfId="1203"/>
    <cellStyle name="20% - Accent2 4 6 2" xfId="1204"/>
    <cellStyle name="20% - Accent2 4 6 2 2" xfId="1205"/>
    <cellStyle name="20% - Accent2 4 6 2 2 2" xfId="1206"/>
    <cellStyle name="20% - Accent2 4 6 2 3" xfId="1207"/>
    <cellStyle name="20% - Accent2 4 6 3" xfId="1208"/>
    <cellStyle name="20% - Accent2 4 6 3 2" xfId="1209"/>
    <cellStyle name="20% - Accent2 4 6 4" xfId="1210"/>
    <cellStyle name="20% - Accent2 4 7" xfId="1211"/>
    <cellStyle name="20% - Accent2 4 7 2" xfId="1212"/>
    <cellStyle name="20% - Accent2 4 7 2 2" xfId="1213"/>
    <cellStyle name="20% - Accent2 4 7 3" xfId="1214"/>
    <cellStyle name="20% - Accent2 4 8" xfId="1215"/>
    <cellStyle name="20% - Accent2 4 8 2" xfId="1216"/>
    <cellStyle name="20% - Accent2 4 9" xfId="1217"/>
    <cellStyle name="20% - Accent2 4 9 2" xfId="1218"/>
    <cellStyle name="20% - Accent2 5" xfId="1219"/>
    <cellStyle name="20% - Accent2 5 10" xfId="1220"/>
    <cellStyle name="20% - Accent2 5 11" xfId="1221"/>
    <cellStyle name="20% - Accent2 5 2" xfId="1222"/>
    <cellStyle name="20% - Accent2 5 2 2" xfId="1223"/>
    <cellStyle name="20% - Accent2 5 2 2 2" xfId="1224"/>
    <cellStyle name="20% - Accent2 5 2 2 2 2" xfId="1225"/>
    <cellStyle name="20% - Accent2 5 2 2 2 2 2" xfId="1226"/>
    <cellStyle name="20% - Accent2 5 2 2 2 3" xfId="1227"/>
    <cellStyle name="20% - Accent2 5 2 2 3" xfId="1228"/>
    <cellStyle name="20% - Accent2 5 2 2 3 2" xfId="1229"/>
    <cellStyle name="20% - Accent2 5 2 2 4" xfId="1230"/>
    <cellStyle name="20% - Accent2 5 2 3" xfId="1231"/>
    <cellStyle name="20% - Accent2 5 2 3 2" xfId="1232"/>
    <cellStyle name="20% - Accent2 5 2 3 2 2" xfId="1233"/>
    <cellStyle name="20% - Accent2 5 2 3 2 2 2" xfId="1234"/>
    <cellStyle name="20% - Accent2 5 2 3 2 3" xfId="1235"/>
    <cellStyle name="20% - Accent2 5 2 3 3" xfId="1236"/>
    <cellStyle name="20% - Accent2 5 2 3 3 2" xfId="1237"/>
    <cellStyle name="20% - Accent2 5 2 3 4" xfId="1238"/>
    <cellStyle name="20% - Accent2 5 2 4" xfId="1239"/>
    <cellStyle name="20% - Accent2 5 2 4 2" xfId="1240"/>
    <cellStyle name="20% - Accent2 5 2 4 2 2" xfId="1241"/>
    <cellStyle name="20% - Accent2 5 2 4 2 2 2" xfId="1242"/>
    <cellStyle name="20% - Accent2 5 2 4 2 3" xfId="1243"/>
    <cellStyle name="20% - Accent2 5 2 4 3" xfId="1244"/>
    <cellStyle name="20% - Accent2 5 2 4 3 2" xfId="1245"/>
    <cellStyle name="20% - Accent2 5 2 4 4" xfId="1246"/>
    <cellStyle name="20% - Accent2 5 2 5" xfId="1247"/>
    <cellStyle name="20% - Accent2 5 2 5 2" xfId="1248"/>
    <cellStyle name="20% - Accent2 5 2 5 2 2" xfId="1249"/>
    <cellStyle name="20% - Accent2 5 2 5 3" xfId="1250"/>
    <cellStyle name="20% - Accent2 5 2 6" xfId="1251"/>
    <cellStyle name="20% - Accent2 5 2 6 2" xfId="1252"/>
    <cellStyle name="20% - Accent2 5 2 7" xfId="1253"/>
    <cellStyle name="20% - Accent2 5 2 8" xfId="1254"/>
    <cellStyle name="20% - Accent2 5 2 9" xfId="1255"/>
    <cellStyle name="20% - Accent2 5 3" xfId="1256"/>
    <cellStyle name="20% - Accent2 5 3 2" xfId="1257"/>
    <cellStyle name="20% - Accent2 5 3 2 2" xfId="1258"/>
    <cellStyle name="20% - Accent2 5 3 2 2 2" xfId="1259"/>
    <cellStyle name="20% - Accent2 5 3 2 3" xfId="1260"/>
    <cellStyle name="20% - Accent2 5 3 3" xfId="1261"/>
    <cellStyle name="20% - Accent2 5 3 3 2" xfId="1262"/>
    <cellStyle name="20% - Accent2 5 3 4" xfId="1263"/>
    <cellStyle name="20% - Accent2 5 4" xfId="1264"/>
    <cellStyle name="20% - Accent2 5 4 2" xfId="1265"/>
    <cellStyle name="20% - Accent2 5 4 2 2" xfId="1266"/>
    <cellStyle name="20% - Accent2 5 4 2 2 2" xfId="1267"/>
    <cellStyle name="20% - Accent2 5 4 2 3" xfId="1268"/>
    <cellStyle name="20% - Accent2 5 4 3" xfId="1269"/>
    <cellStyle name="20% - Accent2 5 4 3 2" xfId="1270"/>
    <cellStyle name="20% - Accent2 5 4 4" xfId="1271"/>
    <cellStyle name="20% - Accent2 5 5" xfId="1272"/>
    <cellStyle name="20% - Accent2 5 5 2" xfId="1273"/>
    <cellStyle name="20% - Accent2 5 5 2 2" xfId="1274"/>
    <cellStyle name="20% - Accent2 5 5 2 2 2" xfId="1275"/>
    <cellStyle name="20% - Accent2 5 5 2 3" xfId="1276"/>
    <cellStyle name="20% - Accent2 5 5 3" xfId="1277"/>
    <cellStyle name="20% - Accent2 5 5 3 2" xfId="1278"/>
    <cellStyle name="20% - Accent2 5 5 4" xfId="1279"/>
    <cellStyle name="20% - Accent2 5 6" xfId="1280"/>
    <cellStyle name="20% - Accent2 5 6 2" xfId="1281"/>
    <cellStyle name="20% - Accent2 5 6 2 2" xfId="1282"/>
    <cellStyle name="20% - Accent2 5 6 3" xfId="1283"/>
    <cellStyle name="20% - Accent2 5 7" xfId="1284"/>
    <cellStyle name="20% - Accent2 5 7 2" xfId="1285"/>
    <cellStyle name="20% - Accent2 5 8" xfId="1286"/>
    <cellStyle name="20% - Accent2 5 8 2" xfId="1287"/>
    <cellStyle name="20% - Accent2 5 9" xfId="1288"/>
    <cellStyle name="20% - Accent2 6" xfId="1289"/>
    <cellStyle name="20% - Accent2 6 10" xfId="1290"/>
    <cellStyle name="20% - Accent2 6 11" xfId="1291"/>
    <cellStyle name="20% - Accent2 6 2" xfId="1292"/>
    <cellStyle name="20% - Accent2 6 2 2" xfId="1293"/>
    <cellStyle name="20% - Accent2 6 2 2 2" xfId="1294"/>
    <cellStyle name="20% - Accent2 6 2 2 2 2" xfId="1295"/>
    <cellStyle name="20% - Accent2 6 2 2 2 2 2" xfId="1296"/>
    <cellStyle name="20% - Accent2 6 2 2 2 3" xfId="1297"/>
    <cellStyle name="20% - Accent2 6 2 2 3" xfId="1298"/>
    <cellStyle name="20% - Accent2 6 2 2 3 2" xfId="1299"/>
    <cellStyle name="20% - Accent2 6 2 2 4" xfId="1300"/>
    <cellStyle name="20% - Accent2 6 2 3" xfId="1301"/>
    <cellStyle name="20% - Accent2 6 2 3 2" xfId="1302"/>
    <cellStyle name="20% - Accent2 6 2 3 2 2" xfId="1303"/>
    <cellStyle name="20% - Accent2 6 2 3 2 2 2" xfId="1304"/>
    <cellStyle name="20% - Accent2 6 2 3 2 3" xfId="1305"/>
    <cellStyle name="20% - Accent2 6 2 3 3" xfId="1306"/>
    <cellStyle name="20% - Accent2 6 2 3 3 2" xfId="1307"/>
    <cellStyle name="20% - Accent2 6 2 3 4" xfId="1308"/>
    <cellStyle name="20% - Accent2 6 2 4" xfId="1309"/>
    <cellStyle name="20% - Accent2 6 2 4 2" xfId="1310"/>
    <cellStyle name="20% - Accent2 6 2 4 2 2" xfId="1311"/>
    <cellStyle name="20% - Accent2 6 2 4 2 2 2" xfId="1312"/>
    <cellStyle name="20% - Accent2 6 2 4 2 3" xfId="1313"/>
    <cellStyle name="20% - Accent2 6 2 4 3" xfId="1314"/>
    <cellStyle name="20% - Accent2 6 2 4 3 2" xfId="1315"/>
    <cellStyle name="20% - Accent2 6 2 4 4" xfId="1316"/>
    <cellStyle name="20% - Accent2 6 2 5" xfId="1317"/>
    <cellStyle name="20% - Accent2 6 2 5 2" xfId="1318"/>
    <cellStyle name="20% - Accent2 6 2 5 2 2" xfId="1319"/>
    <cellStyle name="20% - Accent2 6 2 5 3" xfId="1320"/>
    <cellStyle name="20% - Accent2 6 2 6" xfId="1321"/>
    <cellStyle name="20% - Accent2 6 2 6 2" xfId="1322"/>
    <cellStyle name="20% - Accent2 6 2 7" xfId="1323"/>
    <cellStyle name="20% - Accent2 6 2 8" xfId="1324"/>
    <cellStyle name="20% - Accent2 6 2 9" xfId="1325"/>
    <cellStyle name="20% - Accent2 6 3" xfId="1326"/>
    <cellStyle name="20% - Accent2 6 3 2" xfId="1327"/>
    <cellStyle name="20% - Accent2 6 3 2 2" xfId="1328"/>
    <cellStyle name="20% - Accent2 6 3 2 2 2" xfId="1329"/>
    <cellStyle name="20% - Accent2 6 3 2 3" xfId="1330"/>
    <cellStyle name="20% - Accent2 6 3 3" xfId="1331"/>
    <cellStyle name="20% - Accent2 6 3 3 2" xfId="1332"/>
    <cellStyle name="20% - Accent2 6 3 4" xfId="1333"/>
    <cellStyle name="20% - Accent2 6 4" xfId="1334"/>
    <cellStyle name="20% - Accent2 6 4 2" xfId="1335"/>
    <cellStyle name="20% - Accent2 6 4 2 2" xfId="1336"/>
    <cellStyle name="20% - Accent2 6 4 2 2 2" xfId="1337"/>
    <cellStyle name="20% - Accent2 6 4 2 3" xfId="1338"/>
    <cellStyle name="20% - Accent2 6 4 3" xfId="1339"/>
    <cellStyle name="20% - Accent2 6 4 3 2" xfId="1340"/>
    <cellStyle name="20% - Accent2 6 4 4" xfId="1341"/>
    <cellStyle name="20% - Accent2 6 5" xfId="1342"/>
    <cellStyle name="20% - Accent2 6 5 2" xfId="1343"/>
    <cellStyle name="20% - Accent2 6 5 2 2" xfId="1344"/>
    <cellStyle name="20% - Accent2 6 5 2 2 2" xfId="1345"/>
    <cellStyle name="20% - Accent2 6 5 2 3" xfId="1346"/>
    <cellStyle name="20% - Accent2 6 5 3" xfId="1347"/>
    <cellStyle name="20% - Accent2 6 5 3 2" xfId="1348"/>
    <cellStyle name="20% - Accent2 6 5 4" xfId="1349"/>
    <cellStyle name="20% - Accent2 6 6" xfId="1350"/>
    <cellStyle name="20% - Accent2 6 6 2" xfId="1351"/>
    <cellStyle name="20% - Accent2 6 6 2 2" xfId="1352"/>
    <cellStyle name="20% - Accent2 6 6 3" xfId="1353"/>
    <cellStyle name="20% - Accent2 6 7" xfId="1354"/>
    <cellStyle name="20% - Accent2 6 7 2" xfId="1355"/>
    <cellStyle name="20% - Accent2 6 8" xfId="1356"/>
    <cellStyle name="20% - Accent2 6 8 2" xfId="1357"/>
    <cellStyle name="20% - Accent2 6 9" xfId="1358"/>
    <cellStyle name="20% - Accent2 7" xfId="1359"/>
    <cellStyle name="20% - Accent2 7 2" xfId="1360"/>
    <cellStyle name="20% - Accent2 7 2 2" xfId="1361"/>
    <cellStyle name="20% - Accent2 7 2 2 2" xfId="1362"/>
    <cellStyle name="20% - Accent2 7 2 2 2 2" xfId="1363"/>
    <cellStyle name="20% - Accent2 7 2 2 3" xfId="1364"/>
    <cellStyle name="20% - Accent2 7 2 3" xfId="1365"/>
    <cellStyle name="20% - Accent2 7 2 3 2" xfId="1366"/>
    <cellStyle name="20% - Accent2 7 2 4" xfId="1367"/>
    <cellStyle name="20% - Accent2 7 3" xfId="1368"/>
    <cellStyle name="20% - Accent2 7 3 2" xfId="1369"/>
    <cellStyle name="20% - Accent2 7 3 2 2" xfId="1370"/>
    <cellStyle name="20% - Accent2 7 3 3" xfId="1371"/>
    <cellStyle name="20% - Accent2 7 4" xfId="1372"/>
    <cellStyle name="20% - Accent2 7 4 2" xfId="1373"/>
    <cellStyle name="20% - Accent2 7 5" xfId="1374"/>
    <cellStyle name="20% - Accent2 8" xfId="1375"/>
    <cellStyle name="20% - Accent2 8 2" xfId="1376"/>
    <cellStyle name="20% - Accent2 8 2 2" xfId="1377"/>
    <cellStyle name="20% - Accent2 8 2 2 2" xfId="1378"/>
    <cellStyle name="20% - Accent2 8 2 2 2 2" xfId="1379"/>
    <cellStyle name="20% - Accent2 8 2 2 3" xfId="1380"/>
    <cellStyle name="20% - Accent2 8 2 3" xfId="1381"/>
    <cellStyle name="20% - Accent2 8 2 3 2" xfId="1382"/>
    <cellStyle name="20% - Accent2 8 2 4" xfId="1383"/>
    <cellStyle name="20% - Accent2 8 3" xfId="1384"/>
    <cellStyle name="20% - Accent2 8 3 2" xfId="1385"/>
    <cellStyle name="20% - Accent2 8 3 2 2" xfId="1386"/>
    <cellStyle name="20% - Accent2 8 3 3" xfId="1387"/>
    <cellStyle name="20% - Accent2 8 4" xfId="1388"/>
    <cellStyle name="20% - Accent2 8 4 2" xfId="1389"/>
    <cellStyle name="20% - Accent2 8 5" xfId="1390"/>
    <cellStyle name="20% - Accent2 9" xfId="1391"/>
    <cellStyle name="20% - Accent2 9 2" xfId="1392"/>
    <cellStyle name="20% - Accent2 9 2 2" xfId="1393"/>
    <cellStyle name="20% - Accent2 9 2 2 2" xfId="1394"/>
    <cellStyle name="20% - Accent2 9 2 3" xfId="1395"/>
    <cellStyle name="20% - Accent2 9 3" xfId="1396"/>
    <cellStyle name="20% - Accent2 9 3 2" xfId="1397"/>
    <cellStyle name="20% - Accent2 9 4" xfId="1398"/>
    <cellStyle name="20% - Accent3 10" xfId="1399"/>
    <cellStyle name="20% - Accent3 10 2" xfId="1400"/>
    <cellStyle name="20% - Accent3 10 2 2" xfId="1401"/>
    <cellStyle name="20% - Accent3 10 2 2 2" xfId="1402"/>
    <cellStyle name="20% - Accent3 10 2 3" xfId="1403"/>
    <cellStyle name="20% - Accent3 10 3" xfId="1404"/>
    <cellStyle name="20% - Accent3 10 3 2" xfId="1405"/>
    <cellStyle name="20% - Accent3 10 4" xfId="1406"/>
    <cellStyle name="20% - Accent3 2" xfId="1407"/>
    <cellStyle name="20% - Accent3 2 10" xfId="1408"/>
    <cellStyle name="20% - Accent3 2 10 2" xfId="1409"/>
    <cellStyle name="20% - Accent3 2 11" xfId="1410"/>
    <cellStyle name="20% - Accent3 2 12" xfId="1411"/>
    <cellStyle name="20% - Accent3 2 13" xfId="1412"/>
    <cellStyle name="20% - Accent3 2 2" xfId="1413"/>
    <cellStyle name="20% - Accent3 2 2 10" xfId="1414"/>
    <cellStyle name="20% - Accent3 2 2 11" xfId="1415"/>
    <cellStyle name="20% - Accent3 2 2 12" xfId="1416"/>
    <cellStyle name="20% - Accent3 2 2 2" xfId="1417"/>
    <cellStyle name="20% - Accent3 2 2 2 10" xfId="1418"/>
    <cellStyle name="20% - Accent3 2 2 2 2" xfId="1419"/>
    <cellStyle name="20% - Accent3 2 2 2 2 2" xfId="1420"/>
    <cellStyle name="20% - Accent3 2 2 2 2 2 2" xfId="1421"/>
    <cellStyle name="20% - Accent3 2 2 2 2 2 2 2" xfId="1422"/>
    <cellStyle name="20% - Accent3 2 2 2 2 2 2 2 2" xfId="1423"/>
    <cellStyle name="20% - Accent3 2 2 2 2 2 2 3" xfId="1424"/>
    <cellStyle name="20% - Accent3 2 2 2 2 2 3" xfId="1425"/>
    <cellStyle name="20% - Accent3 2 2 2 2 2 3 2" xfId="1426"/>
    <cellStyle name="20% - Accent3 2 2 2 2 2 4" xfId="1427"/>
    <cellStyle name="20% - Accent3 2 2 2 2 3" xfId="1428"/>
    <cellStyle name="20% - Accent3 2 2 2 2 3 2" xfId="1429"/>
    <cellStyle name="20% - Accent3 2 2 2 2 3 2 2" xfId="1430"/>
    <cellStyle name="20% - Accent3 2 2 2 2 3 3" xfId="1431"/>
    <cellStyle name="20% - Accent3 2 2 2 2 4" xfId="1432"/>
    <cellStyle name="20% - Accent3 2 2 2 2 4 2" xfId="1433"/>
    <cellStyle name="20% - Accent3 2 2 2 2 5" xfId="1434"/>
    <cellStyle name="20% - Accent3 2 2 2 2 6" xfId="1435"/>
    <cellStyle name="20% - Accent3 2 2 2 2 7" xfId="1436"/>
    <cellStyle name="20% - Accent3 2 2 2 3" xfId="1437"/>
    <cellStyle name="20% - Accent3 2 2 2 3 2" xfId="1438"/>
    <cellStyle name="20% - Accent3 2 2 2 3 2 2" xfId="1439"/>
    <cellStyle name="20% - Accent3 2 2 2 3 2 2 2" xfId="1440"/>
    <cellStyle name="20% - Accent3 2 2 2 3 2 3" xfId="1441"/>
    <cellStyle name="20% - Accent3 2 2 2 3 3" xfId="1442"/>
    <cellStyle name="20% - Accent3 2 2 2 3 3 2" xfId="1443"/>
    <cellStyle name="20% - Accent3 2 2 2 3 4" xfId="1444"/>
    <cellStyle name="20% - Accent3 2 2 2 4" xfId="1445"/>
    <cellStyle name="20% - Accent3 2 2 2 4 2" xfId="1446"/>
    <cellStyle name="20% - Accent3 2 2 2 4 2 2" xfId="1447"/>
    <cellStyle name="20% - Accent3 2 2 2 4 2 2 2" xfId="1448"/>
    <cellStyle name="20% - Accent3 2 2 2 4 2 3" xfId="1449"/>
    <cellStyle name="20% - Accent3 2 2 2 4 3" xfId="1450"/>
    <cellStyle name="20% - Accent3 2 2 2 4 3 2" xfId="1451"/>
    <cellStyle name="20% - Accent3 2 2 2 4 4" xfId="1452"/>
    <cellStyle name="20% - Accent3 2 2 2 5" xfId="1453"/>
    <cellStyle name="20% - Accent3 2 2 2 5 2" xfId="1454"/>
    <cellStyle name="20% - Accent3 2 2 2 5 2 2" xfId="1455"/>
    <cellStyle name="20% - Accent3 2 2 2 5 3" xfId="1456"/>
    <cellStyle name="20% - Accent3 2 2 2 6" xfId="1457"/>
    <cellStyle name="20% - Accent3 2 2 2 6 2" xfId="1458"/>
    <cellStyle name="20% - Accent3 2 2 2 7" xfId="1459"/>
    <cellStyle name="20% - Accent3 2 2 2 7 2" xfId="1460"/>
    <cellStyle name="20% - Accent3 2 2 2 8" xfId="1461"/>
    <cellStyle name="20% - Accent3 2 2 2 9" xfId="1462"/>
    <cellStyle name="20% - Accent3 2 2 3" xfId="1463"/>
    <cellStyle name="20% - Accent3 2 2 3 2" xfId="1464"/>
    <cellStyle name="20% - Accent3 2 2 3 2 2" xfId="1465"/>
    <cellStyle name="20% - Accent3 2 2 3 2 2 2" xfId="1466"/>
    <cellStyle name="20% - Accent3 2 2 3 2 2 2 2" xfId="1467"/>
    <cellStyle name="20% - Accent3 2 2 3 2 2 3" xfId="1468"/>
    <cellStyle name="20% - Accent3 2 2 3 2 3" xfId="1469"/>
    <cellStyle name="20% - Accent3 2 2 3 2 3 2" xfId="1470"/>
    <cellStyle name="20% - Accent3 2 2 3 2 4" xfId="1471"/>
    <cellStyle name="20% - Accent3 2 2 3 3" xfId="1472"/>
    <cellStyle name="20% - Accent3 2 2 3 3 2" xfId="1473"/>
    <cellStyle name="20% - Accent3 2 2 3 3 2 2" xfId="1474"/>
    <cellStyle name="20% - Accent3 2 2 3 3 3" xfId="1475"/>
    <cellStyle name="20% - Accent3 2 2 3 4" xfId="1476"/>
    <cellStyle name="20% - Accent3 2 2 3 4 2" xfId="1477"/>
    <cellStyle name="20% - Accent3 2 2 3 5" xfId="1478"/>
    <cellStyle name="20% - Accent3 2 2 3 6" xfId="1479"/>
    <cellStyle name="20% - Accent3 2 2 3 7" xfId="1480"/>
    <cellStyle name="20% - Accent3 2 2 4" xfId="1481"/>
    <cellStyle name="20% - Accent3 2 2 4 2" xfId="1482"/>
    <cellStyle name="20% - Accent3 2 2 4 2 2" xfId="1483"/>
    <cellStyle name="20% - Accent3 2 2 4 2 2 2" xfId="1484"/>
    <cellStyle name="20% - Accent3 2 2 4 2 3" xfId="1485"/>
    <cellStyle name="20% - Accent3 2 2 4 3" xfId="1486"/>
    <cellStyle name="20% - Accent3 2 2 4 3 2" xfId="1487"/>
    <cellStyle name="20% - Accent3 2 2 4 4" xfId="1488"/>
    <cellStyle name="20% - Accent3 2 2 5" xfId="1489"/>
    <cellStyle name="20% - Accent3 2 2 5 2" xfId="1490"/>
    <cellStyle name="20% - Accent3 2 2 5 2 2" xfId="1491"/>
    <cellStyle name="20% - Accent3 2 2 5 2 2 2" xfId="1492"/>
    <cellStyle name="20% - Accent3 2 2 5 2 3" xfId="1493"/>
    <cellStyle name="20% - Accent3 2 2 5 3" xfId="1494"/>
    <cellStyle name="20% - Accent3 2 2 5 3 2" xfId="1495"/>
    <cellStyle name="20% - Accent3 2 2 5 4" xfId="1496"/>
    <cellStyle name="20% - Accent3 2 2 6" xfId="1497"/>
    <cellStyle name="20% - Accent3 2 2 7" xfId="1498"/>
    <cellStyle name="20% - Accent3 2 2 7 2" xfId="1499"/>
    <cellStyle name="20% - Accent3 2 2 7 2 2" xfId="1500"/>
    <cellStyle name="20% - Accent3 2 2 7 3" xfId="1501"/>
    <cellStyle name="20% - Accent3 2 2 8" xfId="1502"/>
    <cellStyle name="20% - Accent3 2 2 8 2" xfId="1503"/>
    <cellStyle name="20% - Accent3 2 2 9" xfId="1504"/>
    <cellStyle name="20% - Accent3 2 2 9 2" xfId="1505"/>
    <cellStyle name="20% - Accent3 2 3" xfId="1506"/>
    <cellStyle name="20% - Accent3 2 3 10" xfId="1507"/>
    <cellStyle name="20% - Accent3 2 3 2" xfId="1508"/>
    <cellStyle name="20% - Accent3 2 3 2 2" xfId="1509"/>
    <cellStyle name="20% - Accent3 2 3 2 2 2" xfId="1510"/>
    <cellStyle name="20% - Accent3 2 3 2 2 2 2" xfId="1511"/>
    <cellStyle name="20% - Accent3 2 3 2 2 2 2 2" xfId="1512"/>
    <cellStyle name="20% - Accent3 2 3 2 2 2 3" xfId="1513"/>
    <cellStyle name="20% - Accent3 2 3 2 2 3" xfId="1514"/>
    <cellStyle name="20% - Accent3 2 3 2 2 3 2" xfId="1515"/>
    <cellStyle name="20% - Accent3 2 3 2 2 4" xfId="1516"/>
    <cellStyle name="20% - Accent3 2 3 2 3" xfId="1517"/>
    <cellStyle name="20% - Accent3 2 3 2 3 2" xfId="1518"/>
    <cellStyle name="20% - Accent3 2 3 2 3 2 2" xfId="1519"/>
    <cellStyle name="20% - Accent3 2 3 2 3 3" xfId="1520"/>
    <cellStyle name="20% - Accent3 2 3 2 4" xfId="1521"/>
    <cellStyle name="20% - Accent3 2 3 2 4 2" xfId="1522"/>
    <cellStyle name="20% - Accent3 2 3 2 5" xfId="1523"/>
    <cellStyle name="20% - Accent3 2 3 2 6" xfId="1524"/>
    <cellStyle name="20% - Accent3 2 3 2 7" xfId="1525"/>
    <cellStyle name="20% - Accent3 2 3 3" xfId="1526"/>
    <cellStyle name="20% - Accent3 2 3 3 2" xfId="1527"/>
    <cellStyle name="20% - Accent3 2 3 3 2 2" xfId="1528"/>
    <cellStyle name="20% - Accent3 2 3 3 2 2 2" xfId="1529"/>
    <cellStyle name="20% - Accent3 2 3 3 2 3" xfId="1530"/>
    <cellStyle name="20% - Accent3 2 3 3 3" xfId="1531"/>
    <cellStyle name="20% - Accent3 2 3 3 3 2" xfId="1532"/>
    <cellStyle name="20% - Accent3 2 3 3 4" xfId="1533"/>
    <cellStyle name="20% - Accent3 2 3 4" xfId="1534"/>
    <cellStyle name="20% - Accent3 2 3 4 2" xfId="1535"/>
    <cellStyle name="20% - Accent3 2 3 4 2 2" xfId="1536"/>
    <cellStyle name="20% - Accent3 2 3 4 2 2 2" xfId="1537"/>
    <cellStyle name="20% - Accent3 2 3 4 2 3" xfId="1538"/>
    <cellStyle name="20% - Accent3 2 3 4 3" xfId="1539"/>
    <cellStyle name="20% - Accent3 2 3 4 3 2" xfId="1540"/>
    <cellStyle name="20% - Accent3 2 3 4 4" xfId="1541"/>
    <cellStyle name="20% - Accent3 2 3 5" xfId="1542"/>
    <cellStyle name="20% - Accent3 2 3 5 2" xfId="1543"/>
    <cellStyle name="20% - Accent3 2 3 5 2 2" xfId="1544"/>
    <cellStyle name="20% - Accent3 2 3 5 3" xfId="1545"/>
    <cellStyle name="20% - Accent3 2 3 6" xfId="1546"/>
    <cellStyle name="20% - Accent3 2 3 6 2" xfId="1547"/>
    <cellStyle name="20% - Accent3 2 3 7" xfId="1548"/>
    <cellStyle name="20% - Accent3 2 3 7 2" xfId="1549"/>
    <cellStyle name="20% - Accent3 2 3 8" xfId="1550"/>
    <cellStyle name="20% - Accent3 2 3 9" xfId="1551"/>
    <cellStyle name="20% - Accent3 2 4" xfId="1552"/>
    <cellStyle name="20% - Accent3 2 4 2" xfId="1553"/>
    <cellStyle name="20% - Accent3 2 4 2 2" xfId="1554"/>
    <cellStyle name="20% - Accent3 2 4 2 2 2" xfId="1555"/>
    <cellStyle name="20% - Accent3 2 4 2 2 2 2" xfId="1556"/>
    <cellStyle name="20% - Accent3 2 4 2 2 3" xfId="1557"/>
    <cellStyle name="20% - Accent3 2 4 2 3" xfId="1558"/>
    <cellStyle name="20% - Accent3 2 4 2 3 2" xfId="1559"/>
    <cellStyle name="20% - Accent3 2 4 2 4" xfId="1560"/>
    <cellStyle name="20% - Accent3 2 4 3" xfId="1561"/>
    <cellStyle name="20% - Accent3 2 4 3 2" xfId="1562"/>
    <cellStyle name="20% - Accent3 2 4 3 2 2" xfId="1563"/>
    <cellStyle name="20% - Accent3 2 4 3 3" xfId="1564"/>
    <cellStyle name="20% - Accent3 2 4 4" xfId="1565"/>
    <cellStyle name="20% - Accent3 2 4 4 2" xfId="1566"/>
    <cellStyle name="20% - Accent3 2 4 5" xfId="1567"/>
    <cellStyle name="20% - Accent3 2 4 6" xfId="1568"/>
    <cellStyle name="20% - Accent3 2 4 7" xfId="1569"/>
    <cellStyle name="20% - Accent3 2 5" xfId="1570"/>
    <cellStyle name="20% - Accent3 2 5 2" xfId="1571"/>
    <cellStyle name="20% - Accent3 2 5 2 2" xfId="1572"/>
    <cellStyle name="20% - Accent3 2 5 2 2 2" xfId="1573"/>
    <cellStyle name="20% - Accent3 2 5 2 3" xfId="1574"/>
    <cellStyle name="20% - Accent3 2 5 3" xfId="1575"/>
    <cellStyle name="20% - Accent3 2 5 3 2" xfId="1576"/>
    <cellStyle name="20% - Accent3 2 5 4" xfId="1577"/>
    <cellStyle name="20% - Accent3 2 6" xfId="1578"/>
    <cellStyle name="20% - Accent3 2 6 2" xfId="1579"/>
    <cellStyle name="20% - Accent3 2 6 2 2" xfId="1580"/>
    <cellStyle name="20% - Accent3 2 6 2 2 2" xfId="1581"/>
    <cellStyle name="20% - Accent3 2 6 2 3" xfId="1582"/>
    <cellStyle name="20% - Accent3 2 6 3" xfId="1583"/>
    <cellStyle name="20% - Accent3 2 6 3 2" xfId="1584"/>
    <cellStyle name="20% - Accent3 2 6 4" xfId="1585"/>
    <cellStyle name="20% - Accent3 2 7" xfId="1586"/>
    <cellStyle name="20% - Accent3 2 8" xfId="1587"/>
    <cellStyle name="20% - Accent3 2 8 2" xfId="1588"/>
    <cellStyle name="20% - Accent3 2 8 2 2" xfId="1589"/>
    <cellStyle name="20% - Accent3 2 8 3" xfId="1590"/>
    <cellStyle name="20% - Accent3 2 9" xfId="1591"/>
    <cellStyle name="20% - Accent3 2 9 2" xfId="1592"/>
    <cellStyle name="20% - Accent3 3" xfId="1593"/>
    <cellStyle name="20% - Accent3 3 10" xfId="1594"/>
    <cellStyle name="20% - Accent3 3 10 2" xfId="1595"/>
    <cellStyle name="20% - Accent3 3 11" xfId="1596"/>
    <cellStyle name="20% - Accent3 3 12" xfId="1597"/>
    <cellStyle name="20% - Accent3 3 13" xfId="1598"/>
    <cellStyle name="20% - Accent3 3 2" xfId="1599"/>
    <cellStyle name="20% - Accent3 3 2 10" xfId="1600"/>
    <cellStyle name="20% - Accent3 3 2 11" xfId="1601"/>
    <cellStyle name="20% - Accent3 3 2 2" xfId="1602"/>
    <cellStyle name="20% - Accent3 3 2 2 10" xfId="1603"/>
    <cellStyle name="20% - Accent3 3 2 2 2" xfId="1604"/>
    <cellStyle name="20% - Accent3 3 2 2 2 2" xfId="1605"/>
    <cellStyle name="20% - Accent3 3 2 2 2 2 2" xfId="1606"/>
    <cellStyle name="20% - Accent3 3 2 2 2 2 2 2" xfId="1607"/>
    <cellStyle name="20% - Accent3 3 2 2 2 2 2 2 2" xfId="1608"/>
    <cellStyle name="20% - Accent3 3 2 2 2 2 2 3" xfId="1609"/>
    <cellStyle name="20% - Accent3 3 2 2 2 2 3" xfId="1610"/>
    <cellStyle name="20% - Accent3 3 2 2 2 2 3 2" xfId="1611"/>
    <cellStyle name="20% - Accent3 3 2 2 2 2 4" xfId="1612"/>
    <cellStyle name="20% - Accent3 3 2 2 2 3" xfId="1613"/>
    <cellStyle name="20% - Accent3 3 2 2 2 3 2" xfId="1614"/>
    <cellStyle name="20% - Accent3 3 2 2 2 3 2 2" xfId="1615"/>
    <cellStyle name="20% - Accent3 3 2 2 2 3 3" xfId="1616"/>
    <cellStyle name="20% - Accent3 3 2 2 2 4" xfId="1617"/>
    <cellStyle name="20% - Accent3 3 2 2 2 4 2" xfId="1618"/>
    <cellStyle name="20% - Accent3 3 2 2 2 5" xfId="1619"/>
    <cellStyle name="20% - Accent3 3 2 2 2 6" xfId="1620"/>
    <cellStyle name="20% - Accent3 3 2 2 2 7" xfId="1621"/>
    <cellStyle name="20% - Accent3 3 2 2 3" xfId="1622"/>
    <cellStyle name="20% - Accent3 3 2 2 3 2" xfId="1623"/>
    <cellStyle name="20% - Accent3 3 2 2 3 2 2" xfId="1624"/>
    <cellStyle name="20% - Accent3 3 2 2 3 2 2 2" xfId="1625"/>
    <cellStyle name="20% - Accent3 3 2 2 3 2 3" xfId="1626"/>
    <cellStyle name="20% - Accent3 3 2 2 3 3" xfId="1627"/>
    <cellStyle name="20% - Accent3 3 2 2 3 3 2" xfId="1628"/>
    <cellStyle name="20% - Accent3 3 2 2 3 4" xfId="1629"/>
    <cellStyle name="20% - Accent3 3 2 2 4" xfId="1630"/>
    <cellStyle name="20% - Accent3 3 2 2 4 2" xfId="1631"/>
    <cellStyle name="20% - Accent3 3 2 2 4 2 2" xfId="1632"/>
    <cellStyle name="20% - Accent3 3 2 2 4 2 2 2" xfId="1633"/>
    <cellStyle name="20% - Accent3 3 2 2 4 2 3" xfId="1634"/>
    <cellStyle name="20% - Accent3 3 2 2 4 3" xfId="1635"/>
    <cellStyle name="20% - Accent3 3 2 2 4 3 2" xfId="1636"/>
    <cellStyle name="20% - Accent3 3 2 2 4 4" xfId="1637"/>
    <cellStyle name="20% - Accent3 3 2 2 5" xfId="1638"/>
    <cellStyle name="20% - Accent3 3 2 2 5 2" xfId="1639"/>
    <cellStyle name="20% - Accent3 3 2 2 5 2 2" xfId="1640"/>
    <cellStyle name="20% - Accent3 3 2 2 5 3" xfId="1641"/>
    <cellStyle name="20% - Accent3 3 2 2 6" xfId="1642"/>
    <cellStyle name="20% - Accent3 3 2 2 6 2" xfId="1643"/>
    <cellStyle name="20% - Accent3 3 2 2 7" xfId="1644"/>
    <cellStyle name="20% - Accent3 3 2 2 7 2" xfId="1645"/>
    <cellStyle name="20% - Accent3 3 2 2 8" xfId="1646"/>
    <cellStyle name="20% - Accent3 3 2 2 9" xfId="1647"/>
    <cellStyle name="20% - Accent3 3 2 3" xfId="1648"/>
    <cellStyle name="20% - Accent3 3 2 3 2" xfId="1649"/>
    <cellStyle name="20% - Accent3 3 2 3 2 2" xfId="1650"/>
    <cellStyle name="20% - Accent3 3 2 3 2 2 2" xfId="1651"/>
    <cellStyle name="20% - Accent3 3 2 3 2 2 2 2" xfId="1652"/>
    <cellStyle name="20% - Accent3 3 2 3 2 2 3" xfId="1653"/>
    <cellStyle name="20% - Accent3 3 2 3 2 3" xfId="1654"/>
    <cellStyle name="20% - Accent3 3 2 3 2 3 2" xfId="1655"/>
    <cellStyle name="20% - Accent3 3 2 3 2 4" xfId="1656"/>
    <cellStyle name="20% - Accent3 3 2 3 3" xfId="1657"/>
    <cellStyle name="20% - Accent3 3 2 3 3 2" xfId="1658"/>
    <cellStyle name="20% - Accent3 3 2 3 3 2 2" xfId="1659"/>
    <cellStyle name="20% - Accent3 3 2 3 3 3" xfId="1660"/>
    <cellStyle name="20% - Accent3 3 2 3 4" xfId="1661"/>
    <cellStyle name="20% - Accent3 3 2 3 4 2" xfId="1662"/>
    <cellStyle name="20% - Accent3 3 2 3 5" xfId="1663"/>
    <cellStyle name="20% - Accent3 3 2 3 6" xfId="1664"/>
    <cellStyle name="20% - Accent3 3 2 3 7" xfId="1665"/>
    <cellStyle name="20% - Accent3 3 2 4" xfId="1666"/>
    <cellStyle name="20% - Accent3 3 2 4 2" xfId="1667"/>
    <cellStyle name="20% - Accent3 3 2 4 2 2" xfId="1668"/>
    <cellStyle name="20% - Accent3 3 2 4 2 2 2" xfId="1669"/>
    <cellStyle name="20% - Accent3 3 2 4 2 3" xfId="1670"/>
    <cellStyle name="20% - Accent3 3 2 4 3" xfId="1671"/>
    <cellStyle name="20% - Accent3 3 2 4 3 2" xfId="1672"/>
    <cellStyle name="20% - Accent3 3 2 4 4" xfId="1673"/>
    <cellStyle name="20% - Accent3 3 2 5" xfId="1674"/>
    <cellStyle name="20% - Accent3 3 2 5 2" xfId="1675"/>
    <cellStyle name="20% - Accent3 3 2 5 2 2" xfId="1676"/>
    <cellStyle name="20% - Accent3 3 2 5 2 2 2" xfId="1677"/>
    <cellStyle name="20% - Accent3 3 2 5 2 3" xfId="1678"/>
    <cellStyle name="20% - Accent3 3 2 5 3" xfId="1679"/>
    <cellStyle name="20% - Accent3 3 2 5 3 2" xfId="1680"/>
    <cellStyle name="20% - Accent3 3 2 5 4" xfId="1681"/>
    <cellStyle name="20% - Accent3 3 2 6" xfId="1682"/>
    <cellStyle name="20% - Accent3 3 2 6 2" xfId="1683"/>
    <cellStyle name="20% - Accent3 3 2 6 2 2" xfId="1684"/>
    <cellStyle name="20% - Accent3 3 2 6 3" xfId="1685"/>
    <cellStyle name="20% - Accent3 3 2 7" xfId="1686"/>
    <cellStyle name="20% - Accent3 3 2 7 2" xfId="1687"/>
    <cellStyle name="20% - Accent3 3 2 8" xfId="1688"/>
    <cellStyle name="20% - Accent3 3 2 8 2" xfId="1689"/>
    <cellStyle name="20% - Accent3 3 2 9" xfId="1690"/>
    <cellStyle name="20% - Accent3 3 3" xfId="1691"/>
    <cellStyle name="20% - Accent3 3 3 10" xfId="1692"/>
    <cellStyle name="20% - Accent3 3 3 2" xfId="1693"/>
    <cellStyle name="20% - Accent3 3 3 2 2" xfId="1694"/>
    <cellStyle name="20% - Accent3 3 3 2 2 2" xfId="1695"/>
    <cellStyle name="20% - Accent3 3 3 2 2 2 2" xfId="1696"/>
    <cellStyle name="20% - Accent3 3 3 2 2 2 2 2" xfId="1697"/>
    <cellStyle name="20% - Accent3 3 3 2 2 2 3" xfId="1698"/>
    <cellStyle name="20% - Accent3 3 3 2 2 3" xfId="1699"/>
    <cellStyle name="20% - Accent3 3 3 2 2 3 2" xfId="1700"/>
    <cellStyle name="20% - Accent3 3 3 2 2 4" xfId="1701"/>
    <cellStyle name="20% - Accent3 3 3 2 3" xfId="1702"/>
    <cellStyle name="20% - Accent3 3 3 2 3 2" xfId="1703"/>
    <cellStyle name="20% - Accent3 3 3 2 3 2 2" xfId="1704"/>
    <cellStyle name="20% - Accent3 3 3 2 3 3" xfId="1705"/>
    <cellStyle name="20% - Accent3 3 3 2 4" xfId="1706"/>
    <cellStyle name="20% - Accent3 3 3 2 4 2" xfId="1707"/>
    <cellStyle name="20% - Accent3 3 3 2 5" xfId="1708"/>
    <cellStyle name="20% - Accent3 3 3 2 6" xfId="1709"/>
    <cellStyle name="20% - Accent3 3 3 2 7" xfId="1710"/>
    <cellStyle name="20% - Accent3 3 3 3" xfId="1711"/>
    <cellStyle name="20% - Accent3 3 3 3 2" xfId="1712"/>
    <cellStyle name="20% - Accent3 3 3 3 2 2" xfId="1713"/>
    <cellStyle name="20% - Accent3 3 3 3 2 2 2" xfId="1714"/>
    <cellStyle name="20% - Accent3 3 3 3 2 3" xfId="1715"/>
    <cellStyle name="20% - Accent3 3 3 3 3" xfId="1716"/>
    <cellStyle name="20% - Accent3 3 3 3 3 2" xfId="1717"/>
    <cellStyle name="20% - Accent3 3 3 3 4" xfId="1718"/>
    <cellStyle name="20% - Accent3 3 3 4" xfId="1719"/>
    <cellStyle name="20% - Accent3 3 3 4 2" xfId="1720"/>
    <cellStyle name="20% - Accent3 3 3 4 2 2" xfId="1721"/>
    <cellStyle name="20% - Accent3 3 3 4 2 2 2" xfId="1722"/>
    <cellStyle name="20% - Accent3 3 3 4 2 3" xfId="1723"/>
    <cellStyle name="20% - Accent3 3 3 4 3" xfId="1724"/>
    <cellStyle name="20% - Accent3 3 3 4 3 2" xfId="1725"/>
    <cellStyle name="20% - Accent3 3 3 4 4" xfId="1726"/>
    <cellStyle name="20% - Accent3 3 3 5" xfId="1727"/>
    <cellStyle name="20% - Accent3 3 3 5 2" xfId="1728"/>
    <cellStyle name="20% - Accent3 3 3 5 2 2" xfId="1729"/>
    <cellStyle name="20% - Accent3 3 3 5 3" xfId="1730"/>
    <cellStyle name="20% - Accent3 3 3 6" xfId="1731"/>
    <cellStyle name="20% - Accent3 3 3 6 2" xfId="1732"/>
    <cellStyle name="20% - Accent3 3 3 7" xfId="1733"/>
    <cellStyle name="20% - Accent3 3 3 7 2" xfId="1734"/>
    <cellStyle name="20% - Accent3 3 3 8" xfId="1735"/>
    <cellStyle name="20% - Accent3 3 3 9" xfId="1736"/>
    <cellStyle name="20% - Accent3 3 4" xfId="1737"/>
    <cellStyle name="20% - Accent3 3 4 2" xfId="1738"/>
    <cellStyle name="20% - Accent3 3 4 2 2" xfId="1739"/>
    <cellStyle name="20% - Accent3 3 4 2 2 2" xfId="1740"/>
    <cellStyle name="20% - Accent3 3 4 2 2 2 2" xfId="1741"/>
    <cellStyle name="20% - Accent3 3 4 2 2 3" xfId="1742"/>
    <cellStyle name="20% - Accent3 3 4 2 3" xfId="1743"/>
    <cellStyle name="20% - Accent3 3 4 2 3 2" xfId="1744"/>
    <cellStyle name="20% - Accent3 3 4 2 4" xfId="1745"/>
    <cellStyle name="20% - Accent3 3 4 3" xfId="1746"/>
    <cellStyle name="20% - Accent3 3 4 3 2" xfId="1747"/>
    <cellStyle name="20% - Accent3 3 4 3 2 2" xfId="1748"/>
    <cellStyle name="20% - Accent3 3 4 3 3" xfId="1749"/>
    <cellStyle name="20% - Accent3 3 4 4" xfId="1750"/>
    <cellStyle name="20% - Accent3 3 4 4 2" xfId="1751"/>
    <cellStyle name="20% - Accent3 3 4 5" xfId="1752"/>
    <cellStyle name="20% - Accent3 3 4 6" xfId="1753"/>
    <cellStyle name="20% - Accent3 3 4 7" xfId="1754"/>
    <cellStyle name="20% - Accent3 3 5" xfId="1755"/>
    <cellStyle name="20% - Accent3 3 5 2" xfId="1756"/>
    <cellStyle name="20% - Accent3 3 5 2 2" xfId="1757"/>
    <cellStyle name="20% - Accent3 3 5 2 2 2" xfId="1758"/>
    <cellStyle name="20% - Accent3 3 5 2 3" xfId="1759"/>
    <cellStyle name="20% - Accent3 3 5 3" xfId="1760"/>
    <cellStyle name="20% - Accent3 3 5 3 2" xfId="1761"/>
    <cellStyle name="20% - Accent3 3 5 4" xfId="1762"/>
    <cellStyle name="20% - Accent3 3 6" xfId="1763"/>
    <cellStyle name="20% - Accent3 3 6 2" xfId="1764"/>
    <cellStyle name="20% - Accent3 3 6 2 2" xfId="1765"/>
    <cellStyle name="20% - Accent3 3 6 2 2 2" xfId="1766"/>
    <cellStyle name="20% - Accent3 3 6 2 3" xfId="1767"/>
    <cellStyle name="20% - Accent3 3 6 3" xfId="1768"/>
    <cellStyle name="20% - Accent3 3 6 3 2" xfId="1769"/>
    <cellStyle name="20% - Accent3 3 6 4" xfId="1770"/>
    <cellStyle name="20% - Accent3 3 7" xfId="1771"/>
    <cellStyle name="20% - Accent3 3 8" xfId="1772"/>
    <cellStyle name="20% - Accent3 3 8 2" xfId="1773"/>
    <cellStyle name="20% - Accent3 3 8 2 2" xfId="1774"/>
    <cellStyle name="20% - Accent3 3 8 3" xfId="1775"/>
    <cellStyle name="20% - Accent3 3 9" xfId="1776"/>
    <cellStyle name="20% - Accent3 3 9 2" xfId="1777"/>
    <cellStyle name="20% - Accent3 4" xfId="1778"/>
    <cellStyle name="20% - Accent3 4 10" xfId="1779"/>
    <cellStyle name="20% - Accent3 4 11" xfId="1780"/>
    <cellStyle name="20% - Accent3 4 12" xfId="1781"/>
    <cellStyle name="20% - Accent3 4 2" xfId="1782"/>
    <cellStyle name="20% - Accent3 4 2 10" xfId="1783"/>
    <cellStyle name="20% - Accent3 4 2 11" xfId="1784"/>
    <cellStyle name="20% - Accent3 4 2 2" xfId="1785"/>
    <cellStyle name="20% - Accent3 4 2 2 2" xfId="1786"/>
    <cellStyle name="20% - Accent3 4 2 2 2 2" xfId="1787"/>
    <cellStyle name="20% - Accent3 4 2 2 2 2 2" xfId="1788"/>
    <cellStyle name="20% - Accent3 4 2 2 2 2 2 2" xfId="1789"/>
    <cellStyle name="20% - Accent3 4 2 2 2 2 3" xfId="1790"/>
    <cellStyle name="20% - Accent3 4 2 2 2 3" xfId="1791"/>
    <cellStyle name="20% - Accent3 4 2 2 2 3 2" xfId="1792"/>
    <cellStyle name="20% - Accent3 4 2 2 2 4" xfId="1793"/>
    <cellStyle name="20% - Accent3 4 2 2 3" xfId="1794"/>
    <cellStyle name="20% - Accent3 4 2 2 3 2" xfId="1795"/>
    <cellStyle name="20% - Accent3 4 2 2 3 2 2" xfId="1796"/>
    <cellStyle name="20% - Accent3 4 2 2 3 2 2 2" xfId="1797"/>
    <cellStyle name="20% - Accent3 4 2 2 3 2 3" xfId="1798"/>
    <cellStyle name="20% - Accent3 4 2 2 3 3" xfId="1799"/>
    <cellStyle name="20% - Accent3 4 2 2 3 3 2" xfId="1800"/>
    <cellStyle name="20% - Accent3 4 2 2 3 4" xfId="1801"/>
    <cellStyle name="20% - Accent3 4 2 2 4" xfId="1802"/>
    <cellStyle name="20% - Accent3 4 2 2 4 2" xfId="1803"/>
    <cellStyle name="20% - Accent3 4 2 2 4 2 2" xfId="1804"/>
    <cellStyle name="20% - Accent3 4 2 2 4 2 2 2" xfId="1805"/>
    <cellStyle name="20% - Accent3 4 2 2 4 2 3" xfId="1806"/>
    <cellStyle name="20% - Accent3 4 2 2 4 3" xfId="1807"/>
    <cellStyle name="20% - Accent3 4 2 2 4 3 2" xfId="1808"/>
    <cellStyle name="20% - Accent3 4 2 2 4 4" xfId="1809"/>
    <cellStyle name="20% - Accent3 4 2 2 5" xfId="1810"/>
    <cellStyle name="20% - Accent3 4 2 2 5 2" xfId="1811"/>
    <cellStyle name="20% - Accent3 4 2 2 5 2 2" xfId="1812"/>
    <cellStyle name="20% - Accent3 4 2 2 5 3" xfId="1813"/>
    <cellStyle name="20% - Accent3 4 2 2 6" xfId="1814"/>
    <cellStyle name="20% - Accent3 4 2 2 6 2" xfId="1815"/>
    <cellStyle name="20% - Accent3 4 2 2 7" xfId="1816"/>
    <cellStyle name="20% - Accent3 4 2 2 8" xfId="1817"/>
    <cellStyle name="20% - Accent3 4 2 2 9" xfId="1818"/>
    <cellStyle name="20% - Accent3 4 2 3" xfId="1819"/>
    <cellStyle name="20% - Accent3 4 2 3 2" xfId="1820"/>
    <cellStyle name="20% - Accent3 4 2 3 2 2" xfId="1821"/>
    <cellStyle name="20% - Accent3 4 2 3 2 2 2" xfId="1822"/>
    <cellStyle name="20% - Accent3 4 2 3 2 3" xfId="1823"/>
    <cellStyle name="20% - Accent3 4 2 3 3" xfId="1824"/>
    <cellStyle name="20% - Accent3 4 2 3 3 2" xfId="1825"/>
    <cellStyle name="20% - Accent3 4 2 3 4" xfId="1826"/>
    <cellStyle name="20% - Accent3 4 2 4" xfId="1827"/>
    <cellStyle name="20% - Accent3 4 2 4 2" xfId="1828"/>
    <cellStyle name="20% - Accent3 4 2 4 2 2" xfId="1829"/>
    <cellStyle name="20% - Accent3 4 2 4 2 2 2" xfId="1830"/>
    <cellStyle name="20% - Accent3 4 2 4 2 3" xfId="1831"/>
    <cellStyle name="20% - Accent3 4 2 4 3" xfId="1832"/>
    <cellStyle name="20% - Accent3 4 2 4 3 2" xfId="1833"/>
    <cellStyle name="20% - Accent3 4 2 4 4" xfId="1834"/>
    <cellStyle name="20% - Accent3 4 2 5" xfId="1835"/>
    <cellStyle name="20% - Accent3 4 2 5 2" xfId="1836"/>
    <cellStyle name="20% - Accent3 4 2 5 2 2" xfId="1837"/>
    <cellStyle name="20% - Accent3 4 2 5 2 2 2" xfId="1838"/>
    <cellStyle name="20% - Accent3 4 2 5 2 3" xfId="1839"/>
    <cellStyle name="20% - Accent3 4 2 5 3" xfId="1840"/>
    <cellStyle name="20% - Accent3 4 2 5 3 2" xfId="1841"/>
    <cellStyle name="20% - Accent3 4 2 5 4" xfId="1842"/>
    <cellStyle name="20% - Accent3 4 2 6" xfId="1843"/>
    <cellStyle name="20% - Accent3 4 2 6 2" xfId="1844"/>
    <cellStyle name="20% - Accent3 4 2 6 2 2" xfId="1845"/>
    <cellStyle name="20% - Accent3 4 2 6 3" xfId="1846"/>
    <cellStyle name="20% - Accent3 4 2 7" xfId="1847"/>
    <cellStyle name="20% - Accent3 4 2 7 2" xfId="1848"/>
    <cellStyle name="20% - Accent3 4 2 8" xfId="1849"/>
    <cellStyle name="20% - Accent3 4 2 8 2" xfId="1850"/>
    <cellStyle name="20% - Accent3 4 2 9" xfId="1851"/>
    <cellStyle name="20% - Accent3 4 3" xfId="1852"/>
    <cellStyle name="20% - Accent3 4 3 2" xfId="1853"/>
    <cellStyle name="20% - Accent3 4 3 2 2" xfId="1854"/>
    <cellStyle name="20% - Accent3 4 3 2 2 2" xfId="1855"/>
    <cellStyle name="20% - Accent3 4 3 2 2 2 2" xfId="1856"/>
    <cellStyle name="20% - Accent3 4 3 2 2 3" xfId="1857"/>
    <cellStyle name="20% - Accent3 4 3 2 3" xfId="1858"/>
    <cellStyle name="20% - Accent3 4 3 2 3 2" xfId="1859"/>
    <cellStyle name="20% - Accent3 4 3 2 4" xfId="1860"/>
    <cellStyle name="20% - Accent3 4 3 3" xfId="1861"/>
    <cellStyle name="20% - Accent3 4 3 3 2" xfId="1862"/>
    <cellStyle name="20% - Accent3 4 3 3 2 2" xfId="1863"/>
    <cellStyle name="20% - Accent3 4 3 3 2 2 2" xfId="1864"/>
    <cellStyle name="20% - Accent3 4 3 3 2 3" xfId="1865"/>
    <cellStyle name="20% - Accent3 4 3 3 3" xfId="1866"/>
    <cellStyle name="20% - Accent3 4 3 3 3 2" xfId="1867"/>
    <cellStyle name="20% - Accent3 4 3 3 4" xfId="1868"/>
    <cellStyle name="20% - Accent3 4 3 4" xfId="1869"/>
    <cellStyle name="20% - Accent3 4 3 4 2" xfId="1870"/>
    <cellStyle name="20% - Accent3 4 3 4 2 2" xfId="1871"/>
    <cellStyle name="20% - Accent3 4 3 4 2 2 2" xfId="1872"/>
    <cellStyle name="20% - Accent3 4 3 4 2 3" xfId="1873"/>
    <cellStyle name="20% - Accent3 4 3 4 3" xfId="1874"/>
    <cellStyle name="20% - Accent3 4 3 4 3 2" xfId="1875"/>
    <cellStyle name="20% - Accent3 4 3 4 4" xfId="1876"/>
    <cellStyle name="20% - Accent3 4 3 5" xfId="1877"/>
    <cellStyle name="20% - Accent3 4 3 5 2" xfId="1878"/>
    <cellStyle name="20% - Accent3 4 3 5 2 2" xfId="1879"/>
    <cellStyle name="20% - Accent3 4 3 5 3" xfId="1880"/>
    <cellStyle name="20% - Accent3 4 3 6" xfId="1881"/>
    <cellStyle name="20% - Accent3 4 3 6 2" xfId="1882"/>
    <cellStyle name="20% - Accent3 4 3 7" xfId="1883"/>
    <cellStyle name="20% - Accent3 4 3 8" xfId="1884"/>
    <cellStyle name="20% - Accent3 4 3 9" xfId="1885"/>
    <cellStyle name="20% - Accent3 4 4" xfId="1886"/>
    <cellStyle name="20% - Accent3 4 4 2" xfId="1887"/>
    <cellStyle name="20% - Accent3 4 4 2 2" xfId="1888"/>
    <cellStyle name="20% - Accent3 4 4 2 2 2" xfId="1889"/>
    <cellStyle name="20% - Accent3 4 4 2 3" xfId="1890"/>
    <cellStyle name="20% - Accent3 4 4 3" xfId="1891"/>
    <cellStyle name="20% - Accent3 4 4 3 2" xfId="1892"/>
    <cellStyle name="20% - Accent3 4 4 4" xfId="1893"/>
    <cellStyle name="20% - Accent3 4 5" xfId="1894"/>
    <cellStyle name="20% - Accent3 4 5 2" xfId="1895"/>
    <cellStyle name="20% - Accent3 4 5 2 2" xfId="1896"/>
    <cellStyle name="20% - Accent3 4 5 2 2 2" xfId="1897"/>
    <cellStyle name="20% - Accent3 4 5 2 3" xfId="1898"/>
    <cellStyle name="20% - Accent3 4 5 3" xfId="1899"/>
    <cellStyle name="20% - Accent3 4 5 3 2" xfId="1900"/>
    <cellStyle name="20% - Accent3 4 5 4" xfId="1901"/>
    <cellStyle name="20% - Accent3 4 6" xfId="1902"/>
    <cellStyle name="20% - Accent3 4 6 2" xfId="1903"/>
    <cellStyle name="20% - Accent3 4 6 2 2" xfId="1904"/>
    <cellStyle name="20% - Accent3 4 6 2 2 2" xfId="1905"/>
    <cellStyle name="20% - Accent3 4 6 2 3" xfId="1906"/>
    <cellStyle name="20% - Accent3 4 6 3" xfId="1907"/>
    <cellStyle name="20% - Accent3 4 6 3 2" xfId="1908"/>
    <cellStyle name="20% - Accent3 4 6 4" xfId="1909"/>
    <cellStyle name="20% - Accent3 4 7" xfId="1910"/>
    <cellStyle name="20% - Accent3 4 7 2" xfId="1911"/>
    <cellStyle name="20% - Accent3 4 7 2 2" xfId="1912"/>
    <cellStyle name="20% - Accent3 4 7 3" xfId="1913"/>
    <cellStyle name="20% - Accent3 4 8" xfId="1914"/>
    <cellStyle name="20% - Accent3 4 8 2" xfId="1915"/>
    <cellStyle name="20% - Accent3 4 9" xfId="1916"/>
    <cellStyle name="20% - Accent3 4 9 2" xfId="1917"/>
    <cellStyle name="20% - Accent3 5" xfId="1918"/>
    <cellStyle name="20% - Accent3 5 10" xfId="1919"/>
    <cellStyle name="20% - Accent3 5 11" xfId="1920"/>
    <cellStyle name="20% - Accent3 5 2" xfId="1921"/>
    <cellStyle name="20% - Accent3 5 2 2" xfId="1922"/>
    <cellStyle name="20% - Accent3 5 2 2 2" xfId="1923"/>
    <cellStyle name="20% - Accent3 5 2 2 2 2" xfId="1924"/>
    <cellStyle name="20% - Accent3 5 2 2 2 2 2" xfId="1925"/>
    <cellStyle name="20% - Accent3 5 2 2 2 3" xfId="1926"/>
    <cellStyle name="20% - Accent3 5 2 2 3" xfId="1927"/>
    <cellStyle name="20% - Accent3 5 2 2 3 2" xfId="1928"/>
    <cellStyle name="20% - Accent3 5 2 2 4" xfId="1929"/>
    <cellStyle name="20% - Accent3 5 2 3" xfId="1930"/>
    <cellStyle name="20% - Accent3 5 2 3 2" xfId="1931"/>
    <cellStyle name="20% - Accent3 5 2 3 2 2" xfId="1932"/>
    <cellStyle name="20% - Accent3 5 2 3 2 2 2" xfId="1933"/>
    <cellStyle name="20% - Accent3 5 2 3 2 3" xfId="1934"/>
    <cellStyle name="20% - Accent3 5 2 3 3" xfId="1935"/>
    <cellStyle name="20% - Accent3 5 2 3 3 2" xfId="1936"/>
    <cellStyle name="20% - Accent3 5 2 3 4" xfId="1937"/>
    <cellStyle name="20% - Accent3 5 2 4" xfId="1938"/>
    <cellStyle name="20% - Accent3 5 2 4 2" xfId="1939"/>
    <cellStyle name="20% - Accent3 5 2 4 2 2" xfId="1940"/>
    <cellStyle name="20% - Accent3 5 2 4 2 2 2" xfId="1941"/>
    <cellStyle name="20% - Accent3 5 2 4 2 3" xfId="1942"/>
    <cellStyle name="20% - Accent3 5 2 4 3" xfId="1943"/>
    <cellStyle name="20% - Accent3 5 2 4 3 2" xfId="1944"/>
    <cellStyle name="20% - Accent3 5 2 4 4" xfId="1945"/>
    <cellStyle name="20% - Accent3 5 2 5" xfId="1946"/>
    <cellStyle name="20% - Accent3 5 2 5 2" xfId="1947"/>
    <cellStyle name="20% - Accent3 5 2 5 2 2" xfId="1948"/>
    <cellStyle name="20% - Accent3 5 2 5 3" xfId="1949"/>
    <cellStyle name="20% - Accent3 5 2 6" xfId="1950"/>
    <cellStyle name="20% - Accent3 5 2 6 2" xfId="1951"/>
    <cellStyle name="20% - Accent3 5 2 7" xfId="1952"/>
    <cellStyle name="20% - Accent3 5 2 8" xfId="1953"/>
    <cellStyle name="20% - Accent3 5 2 9" xfId="1954"/>
    <cellStyle name="20% - Accent3 5 3" xfId="1955"/>
    <cellStyle name="20% - Accent3 5 3 2" xfId="1956"/>
    <cellStyle name="20% - Accent3 5 3 2 2" xfId="1957"/>
    <cellStyle name="20% - Accent3 5 3 2 2 2" xfId="1958"/>
    <cellStyle name="20% - Accent3 5 3 2 3" xfId="1959"/>
    <cellStyle name="20% - Accent3 5 3 3" xfId="1960"/>
    <cellStyle name="20% - Accent3 5 3 3 2" xfId="1961"/>
    <cellStyle name="20% - Accent3 5 3 4" xfId="1962"/>
    <cellStyle name="20% - Accent3 5 4" xfId="1963"/>
    <cellStyle name="20% - Accent3 5 4 2" xfId="1964"/>
    <cellStyle name="20% - Accent3 5 4 2 2" xfId="1965"/>
    <cellStyle name="20% - Accent3 5 4 2 2 2" xfId="1966"/>
    <cellStyle name="20% - Accent3 5 4 2 3" xfId="1967"/>
    <cellStyle name="20% - Accent3 5 4 3" xfId="1968"/>
    <cellStyle name="20% - Accent3 5 4 3 2" xfId="1969"/>
    <cellStyle name="20% - Accent3 5 4 4" xfId="1970"/>
    <cellStyle name="20% - Accent3 5 5" xfId="1971"/>
    <cellStyle name="20% - Accent3 5 5 2" xfId="1972"/>
    <cellStyle name="20% - Accent3 5 5 2 2" xfId="1973"/>
    <cellStyle name="20% - Accent3 5 5 2 2 2" xfId="1974"/>
    <cellStyle name="20% - Accent3 5 5 2 3" xfId="1975"/>
    <cellStyle name="20% - Accent3 5 5 3" xfId="1976"/>
    <cellStyle name="20% - Accent3 5 5 3 2" xfId="1977"/>
    <cellStyle name="20% - Accent3 5 5 4" xfId="1978"/>
    <cellStyle name="20% - Accent3 5 6" xfId="1979"/>
    <cellStyle name="20% - Accent3 5 6 2" xfId="1980"/>
    <cellStyle name="20% - Accent3 5 6 2 2" xfId="1981"/>
    <cellStyle name="20% - Accent3 5 6 3" xfId="1982"/>
    <cellStyle name="20% - Accent3 5 7" xfId="1983"/>
    <cellStyle name="20% - Accent3 5 7 2" xfId="1984"/>
    <cellStyle name="20% - Accent3 5 8" xfId="1985"/>
    <cellStyle name="20% - Accent3 5 8 2" xfId="1986"/>
    <cellStyle name="20% - Accent3 5 9" xfId="1987"/>
    <cellStyle name="20% - Accent3 6" xfId="1988"/>
    <cellStyle name="20% - Accent3 6 10" xfId="1989"/>
    <cellStyle name="20% - Accent3 6 11" xfId="1990"/>
    <cellStyle name="20% - Accent3 6 2" xfId="1991"/>
    <cellStyle name="20% - Accent3 6 2 2" xfId="1992"/>
    <cellStyle name="20% - Accent3 6 2 2 2" xfId="1993"/>
    <cellStyle name="20% - Accent3 6 2 2 2 2" xfId="1994"/>
    <cellStyle name="20% - Accent3 6 2 2 2 2 2" xfId="1995"/>
    <cellStyle name="20% - Accent3 6 2 2 2 3" xfId="1996"/>
    <cellStyle name="20% - Accent3 6 2 2 3" xfId="1997"/>
    <cellStyle name="20% - Accent3 6 2 2 3 2" xfId="1998"/>
    <cellStyle name="20% - Accent3 6 2 2 4" xfId="1999"/>
    <cellStyle name="20% - Accent3 6 2 3" xfId="2000"/>
    <cellStyle name="20% - Accent3 6 2 3 2" xfId="2001"/>
    <cellStyle name="20% - Accent3 6 2 3 2 2" xfId="2002"/>
    <cellStyle name="20% - Accent3 6 2 3 2 2 2" xfId="2003"/>
    <cellStyle name="20% - Accent3 6 2 3 2 3" xfId="2004"/>
    <cellStyle name="20% - Accent3 6 2 3 3" xfId="2005"/>
    <cellStyle name="20% - Accent3 6 2 3 3 2" xfId="2006"/>
    <cellStyle name="20% - Accent3 6 2 3 4" xfId="2007"/>
    <cellStyle name="20% - Accent3 6 2 4" xfId="2008"/>
    <cellStyle name="20% - Accent3 6 2 4 2" xfId="2009"/>
    <cellStyle name="20% - Accent3 6 2 4 2 2" xfId="2010"/>
    <cellStyle name="20% - Accent3 6 2 4 2 2 2" xfId="2011"/>
    <cellStyle name="20% - Accent3 6 2 4 2 3" xfId="2012"/>
    <cellStyle name="20% - Accent3 6 2 4 3" xfId="2013"/>
    <cellStyle name="20% - Accent3 6 2 4 3 2" xfId="2014"/>
    <cellStyle name="20% - Accent3 6 2 4 4" xfId="2015"/>
    <cellStyle name="20% - Accent3 6 2 5" xfId="2016"/>
    <cellStyle name="20% - Accent3 6 2 5 2" xfId="2017"/>
    <cellStyle name="20% - Accent3 6 2 5 2 2" xfId="2018"/>
    <cellStyle name="20% - Accent3 6 2 5 3" xfId="2019"/>
    <cellStyle name="20% - Accent3 6 2 6" xfId="2020"/>
    <cellStyle name="20% - Accent3 6 2 6 2" xfId="2021"/>
    <cellStyle name="20% - Accent3 6 2 7" xfId="2022"/>
    <cellStyle name="20% - Accent3 6 2 8" xfId="2023"/>
    <cellStyle name="20% - Accent3 6 2 9" xfId="2024"/>
    <cellStyle name="20% - Accent3 6 3" xfId="2025"/>
    <cellStyle name="20% - Accent3 6 3 2" xfId="2026"/>
    <cellStyle name="20% - Accent3 6 3 2 2" xfId="2027"/>
    <cellStyle name="20% - Accent3 6 3 2 2 2" xfId="2028"/>
    <cellStyle name="20% - Accent3 6 3 2 3" xfId="2029"/>
    <cellStyle name="20% - Accent3 6 3 3" xfId="2030"/>
    <cellStyle name="20% - Accent3 6 3 3 2" xfId="2031"/>
    <cellStyle name="20% - Accent3 6 3 4" xfId="2032"/>
    <cellStyle name="20% - Accent3 6 4" xfId="2033"/>
    <cellStyle name="20% - Accent3 6 4 2" xfId="2034"/>
    <cellStyle name="20% - Accent3 6 4 2 2" xfId="2035"/>
    <cellStyle name="20% - Accent3 6 4 2 2 2" xfId="2036"/>
    <cellStyle name="20% - Accent3 6 4 2 3" xfId="2037"/>
    <cellStyle name="20% - Accent3 6 4 3" xfId="2038"/>
    <cellStyle name="20% - Accent3 6 4 3 2" xfId="2039"/>
    <cellStyle name="20% - Accent3 6 4 4" xfId="2040"/>
    <cellStyle name="20% - Accent3 6 5" xfId="2041"/>
    <cellStyle name="20% - Accent3 6 5 2" xfId="2042"/>
    <cellStyle name="20% - Accent3 6 5 2 2" xfId="2043"/>
    <cellStyle name="20% - Accent3 6 5 2 2 2" xfId="2044"/>
    <cellStyle name="20% - Accent3 6 5 2 3" xfId="2045"/>
    <cellStyle name="20% - Accent3 6 5 3" xfId="2046"/>
    <cellStyle name="20% - Accent3 6 5 3 2" xfId="2047"/>
    <cellStyle name="20% - Accent3 6 5 4" xfId="2048"/>
    <cellStyle name="20% - Accent3 6 6" xfId="2049"/>
    <cellStyle name="20% - Accent3 6 6 2" xfId="2050"/>
    <cellStyle name="20% - Accent3 6 6 2 2" xfId="2051"/>
    <cellStyle name="20% - Accent3 6 6 3" xfId="2052"/>
    <cellStyle name="20% - Accent3 6 7" xfId="2053"/>
    <cellStyle name="20% - Accent3 6 7 2" xfId="2054"/>
    <cellStyle name="20% - Accent3 6 8" xfId="2055"/>
    <cellStyle name="20% - Accent3 6 8 2" xfId="2056"/>
    <cellStyle name="20% - Accent3 6 9" xfId="2057"/>
    <cellStyle name="20% - Accent3 7" xfId="2058"/>
    <cellStyle name="20% - Accent3 7 2" xfId="2059"/>
    <cellStyle name="20% - Accent3 7 2 2" xfId="2060"/>
    <cellStyle name="20% - Accent3 7 2 2 2" xfId="2061"/>
    <cellStyle name="20% - Accent3 7 2 2 2 2" xfId="2062"/>
    <cellStyle name="20% - Accent3 7 2 2 3" xfId="2063"/>
    <cellStyle name="20% - Accent3 7 2 3" xfId="2064"/>
    <cellStyle name="20% - Accent3 7 2 3 2" xfId="2065"/>
    <cellStyle name="20% - Accent3 7 2 4" xfId="2066"/>
    <cellStyle name="20% - Accent3 7 3" xfId="2067"/>
    <cellStyle name="20% - Accent3 7 3 2" xfId="2068"/>
    <cellStyle name="20% - Accent3 7 3 2 2" xfId="2069"/>
    <cellStyle name="20% - Accent3 7 3 3" xfId="2070"/>
    <cellStyle name="20% - Accent3 7 4" xfId="2071"/>
    <cellStyle name="20% - Accent3 7 4 2" xfId="2072"/>
    <cellStyle name="20% - Accent3 7 5" xfId="2073"/>
    <cellStyle name="20% - Accent3 8" xfId="2074"/>
    <cellStyle name="20% - Accent3 8 2" xfId="2075"/>
    <cellStyle name="20% - Accent3 8 2 2" xfId="2076"/>
    <cellStyle name="20% - Accent3 8 2 2 2" xfId="2077"/>
    <cellStyle name="20% - Accent3 8 2 2 2 2" xfId="2078"/>
    <cellStyle name="20% - Accent3 8 2 2 3" xfId="2079"/>
    <cellStyle name="20% - Accent3 8 2 3" xfId="2080"/>
    <cellStyle name="20% - Accent3 8 2 3 2" xfId="2081"/>
    <cellStyle name="20% - Accent3 8 2 4" xfId="2082"/>
    <cellStyle name="20% - Accent3 8 3" xfId="2083"/>
    <cellStyle name="20% - Accent3 8 3 2" xfId="2084"/>
    <cellStyle name="20% - Accent3 8 3 2 2" xfId="2085"/>
    <cellStyle name="20% - Accent3 8 3 3" xfId="2086"/>
    <cellStyle name="20% - Accent3 8 4" xfId="2087"/>
    <cellStyle name="20% - Accent3 8 4 2" xfId="2088"/>
    <cellStyle name="20% - Accent3 8 5" xfId="2089"/>
    <cellStyle name="20% - Accent3 9" xfId="2090"/>
    <cellStyle name="20% - Accent3 9 2" xfId="2091"/>
    <cellStyle name="20% - Accent3 9 2 2" xfId="2092"/>
    <cellStyle name="20% - Accent3 9 2 2 2" xfId="2093"/>
    <cellStyle name="20% - Accent3 9 2 3" xfId="2094"/>
    <cellStyle name="20% - Accent3 9 3" xfId="2095"/>
    <cellStyle name="20% - Accent3 9 3 2" xfId="2096"/>
    <cellStyle name="20% - Accent3 9 4" xfId="2097"/>
    <cellStyle name="20% - Accent4 10" xfId="2098"/>
    <cellStyle name="20% - Accent4 10 2" xfId="2099"/>
    <cellStyle name="20% - Accent4 10 2 2" xfId="2100"/>
    <cellStyle name="20% - Accent4 10 2 2 2" xfId="2101"/>
    <cellStyle name="20% - Accent4 10 2 3" xfId="2102"/>
    <cellStyle name="20% - Accent4 10 3" xfId="2103"/>
    <cellStyle name="20% - Accent4 10 3 2" xfId="2104"/>
    <cellStyle name="20% - Accent4 10 4" xfId="2105"/>
    <cellStyle name="20% - Accent4 2" xfId="2106"/>
    <cellStyle name="20% - Accent4 2 10" xfId="2107"/>
    <cellStyle name="20% - Accent4 2 10 2" xfId="2108"/>
    <cellStyle name="20% - Accent4 2 11" xfId="2109"/>
    <cellStyle name="20% - Accent4 2 12" xfId="2110"/>
    <cellStyle name="20% - Accent4 2 13" xfId="2111"/>
    <cellStyle name="20% - Accent4 2 2" xfId="2112"/>
    <cellStyle name="20% - Accent4 2 2 10" xfId="2113"/>
    <cellStyle name="20% - Accent4 2 2 11" xfId="2114"/>
    <cellStyle name="20% - Accent4 2 2 12" xfId="2115"/>
    <cellStyle name="20% - Accent4 2 2 2" xfId="2116"/>
    <cellStyle name="20% - Accent4 2 2 2 10" xfId="2117"/>
    <cellStyle name="20% - Accent4 2 2 2 2" xfId="2118"/>
    <cellStyle name="20% - Accent4 2 2 2 2 2" xfId="2119"/>
    <cellStyle name="20% - Accent4 2 2 2 2 2 2" xfId="2120"/>
    <cellStyle name="20% - Accent4 2 2 2 2 2 2 2" xfId="2121"/>
    <cellStyle name="20% - Accent4 2 2 2 2 2 2 2 2" xfId="2122"/>
    <cellStyle name="20% - Accent4 2 2 2 2 2 2 3" xfId="2123"/>
    <cellStyle name="20% - Accent4 2 2 2 2 2 3" xfId="2124"/>
    <cellStyle name="20% - Accent4 2 2 2 2 2 3 2" xfId="2125"/>
    <cellStyle name="20% - Accent4 2 2 2 2 2 4" xfId="2126"/>
    <cellStyle name="20% - Accent4 2 2 2 2 3" xfId="2127"/>
    <cellStyle name="20% - Accent4 2 2 2 2 3 2" xfId="2128"/>
    <cellStyle name="20% - Accent4 2 2 2 2 3 2 2" xfId="2129"/>
    <cellStyle name="20% - Accent4 2 2 2 2 3 3" xfId="2130"/>
    <cellStyle name="20% - Accent4 2 2 2 2 4" xfId="2131"/>
    <cellStyle name="20% - Accent4 2 2 2 2 4 2" xfId="2132"/>
    <cellStyle name="20% - Accent4 2 2 2 2 5" xfId="2133"/>
    <cellStyle name="20% - Accent4 2 2 2 2 6" xfId="2134"/>
    <cellStyle name="20% - Accent4 2 2 2 2 7" xfId="2135"/>
    <cellStyle name="20% - Accent4 2 2 2 3" xfId="2136"/>
    <cellStyle name="20% - Accent4 2 2 2 3 2" xfId="2137"/>
    <cellStyle name="20% - Accent4 2 2 2 3 2 2" xfId="2138"/>
    <cellStyle name="20% - Accent4 2 2 2 3 2 2 2" xfId="2139"/>
    <cellStyle name="20% - Accent4 2 2 2 3 2 3" xfId="2140"/>
    <cellStyle name="20% - Accent4 2 2 2 3 3" xfId="2141"/>
    <cellStyle name="20% - Accent4 2 2 2 3 3 2" xfId="2142"/>
    <cellStyle name="20% - Accent4 2 2 2 3 4" xfId="2143"/>
    <cellStyle name="20% - Accent4 2 2 2 4" xfId="2144"/>
    <cellStyle name="20% - Accent4 2 2 2 4 2" xfId="2145"/>
    <cellStyle name="20% - Accent4 2 2 2 4 2 2" xfId="2146"/>
    <cellStyle name="20% - Accent4 2 2 2 4 2 2 2" xfId="2147"/>
    <cellStyle name="20% - Accent4 2 2 2 4 2 3" xfId="2148"/>
    <cellStyle name="20% - Accent4 2 2 2 4 3" xfId="2149"/>
    <cellStyle name="20% - Accent4 2 2 2 4 3 2" xfId="2150"/>
    <cellStyle name="20% - Accent4 2 2 2 4 4" xfId="2151"/>
    <cellStyle name="20% - Accent4 2 2 2 5" xfId="2152"/>
    <cellStyle name="20% - Accent4 2 2 2 5 2" xfId="2153"/>
    <cellStyle name="20% - Accent4 2 2 2 5 2 2" xfId="2154"/>
    <cellStyle name="20% - Accent4 2 2 2 5 3" xfId="2155"/>
    <cellStyle name="20% - Accent4 2 2 2 6" xfId="2156"/>
    <cellStyle name="20% - Accent4 2 2 2 6 2" xfId="2157"/>
    <cellStyle name="20% - Accent4 2 2 2 7" xfId="2158"/>
    <cellStyle name="20% - Accent4 2 2 2 7 2" xfId="2159"/>
    <cellStyle name="20% - Accent4 2 2 2 8" xfId="2160"/>
    <cellStyle name="20% - Accent4 2 2 2 9" xfId="2161"/>
    <cellStyle name="20% - Accent4 2 2 3" xfId="2162"/>
    <cellStyle name="20% - Accent4 2 2 3 2" xfId="2163"/>
    <cellStyle name="20% - Accent4 2 2 3 2 2" xfId="2164"/>
    <cellStyle name="20% - Accent4 2 2 3 2 2 2" xfId="2165"/>
    <cellStyle name="20% - Accent4 2 2 3 2 2 2 2" xfId="2166"/>
    <cellStyle name="20% - Accent4 2 2 3 2 2 3" xfId="2167"/>
    <cellStyle name="20% - Accent4 2 2 3 2 3" xfId="2168"/>
    <cellStyle name="20% - Accent4 2 2 3 2 3 2" xfId="2169"/>
    <cellStyle name="20% - Accent4 2 2 3 2 4" xfId="2170"/>
    <cellStyle name="20% - Accent4 2 2 3 3" xfId="2171"/>
    <cellStyle name="20% - Accent4 2 2 3 3 2" xfId="2172"/>
    <cellStyle name="20% - Accent4 2 2 3 3 2 2" xfId="2173"/>
    <cellStyle name="20% - Accent4 2 2 3 3 3" xfId="2174"/>
    <cellStyle name="20% - Accent4 2 2 3 4" xfId="2175"/>
    <cellStyle name="20% - Accent4 2 2 3 4 2" xfId="2176"/>
    <cellStyle name="20% - Accent4 2 2 3 5" xfId="2177"/>
    <cellStyle name="20% - Accent4 2 2 3 6" xfId="2178"/>
    <cellStyle name="20% - Accent4 2 2 3 7" xfId="2179"/>
    <cellStyle name="20% - Accent4 2 2 4" xfId="2180"/>
    <cellStyle name="20% - Accent4 2 2 4 2" xfId="2181"/>
    <cellStyle name="20% - Accent4 2 2 4 2 2" xfId="2182"/>
    <cellStyle name="20% - Accent4 2 2 4 2 2 2" xfId="2183"/>
    <cellStyle name="20% - Accent4 2 2 4 2 3" xfId="2184"/>
    <cellStyle name="20% - Accent4 2 2 4 3" xfId="2185"/>
    <cellStyle name="20% - Accent4 2 2 4 3 2" xfId="2186"/>
    <cellStyle name="20% - Accent4 2 2 4 4" xfId="2187"/>
    <cellStyle name="20% - Accent4 2 2 5" xfId="2188"/>
    <cellStyle name="20% - Accent4 2 2 5 2" xfId="2189"/>
    <cellStyle name="20% - Accent4 2 2 5 2 2" xfId="2190"/>
    <cellStyle name="20% - Accent4 2 2 5 2 2 2" xfId="2191"/>
    <cellStyle name="20% - Accent4 2 2 5 2 3" xfId="2192"/>
    <cellStyle name="20% - Accent4 2 2 5 3" xfId="2193"/>
    <cellStyle name="20% - Accent4 2 2 5 3 2" xfId="2194"/>
    <cellStyle name="20% - Accent4 2 2 5 4" xfId="2195"/>
    <cellStyle name="20% - Accent4 2 2 6" xfId="2196"/>
    <cellStyle name="20% - Accent4 2 2 7" xfId="2197"/>
    <cellStyle name="20% - Accent4 2 2 7 2" xfId="2198"/>
    <cellStyle name="20% - Accent4 2 2 7 2 2" xfId="2199"/>
    <cellStyle name="20% - Accent4 2 2 7 3" xfId="2200"/>
    <cellStyle name="20% - Accent4 2 2 8" xfId="2201"/>
    <cellStyle name="20% - Accent4 2 2 8 2" xfId="2202"/>
    <cellStyle name="20% - Accent4 2 2 9" xfId="2203"/>
    <cellStyle name="20% - Accent4 2 2 9 2" xfId="2204"/>
    <cellStyle name="20% - Accent4 2 3" xfId="2205"/>
    <cellStyle name="20% - Accent4 2 3 10" xfId="2206"/>
    <cellStyle name="20% - Accent4 2 3 2" xfId="2207"/>
    <cellStyle name="20% - Accent4 2 3 2 2" xfId="2208"/>
    <cellStyle name="20% - Accent4 2 3 2 2 2" xfId="2209"/>
    <cellStyle name="20% - Accent4 2 3 2 2 2 2" xfId="2210"/>
    <cellStyle name="20% - Accent4 2 3 2 2 2 2 2" xfId="2211"/>
    <cellStyle name="20% - Accent4 2 3 2 2 2 3" xfId="2212"/>
    <cellStyle name="20% - Accent4 2 3 2 2 3" xfId="2213"/>
    <cellStyle name="20% - Accent4 2 3 2 2 3 2" xfId="2214"/>
    <cellStyle name="20% - Accent4 2 3 2 2 4" xfId="2215"/>
    <cellStyle name="20% - Accent4 2 3 2 3" xfId="2216"/>
    <cellStyle name="20% - Accent4 2 3 2 3 2" xfId="2217"/>
    <cellStyle name="20% - Accent4 2 3 2 3 2 2" xfId="2218"/>
    <cellStyle name="20% - Accent4 2 3 2 3 3" xfId="2219"/>
    <cellStyle name="20% - Accent4 2 3 2 4" xfId="2220"/>
    <cellStyle name="20% - Accent4 2 3 2 4 2" xfId="2221"/>
    <cellStyle name="20% - Accent4 2 3 2 5" xfId="2222"/>
    <cellStyle name="20% - Accent4 2 3 2 6" xfId="2223"/>
    <cellStyle name="20% - Accent4 2 3 2 7" xfId="2224"/>
    <cellStyle name="20% - Accent4 2 3 3" xfId="2225"/>
    <cellStyle name="20% - Accent4 2 3 3 2" xfId="2226"/>
    <cellStyle name="20% - Accent4 2 3 3 2 2" xfId="2227"/>
    <cellStyle name="20% - Accent4 2 3 3 2 2 2" xfId="2228"/>
    <cellStyle name="20% - Accent4 2 3 3 2 3" xfId="2229"/>
    <cellStyle name="20% - Accent4 2 3 3 3" xfId="2230"/>
    <cellStyle name="20% - Accent4 2 3 3 3 2" xfId="2231"/>
    <cellStyle name="20% - Accent4 2 3 3 4" xfId="2232"/>
    <cellStyle name="20% - Accent4 2 3 4" xfId="2233"/>
    <cellStyle name="20% - Accent4 2 3 4 2" xfId="2234"/>
    <cellStyle name="20% - Accent4 2 3 4 2 2" xfId="2235"/>
    <cellStyle name="20% - Accent4 2 3 4 2 2 2" xfId="2236"/>
    <cellStyle name="20% - Accent4 2 3 4 2 3" xfId="2237"/>
    <cellStyle name="20% - Accent4 2 3 4 3" xfId="2238"/>
    <cellStyle name="20% - Accent4 2 3 4 3 2" xfId="2239"/>
    <cellStyle name="20% - Accent4 2 3 4 4" xfId="2240"/>
    <cellStyle name="20% - Accent4 2 3 5" xfId="2241"/>
    <cellStyle name="20% - Accent4 2 3 5 2" xfId="2242"/>
    <cellStyle name="20% - Accent4 2 3 5 2 2" xfId="2243"/>
    <cellStyle name="20% - Accent4 2 3 5 3" xfId="2244"/>
    <cellStyle name="20% - Accent4 2 3 6" xfId="2245"/>
    <cellStyle name="20% - Accent4 2 3 6 2" xfId="2246"/>
    <cellStyle name="20% - Accent4 2 3 7" xfId="2247"/>
    <cellStyle name="20% - Accent4 2 3 7 2" xfId="2248"/>
    <cellStyle name="20% - Accent4 2 3 8" xfId="2249"/>
    <cellStyle name="20% - Accent4 2 3 9" xfId="2250"/>
    <cellStyle name="20% - Accent4 2 4" xfId="2251"/>
    <cellStyle name="20% - Accent4 2 4 2" xfId="2252"/>
    <cellStyle name="20% - Accent4 2 4 2 2" xfId="2253"/>
    <cellStyle name="20% - Accent4 2 4 2 2 2" xfId="2254"/>
    <cellStyle name="20% - Accent4 2 4 2 2 2 2" xfId="2255"/>
    <cellStyle name="20% - Accent4 2 4 2 2 3" xfId="2256"/>
    <cellStyle name="20% - Accent4 2 4 2 3" xfId="2257"/>
    <cellStyle name="20% - Accent4 2 4 2 3 2" xfId="2258"/>
    <cellStyle name="20% - Accent4 2 4 2 4" xfId="2259"/>
    <cellStyle name="20% - Accent4 2 4 3" xfId="2260"/>
    <cellStyle name="20% - Accent4 2 4 3 2" xfId="2261"/>
    <cellStyle name="20% - Accent4 2 4 3 2 2" xfId="2262"/>
    <cellStyle name="20% - Accent4 2 4 3 3" xfId="2263"/>
    <cellStyle name="20% - Accent4 2 4 4" xfId="2264"/>
    <cellStyle name="20% - Accent4 2 4 4 2" xfId="2265"/>
    <cellStyle name="20% - Accent4 2 4 5" xfId="2266"/>
    <cellStyle name="20% - Accent4 2 4 6" xfId="2267"/>
    <cellStyle name="20% - Accent4 2 4 7" xfId="2268"/>
    <cellStyle name="20% - Accent4 2 5" xfId="2269"/>
    <cellStyle name="20% - Accent4 2 5 2" xfId="2270"/>
    <cellStyle name="20% - Accent4 2 5 2 2" xfId="2271"/>
    <cellStyle name="20% - Accent4 2 5 2 2 2" xfId="2272"/>
    <cellStyle name="20% - Accent4 2 5 2 3" xfId="2273"/>
    <cellStyle name="20% - Accent4 2 5 3" xfId="2274"/>
    <cellStyle name="20% - Accent4 2 5 3 2" xfId="2275"/>
    <cellStyle name="20% - Accent4 2 5 4" xfId="2276"/>
    <cellStyle name="20% - Accent4 2 6" xfId="2277"/>
    <cellStyle name="20% - Accent4 2 6 2" xfId="2278"/>
    <cellStyle name="20% - Accent4 2 6 2 2" xfId="2279"/>
    <cellStyle name="20% - Accent4 2 6 2 2 2" xfId="2280"/>
    <cellStyle name="20% - Accent4 2 6 2 3" xfId="2281"/>
    <cellStyle name="20% - Accent4 2 6 3" xfId="2282"/>
    <cellStyle name="20% - Accent4 2 6 3 2" xfId="2283"/>
    <cellStyle name="20% - Accent4 2 6 4" xfId="2284"/>
    <cellStyle name="20% - Accent4 2 7" xfId="2285"/>
    <cellStyle name="20% - Accent4 2 8" xfId="2286"/>
    <cellStyle name="20% - Accent4 2 8 2" xfId="2287"/>
    <cellStyle name="20% - Accent4 2 8 2 2" xfId="2288"/>
    <cellStyle name="20% - Accent4 2 8 3" xfId="2289"/>
    <cellStyle name="20% - Accent4 2 9" xfId="2290"/>
    <cellStyle name="20% - Accent4 2 9 2" xfId="2291"/>
    <cellStyle name="20% - Accent4 3" xfId="2292"/>
    <cellStyle name="20% - Accent4 3 10" xfId="2293"/>
    <cellStyle name="20% - Accent4 3 10 2" xfId="2294"/>
    <cellStyle name="20% - Accent4 3 11" xfId="2295"/>
    <cellStyle name="20% - Accent4 3 12" xfId="2296"/>
    <cellStyle name="20% - Accent4 3 13" xfId="2297"/>
    <cellStyle name="20% - Accent4 3 2" xfId="2298"/>
    <cellStyle name="20% - Accent4 3 2 10" xfId="2299"/>
    <cellStyle name="20% - Accent4 3 2 11" xfId="2300"/>
    <cellStyle name="20% - Accent4 3 2 2" xfId="2301"/>
    <cellStyle name="20% - Accent4 3 2 2 10" xfId="2302"/>
    <cellStyle name="20% - Accent4 3 2 2 2" xfId="2303"/>
    <cellStyle name="20% - Accent4 3 2 2 2 2" xfId="2304"/>
    <cellStyle name="20% - Accent4 3 2 2 2 2 2" xfId="2305"/>
    <cellStyle name="20% - Accent4 3 2 2 2 2 2 2" xfId="2306"/>
    <cellStyle name="20% - Accent4 3 2 2 2 2 2 2 2" xfId="2307"/>
    <cellStyle name="20% - Accent4 3 2 2 2 2 2 3" xfId="2308"/>
    <cellStyle name="20% - Accent4 3 2 2 2 2 3" xfId="2309"/>
    <cellStyle name="20% - Accent4 3 2 2 2 2 3 2" xfId="2310"/>
    <cellStyle name="20% - Accent4 3 2 2 2 2 4" xfId="2311"/>
    <cellStyle name="20% - Accent4 3 2 2 2 3" xfId="2312"/>
    <cellStyle name="20% - Accent4 3 2 2 2 3 2" xfId="2313"/>
    <cellStyle name="20% - Accent4 3 2 2 2 3 2 2" xfId="2314"/>
    <cellStyle name="20% - Accent4 3 2 2 2 3 3" xfId="2315"/>
    <cellStyle name="20% - Accent4 3 2 2 2 4" xfId="2316"/>
    <cellStyle name="20% - Accent4 3 2 2 2 4 2" xfId="2317"/>
    <cellStyle name="20% - Accent4 3 2 2 2 5" xfId="2318"/>
    <cellStyle name="20% - Accent4 3 2 2 2 6" xfId="2319"/>
    <cellStyle name="20% - Accent4 3 2 2 2 7" xfId="2320"/>
    <cellStyle name="20% - Accent4 3 2 2 3" xfId="2321"/>
    <cellStyle name="20% - Accent4 3 2 2 3 2" xfId="2322"/>
    <cellStyle name="20% - Accent4 3 2 2 3 2 2" xfId="2323"/>
    <cellStyle name="20% - Accent4 3 2 2 3 2 2 2" xfId="2324"/>
    <cellStyle name="20% - Accent4 3 2 2 3 2 3" xfId="2325"/>
    <cellStyle name="20% - Accent4 3 2 2 3 3" xfId="2326"/>
    <cellStyle name="20% - Accent4 3 2 2 3 3 2" xfId="2327"/>
    <cellStyle name="20% - Accent4 3 2 2 3 4" xfId="2328"/>
    <cellStyle name="20% - Accent4 3 2 2 4" xfId="2329"/>
    <cellStyle name="20% - Accent4 3 2 2 4 2" xfId="2330"/>
    <cellStyle name="20% - Accent4 3 2 2 4 2 2" xfId="2331"/>
    <cellStyle name="20% - Accent4 3 2 2 4 2 2 2" xfId="2332"/>
    <cellStyle name="20% - Accent4 3 2 2 4 2 3" xfId="2333"/>
    <cellStyle name="20% - Accent4 3 2 2 4 3" xfId="2334"/>
    <cellStyle name="20% - Accent4 3 2 2 4 3 2" xfId="2335"/>
    <cellStyle name="20% - Accent4 3 2 2 4 4" xfId="2336"/>
    <cellStyle name="20% - Accent4 3 2 2 5" xfId="2337"/>
    <cellStyle name="20% - Accent4 3 2 2 5 2" xfId="2338"/>
    <cellStyle name="20% - Accent4 3 2 2 5 2 2" xfId="2339"/>
    <cellStyle name="20% - Accent4 3 2 2 5 3" xfId="2340"/>
    <cellStyle name="20% - Accent4 3 2 2 6" xfId="2341"/>
    <cellStyle name="20% - Accent4 3 2 2 6 2" xfId="2342"/>
    <cellStyle name="20% - Accent4 3 2 2 7" xfId="2343"/>
    <cellStyle name="20% - Accent4 3 2 2 7 2" xfId="2344"/>
    <cellStyle name="20% - Accent4 3 2 2 8" xfId="2345"/>
    <cellStyle name="20% - Accent4 3 2 2 9" xfId="2346"/>
    <cellStyle name="20% - Accent4 3 2 3" xfId="2347"/>
    <cellStyle name="20% - Accent4 3 2 3 2" xfId="2348"/>
    <cellStyle name="20% - Accent4 3 2 3 2 2" xfId="2349"/>
    <cellStyle name="20% - Accent4 3 2 3 2 2 2" xfId="2350"/>
    <cellStyle name="20% - Accent4 3 2 3 2 2 2 2" xfId="2351"/>
    <cellStyle name="20% - Accent4 3 2 3 2 2 3" xfId="2352"/>
    <cellStyle name="20% - Accent4 3 2 3 2 3" xfId="2353"/>
    <cellStyle name="20% - Accent4 3 2 3 2 3 2" xfId="2354"/>
    <cellStyle name="20% - Accent4 3 2 3 2 4" xfId="2355"/>
    <cellStyle name="20% - Accent4 3 2 3 3" xfId="2356"/>
    <cellStyle name="20% - Accent4 3 2 3 3 2" xfId="2357"/>
    <cellStyle name="20% - Accent4 3 2 3 3 2 2" xfId="2358"/>
    <cellStyle name="20% - Accent4 3 2 3 3 3" xfId="2359"/>
    <cellStyle name="20% - Accent4 3 2 3 4" xfId="2360"/>
    <cellStyle name="20% - Accent4 3 2 3 4 2" xfId="2361"/>
    <cellStyle name="20% - Accent4 3 2 3 5" xfId="2362"/>
    <cellStyle name="20% - Accent4 3 2 3 6" xfId="2363"/>
    <cellStyle name="20% - Accent4 3 2 3 7" xfId="2364"/>
    <cellStyle name="20% - Accent4 3 2 4" xfId="2365"/>
    <cellStyle name="20% - Accent4 3 2 4 2" xfId="2366"/>
    <cellStyle name="20% - Accent4 3 2 4 2 2" xfId="2367"/>
    <cellStyle name="20% - Accent4 3 2 4 2 2 2" xfId="2368"/>
    <cellStyle name="20% - Accent4 3 2 4 2 3" xfId="2369"/>
    <cellStyle name="20% - Accent4 3 2 4 3" xfId="2370"/>
    <cellStyle name="20% - Accent4 3 2 4 3 2" xfId="2371"/>
    <cellStyle name="20% - Accent4 3 2 4 4" xfId="2372"/>
    <cellStyle name="20% - Accent4 3 2 5" xfId="2373"/>
    <cellStyle name="20% - Accent4 3 2 5 2" xfId="2374"/>
    <cellStyle name="20% - Accent4 3 2 5 2 2" xfId="2375"/>
    <cellStyle name="20% - Accent4 3 2 5 2 2 2" xfId="2376"/>
    <cellStyle name="20% - Accent4 3 2 5 2 3" xfId="2377"/>
    <cellStyle name="20% - Accent4 3 2 5 3" xfId="2378"/>
    <cellStyle name="20% - Accent4 3 2 5 3 2" xfId="2379"/>
    <cellStyle name="20% - Accent4 3 2 5 4" xfId="2380"/>
    <cellStyle name="20% - Accent4 3 2 6" xfId="2381"/>
    <cellStyle name="20% - Accent4 3 2 6 2" xfId="2382"/>
    <cellStyle name="20% - Accent4 3 2 6 2 2" xfId="2383"/>
    <cellStyle name="20% - Accent4 3 2 6 3" xfId="2384"/>
    <cellStyle name="20% - Accent4 3 2 7" xfId="2385"/>
    <cellStyle name="20% - Accent4 3 2 7 2" xfId="2386"/>
    <cellStyle name="20% - Accent4 3 2 8" xfId="2387"/>
    <cellStyle name="20% - Accent4 3 2 8 2" xfId="2388"/>
    <cellStyle name="20% - Accent4 3 2 9" xfId="2389"/>
    <cellStyle name="20% - Accent4 3 3" xfId="2390"/>
    <cellStyle name="20% - Accent4 3 3 10" xfId="2391"/>
    <cellStyle name="20% - Accent4 3 3 2" xfId="2392"/>
    <cellStyle name="20% - Accent4 3 3 2 2" xfId="2393"/>
    <cellStyle name="20% - Accent4 3 3 2 2 2" xfId="2394"/>
    <cellStyle name="20% - Accent4 3 3 2 2 2 2" xfId="2395"/>
    <cellStyle name="20% - Accent4 3 3 2 2 2 2 2" xfId="2396"/>
    <cellStyle name="20% - Accent4 3 3 2 2 2 3" xfId="2397"/>
    <cellStyle name="20% - Accent4 3 3 2 2 3" xfId="2398"/>
    <cellStyle name="20% - Accent4 3 3 2 2 3 2" xfId="2399"/>
    <cellStyle name="20% - Accent4 3 3 2 2 4" xfId="2400"/>
    <cellStyle name="20% - Accent4 3 3 2 3" xfId="2401"/>
    <cellStyle name="20% - Accent4 3 3 2 3 2" xfId="2402"/>
    <cellStyle name="20% - Accent4 3 3 2 3 2 2" xfId="2403"/>
    <cellStyle name="20% - Accent4 3 3 2 3 3" xfId="2404"/>
    <cellStyle name="20% - Accent4 3 3 2 4" xfId="2405"/>
    <cellStyle name="20% - Accent4 3 3 2 4 2" xfId="2406"/>
    <cellStyle name="20% - Accent4 3 3 2 5" xfId="2407"/>
    <cellStyle name="20% - Accent4 3 3 2 6" xfId="2408"/>
    <cellStyle name="20% - Accent4 3 3 2 7" xfId="2409"/>
    <cellStyle name="20% - Accent4 3 3 3" xfId="2410"/>
    <cellStyle name="20% - Accent4 3 3 3 2" xfId="2411"/>
    <cellStyle name="20% - Accent4 3 3 3 2 2" xfId="2412"/>
    <cellStyle name="20% - Accent4 3 3 3 2 2 2" xfId="2413"/>
    <cellStyle name="20% - Accent4 3 3 3 2 3" xfId="2414"/>
    <cellStyle name="20% - Accent4 3 3 3 3" xfId="2415"/>
    <cellStyle name="20% - Accent4 3 3 3 3 2" xfId="2416"/>
    <cellStyle name="20% - Accent4 3 3 3 4" xfId="2417"/>
    <cellStyle name="20% - Accent4 3 3 4" xfId="2418"/>
    <cellStyle name="20% - Accent4 3 3 4 2" xfId="2419"/>
    <cellStyle name="20% - Accent4 3 3 4 2 2" xfId="2420"/>
    <cellStyle name="20% - Accent4 3 3 4 2 2 2" xfId="2421"/>
    <cellStyle name="20% - Accent4 3 3 4 2 3" xfId="2422"/>
    <cellStyle name="20% - Accent4 3 3 4 3" xfId="2423"/>
    <cellStyle name="20% - Accent4 3 3 4 3 2" xfId="2424"/>
    <cellStyle name="20% - Accent4 3 3 4 4" xfId="2425"/>
    <cellStyle name="20% - Accent4 3 3 5" xfId="2426"/>
    <cellStyle name="20% - Accent4 3 3 5 2" xfId="2427"/>
    <cellStyle name="20% - Accent4 3 3 5 2 2" xfId="2428"/>
    <cellStyle name="20% - Accent4 3 3 5 3" xfId="2429"/>
    <cellStyle name="20% - Accent4 3 3 6" xfId="2430"/>
    <cellStyle name="20% - Accent4 3 3 6 2" xfId="2431"/>
    <cellStyle name="20% - Accent4 3 3 7" xfId="2432"/>
    <cellStyle name="20% - Accent4 3 3 7 2" xfId="2433"/>
    <cellStyle name="20% - Accent4 3 3 8" xfId="2434"/>
    <cellStyle name="20% - Accent4 3 3 9" xfId="2435"/>
    <cellStyle name="20% - Accent4 3 4" xfId="2436"/>
    <cellStyle name="20% - Accent4 3 4 2" xfId="2437"/>
    <cellStyle name="20% - Accent4 3 4 2 2" xfId="2438"/>
    <cellStyle name="20% - Accent4 3 4 2 2 2" xfId="2439"/>
    <cellStyle name="20% - Accent4 3 4 2 2 2 2" xfId="2440"/>
    <cellStyle name="20% - Accent4 3 4 2 2 3" xfId="2441"/>
    <cellStyle name="20% - Accent4 3 4 2 3" xfId="2442"/>
    <cellStyle name="20% - Accent4 3 4 2 3 2" xfId="2443"/>
    <cellStyle name="20% - Accent4 3 4 2 4" xfId="2444"/>
    <cellStyle name="20% - Accent4 3 4 3" xfId="2445"/>
    <cellStyle name="20% - Accent4 3 4 3 2" xfId="2446"/>
    <cellStyle name="20% - Accent4 3 4 3 2 2" xfId="2447"/>
    <cellStyle name="20% - Accent4 3 4 3 3" xfId="2448"/>
    <cellStyle name="20% - Accent4 3 4 4" xfId="2449"/>
    <cellStyle name="20% - Accent4 3 4 4 2" xfId="2450"/>
    <cellStyle name="20% - Accent4 3 4 5" xfId="2451"/>
    <cellStyle name="20% - Accent4 3 4 6" xfId="2452"/>
    <cellStyle name="20% - Accent4 3 4 7" xfId="2453"/>
    <cellStyle name="20% - Accent4 3 5" xfId="2454"/>
    <cellStyle name="20% - Accent4 3 5 2" xfId="2455"/>
    <cellStyle name="20% - Accent4 3 5 2 2" xfId="2456"/>
    <cellStyle name="20% - Accent4 3 5 2 2 2" xfId="2457"/>
    <cellStyle name="20% - Accent4 3 5 2 3" xfId="2458"/>
    <cellStyle name="20% - Accent4 3 5 3" xfId="2459"/>
    <cellStyle name="20% - Accent4 3 5 3 2" xfId="2460"/>
    <cellStyle name="20% - Accent4 3 5 4" xfId="2461"/>
    <cellStyle name="20% - Accent4 3 6" xfId="2462"/>
    <cellStyle name="20% - Accent4 3 6 2" xfId="2463"/>
    <cellStyle name="20% - Accent4 3 6 2 2" xfId="2464"/>
    <cellStyle name="20% - Accent4 3 6 2 2 2" xfId="2465"/>
    <cellStyle name="20% - Accent4 3 6 2 3" xfId="2466"/>
    <cellStyle name="20% - Accent4 3 6 3" xfId="2467"/>
    <cellStyle name="20% - Accent4 3 6 3 2" xfId="2468"/>
    <cellStyle name="20% - Accent4 3 6 4" xfId="2469"/>
    <cellStyle name="20% - Accent4 3 7" xfId="2470"/>
    <cellStyle name="20% - Accent4 3 8" xfId="2471"/>
    <cellStyle name="20% - Accent4 3 8 2" xfId="2472"/>
    <cellStyle name="20% - Accent4 3 8 2 2" xfId="2473"/>
    <cellStyle name="20% - Accent4 3 8 3" xfId="2474"/>
    <cellStyle name="20% - Accent4 3 9" xfId="2475"/>
    <cellStyle name="20% - Accent4 3 9 2" xfId="2476"/>
    <cellStyle name="20% - Accent4 4" xfId="2477"/>
    <cellStyle name="20% - Accent4 4 10" xfId="2478"/>
    <cellStyle name="20% - Accent4 4 11" xfId="2479"/>
    <cellStyle name="20% - Accent4 4 12" xfId="2480"/>
    <cellStyle name="20% - Accent4 4 2" xfId="2481"/>
    <cellStyle name="20% - Accent4 4 2 10" xfId="2482"/>
    <cellStyle name="20% - Accent4 4 2 11" xfId="2483"/>
    <cellStyle name="20% - Accent4 4 2 2" xfId="2484"/>
    <cellStyle name="20% - Accent4 4 2 2 2" xfId="2485"/>
    <cellStyle name="20% - Accent4 4 2 2 2 2" xfId="2486"/>
    <cellStyle name="20% - Accent4 4 2 2 2 2 2" xfId="2487"/>
    <cellStyle name="20% - Accent4 4 2 2 2 2 2 2" xfId="2488"/>
    <cellStyle name="20% - Accent4 4 2 2 2 2 3" xfId="2489"/>
    <cellStyle name="20% - Accent4 4 2 2 2 3" xfId="2490"/>
    <cellStyle name="20% - Accent4 4 2 2 2 3 2" xfId="2491"/>
    <cellStyle name="20% - Accent4 4 2 2 2 4" xfId="2492"/>
    <cellStyle name="20% - Accent4 4 2 2 3" xfId="2493"/>
    <cellStyle name="20% - Accent4 4 2 2 3 2" xfId="2494"/>
    <cellStyle name="20% - Accent4 4 2 2 3 2 2" xfId="2495"/>
    <cellStyle name="20% - Accent4 4 2 2 3 2 2 2" xfId="2496"/>
    <cellStyle name="20% - Accent4 4 2 2 3 2 3" xfId="2497"/>
    <cellStyle name="20% - Accent4 4 2 2 3 3" xfId="2498"/>
    <cellStyle name="20% - Accent4 4 2 2 3 3 2" xfId="2499"/>
    <cellStyle name="20% - Accent4 4 2 2 3 4" xfId="2500"/>
    <cellStyle name="20% - Accent4 4 2 2 4" xfId="2501"/>
    <cellStyle name="20% - Accent4 4 2 2 4 2" xfId="2502"/>
    <cellStyle name="20% - Accent4 4 2 2 4 2 2" xfId="2503"/>
    <cellStyle name="20% - Accent4 4 2 2 4 2 2 2" xfId="2504"/>
    <cellStyle name="20% - Accent4 4 2 2 4 2 3" xfId="2505"/>
    <cellStyle name="20% - Accent4 4 2 2 4 3" xfId="2506"/>
    <cellStyle name="20% - Accent4 4 2 2 4 3 2" xfId="2507"/>
    <cellStyle name="20% - Accent4 4 2 2 4 4" xfId="2508"/>
    <cellStyle name="20% - Accent4 4 2 2 5" xfId="2509"/>
    <cellStyle name="20% - Accent4 4 2 2 5 2" xfId="2510"/>
    <cellStyle name="20% - Accent4 4 2 2 5 2 2" xfId="2511"/>
    <cellStyle name="20% - Accent4 4 2 2 5 3" xfId="2512"/>
    <cellStyle name="20% - Accent4 4 2 2 6" xfId="2513"/>
    <cellStyle name="20% - Accent4 4 2 2 6 2" xfId="2514"/>
    <cellStyle name="20% - Accent4 4 2 2 7" xfId="2515"/>
    <cellStyle name="20% - Accent4 4 2 2 8" xfId="2516"/>
    <cellStyle name="20% - Accent4 4 2 2 9" xfId="2517"/>
    <cellStyle name="20% - Accent4 4 2 3" xfId="2518"/>
    <cellStyle name="20% - Accent4 4 2 3 2" xfId="2519"/>
    <cellStyle name="20% - Accent4 4 2 3 2 2" xfId="2520"/>
    <cellStyle name="20% - Accent4 4 2 3 2 2 2" xfId="2521"/>
    <cellStyle name="20% - Accent4 4 2 3 2 3" xfId="2522"/>
    <cellStyle name="20% - Accent4 4 2 3 3" xfId="2523"/>
    <cellStyle name="20% - Accent4 4 2 3 3 2" xfId="2524"/>
    <cellStyle name="20% - Accent4 4 2 3 4" xfId="2525"/>
    <cellStyle name="20% - Accent4 4 2 4" xfId="2526"/>
    <cellStyle name="20% - Accent4 4 2 4 2" xfId="2527"/>
    <cellStyle name="20% - Accent4 4 2 4 2 2" xfId="2528"/>
    <cellStyle name="20% - Accent4 4 2 4 2 2 2" xfId="2529"/>
    <cellStyle name="20% - Accent4 4 2 4 2 3" xfId="2530"/>
    <cellStyle name="20% - Accent4 4 2 4 3" xfId="2531"/>
    <cellStyle name="20% - Accent4 4 2 4 3 2" xfId="2532"/>
    <cellStyle name="20% - Accent4 4 2 4 4" xfId="2533"/>
    <cellStyle name="20% - Accent4 4 2 5" xfId="2534"/>
    <cellStyle name="20% - Accent4 4 2 5 2" xfId="2535"/>
    <cellStyle name="20% - Accent4 4 2 5 2 2" xfId="2536"/>
    <cellStyle name="20% - Accent4 4 2 5 2 2 2" xfId="2537"/>
    <cellStyle name="20% - Accent4 4 2 5 2 3" xfId="2538"/>
    <cellStyle name="20% - Accent4 4 2 5 3" xfId="2539"/>
    <cellStyle name="20% - Accent4 4 2 5 3 2" xfId="2540"/>
    <cellStyle name="20% - Accent4 4 2 5 4" xfId="2541"/>
    <cellStyle name="20% - Accent4 4 2 6" xfId="2542"/>
    <cellStyle name="20% - Accent4 4 2 6 2" xfId="2543"/>
    <cellStyle name="20% - Accent4 4 2 6 2 2" xfId="2544"/>
    <cellStyle name="20% - Accent4 4 2 6 3" xfId="2545"/>
    <cellStyle name="20% - Accent4 4 2 7" xfId="2546"/>
    <cellStyle name="20% - Accent4 4 2 7 2" xfId="2547"/>
    <cellStyle name="20% - Accent4 4 2 8" xfId="2548"/>
    <cellStyle name="20% - Accent4 4 2 8 2" xfId="2549"/>
    <cellStyle name="20% - Accent4 4 2 9" xfId="2550"/>
    <cellStyle name="20% - Accent4 4 3" xfId="2551"/>
    <cellStyle name="20% - Accent4 4 3 2" xfId="2552"/>
    <cellStyle name="20% - Accent4 4 3 2 2" xfId="2553"/>
    <cellStyle name="20% - Accent4 4 3 2 2 2" xfId="2554"/>
    <cellStyle name="20% - Accent4 4 3 2 2 2 2" xfId="2555"/>
    <cellStyle name="20% - Accent4 4 3 2 2 3" xfId="2556"/>
    <cellStyle name="20% - Accent4 4 3 2 3" xfId="2557"/>
    <cellStyle name="20% - Accent4 4 3 2 3 2" xfId="2558"/>
    <cellStyle name="20% - Accent4 4 3 2 4" xfId="2559"/>
    <cellStyle name="20% - Accent4 4 3 3" xfId="2560"/>
    <cellStyle name="20% - Accent4 4 3 3 2" xfId="2561"/>
    <cellStyle name="20% - Accent4 4 3 3 2 2" xfId="2562"/>
    <cellStyle name="20% - Accent4 4 3 3 2 2 2" xfId="2563"/>
    <cellStyle name="20% - Accent4 4 3 3 2 3" xfId="2564"/>
    <cellStyle name="20% - Accent4 4 3 3 3" xfId="2565"/>
    <cellStyle name="20% - Accent4 4 3 3 3 2" xfId="2566"/>
    <cellStyle name="20% - Accent4 4 3 3 4" xfId="2567"/>
    <cellStyle name="20% - Accent4 4 3 4" xfId="2568"/>
    <cellStyle name="20% - Accent4 4 3 4 2" xfId="2569"/>
    <cellStyle name="20% - Accent4 4 3 4 2 2" xfId="2570"/>
    <cellStyle name="20% - Accent4 4 3 4 2 2 2" xfId="2571"/>
    <cellStyle name="20% - Accent4 4 3 4 2 3" xfId="2572"/>
    <cellStyle name="20% - Accent4 4 3 4 3" xfId="2573"/>
    <cellStyle name="20% - Accent4 4 3 4 3 2" xfId="2574"/>
    <cellStyle name="20% - Accent4 4 3 4 4" xfId="2575"/>
    <cellStyle name="20% - Accent4 4 3 5" xfId="2576"/>
    <cellStyle name="20% - Accent4 4 3 5 2" xfId="2577"/>
    <cellStyle name="20% - Accent4 4 3 5 2 2" xfId="2578"/>
    <cellStyle name="20% - Accent4 4 3 5 3" xfId="2579"/>
    <cellStyle name="20% - Accent4 4 3 6" xfId="2580"/>
    <cellStyle name="20% - Accent4 4 3 6 2" xfId="2581"/>
    <cellStyle name="20% - Accent4 4 3 7" xfId="2582"/>
    <cellStyle name="20% - Accent4 4 3 8" xfId="2583"/>
    <cellStyle name="20% - Accent4 4 3 9" xfId="2584"/>
    <cellStyle name="20% - Accent4 4 4" xfId="2585"/>
    <cellStyle name="20% - Accent4 4 4 2" xfId="2586"/>
    <cellStyle name="20% - Accent4 4 4 2 2" xfId="2587"/>
    <cellStyle name="20% - Accent4 4 4 2 2 2" xfId="2588"/>
    <cellStyle name="20% - Accent4 4 4 2 3" xfId="2589"/>
    <cellStyle name="20% - Accent4 4 4 3" xfId="2590"/>
    <cellStyle name="20% - Accent4 4 4 3 2" xfId="2591"/>
    <cellStyle name="20% - Accent4 4 4 4" xfId="2592"/>
    <cellStyle name="20% - Accent4 4 5" xfId="2593"/>
    <cellStyle name="20% - Accent4 4 5 2" xfId="2594"/>
    <cellStyle name="20% - Accent4 4 5 2 2" xfId="2595"/>
    <cellStyle name="20% - Accent4 4 5 2 2 2" xfId="2596"/>
    <cellStyle name="20% - Accent4 4 5 2 3" xfId="2597"/>
    <cellStyle name="20% - Accent4 4 5 3" xfId="2598"/>
    <cellStyle name="20% - Accent4 4 5 3 2" xfId="2599"/>
    <cellStyle name="20% - Accent4 4 5 4" xfId="2600"/>
    <cellStyle name="20% - Accent4 4 6" xfId="2601"/>
    <cellStyle name="20% - Accent4 4 6 2" xfId="2602"/>
    <cellStyle name="20% - Accent4 4 6 2 2" xfId="2603"/>
    <cellStyle name="20% - Accent4 4 6 2 2 2" xfId="2604"/>
    <cellStyle name="20% - Accent4 4 6 2 3" xfId="2605"/>
    <cellStyle name="20% - Accent4 4 6 3" xfId="2606"/>
    <cellStyle name="20% - Accent4 4 6 3 2" xfId="2607"/>
    <cellStyle name="20% - Accent4 4 6 4" xfId="2608"/>
    <cellStyle name="20% - Accent4 4 7" xfId="2609"/>
    <cellStyle name="20% - Accent4 4 7 2" xfId="2610"/>
    <cellStyle name="20% - Accent4 4 7 2 2" xfId="2611"/>
    <cellStyle name="20% - Accent4 4 7 3" xfId="2612"/>
    <cellStyle name="20% - Accent4 4 8" xfId="2613"/>
    <cellStyle name="20% - Accent4 4 8 2" xfId="2614"/>
    <cellStyle name="20% - Accent4 4 9" xfId="2615"/>
    <cellStyle name="20% - Accent4 4 9 2" xfId="2616"/>
    <cellStyle name="20% - Accent4 5" xfId="2617"/>
    <cellStyle name="20% - Accent4 5 10" xfId="2618"/>
    <cellStyle name="20% - Accent4 5 11" xfId="2619"/>
    <cellStyle name="20% - Accent4 5 2" xfId="2620"/>
    <cellStyle name="20% - Accent4 5 2 2" xfId="2621"/>
    <cellStyle name="20% - Accent4 5 2 2 2" xfId="2622"/>
    <cellStyle name="20% - Accent4 5 2 2 2 2" xfId="2623"/>
    <cellStyle name="20% - Accent4 5 2 2 2 2 2" xfId="2624"/>
    <cellStyle name="20% - Accent4 5 2 2 2 3" xfId="2625"/>
    <cellStyle name="20% - Accent4 5 2 2 3" xfId="2626"/>
    <cellStyle name="20% - Accent4 5 2 2 3 2" xfId="2627"/>
    <cellStyle name="20% - Accent4 5 2 2 4" xfId="2628"/>
    <cellStyle name="20% - Accent4 5 2 3" xfId="2629"/>
    <cellStyle name="20% - Accent4 5 2 3 2" xfId="2630"/>
    <cellStyle name="20% - Accent4 5 2 3 2 2" xfId="2631"/>
    <cellStyle name="20% - Accent4 5 2 3 2 2 2" xfId="2632"/>
    <cellStyle name="20% - Accent4 5 2 3 2 3" xfId="2633"/>
    <cellStyle name="20% - Accent4 5 2 3 3" xfId="2634"/>
    <cellStyle name="20% - Accent4 5 2 3 3 2" xfId="2635"/>
    <cellStyle name="20% - Accent4 5 2 3 4" xfId="2636"/>
    <cellStyle name="20% - Accent4 5 2 4" xfId="2637"/>
    <cellStyle name="20% - Accent4 5 2 4 2" xfId="2638"/>
    <cellStyle name="20% - Accent4 5 2 4 2 2" xfId="2639"/>
    <cellStyle name="20% - Accent4 5 2 4 2 2 2" xfId="2640"/>
    <cellStyle name="20% - Accent4 5 2 4 2 3" xfId="2641"/>
    <cellStyle name="20% - Accent4 5 2 4 3" xfId="2642"/>
    <cellStyle name="20% - Accent4 5 2 4 3 2" xfId="2643"/>
    <cellStyle name="20% - Accent4 5 2 4 4" xfId="2644"/>
    <cellStyle name="20% - Accent4 5 2 5" xfId="2645"/>
    <cellStyle name="20% - Accent4 5 2 5 2" xfId="2646"/>
    <cellStyle name="20% - Accent4 5 2 5 2 2" xfId="2647"/>
    <cellStyle name="20% - Accent4 5 2 5 3" xfId="2648"/>
    <cellStyle name="20% - Accent4 5 2 6" xfId="2649"/>
    <cellStyle name="20% - Accent4 5 2 6 2" xfId="2650"/>
    <cellStyle name="20% - Accent4 5 2 7" xfId="2651"/>
    <cellStyle name="20% - Accent4 5 2 8" xfId="2652"/>
    <cellStyle name="20% - Accent4 5 2 9" xfId="2653"/>
    <cellStyle name="20% - Accent4 5 3" xfId="2654"/>
    <cellStyle name="20% - Accent4 5 3 2" xfId="2655"/>
    <cellStyle name="20% - Accent4 5 3 2 2" xfId="2656"/>
    <cellStyle name="20% - Accent4 5 3 2 2 2" xfId="2657"/>
    <cellStyle name="20% - Accent4 5 3 2 3" xfId="2658"/>
    <cellStyle name="20% - Accent4 5 3 3" xfId="2659"/>
    <cellStyle name="20% - Accent4 5 3 3 2" xfId="2660"/>
    <cellStyle name="20% - Accent4 5 3 4" xfId="2661"/>
    <cellStyle name="20% - Accent4 5 4" xfId="2662"/>
    <cellStyle name="20% - Accent4 5 4 2" xfId="2663"/>
    <cellStyle name="20% - Accent4 5 4 2 2" xfId="2664"/>
    <cellStyle name="20% - Accent4 5 4 2 2 2" xfId="2665"/>
    <cellStyle name="20% - Accent4 5 4 2 3" xfId="2666"/>
    <cellStyle name="20% - Accent4 5 4 3" xfId="2667"/>
    <cellStyle name="20% - Accent4 5 4 3 2" xfId="2668"/>
    <cellStyle name="20% - Accent4 5 4 4" xfId="2669"/>
    <cellStyle name="20% - Accent4 5 5" xfId="2670"/>
    <cellStyle name="20% - Accent4 5 5 2" xfId="2671"/>
    <cellStyle name="20% - Accent4 5 5 2 2" xfId="2672"/>
    <cellStyle name="20% - Accent4 5 5 2 2 2" xfId="2673"/>
    <cellStyle name="20% - Accent4 5 5 2 3" xfId="2674"/>
    <cellStyle name="20% - Accent4 5 5 3" xfId="2675"/>
    <cellStyle name="20% - Accent4 5 5 3 2" xfId="2676"/>
    <cellStyle name="20% - Accent4 5 5 4" xfId="2677"/>
    <cellStyle name="20% - Accent4 5 6" xfId="2678"/>
    <cellStyle name="20% - Accent4 5 6 2" xfId="2679"/>
    <cellStyle name="20% - Accent4 5 6 2 2" xfId="2680"/>
    <cellStyle name="20% - Accent4 5 6 3" xfId="2681"/>
    <cellStyle name="20% - Accent4 5 7" xfId="2682"/>
    <cellStyle name="20% - Accent4 5 7 2" xfId="2683"/>
    <cellStyle name="20% - Accent4 5 8" xfId="2684"/>
    <cellStyle name="20% - Accent4 5 8 2" xfId="2685"/>
    <cellStyle name="20% - Accent4 5 9" xfId="2686"/>
    <cellStyle name="20% - Accent4 6" xfId="2687"/>
    <cellStyle name="20% - Accent4 6 10" xfId="2688"/>
    <cellStyle name="20% - Accent4 6 11" xfId="2689"/>
    <cellStyle name="20% - Accent4 6 2" xfId="2690"/>
    <cellStyle name="20% - Accent4 6 2 2" xfId="2691"/>
    <cellStyle name="20% - Accent4 6 2 2 2" xfId="2692"/>
    <cellStyle name="20% - Accent4 6 2 2 2 2" xfId="2693"/>
    <cellStyle name="20% - Accent4 6 2 2 2 2 2" xfId="2694"/>
    <cellStyle name="20% - Accent4 6 2 2 2 3" xfId="2695"/>
    <cellStyle name="20% - Accent4 6 2 2 3" xfId="2696"/>
    <cellStyle name="20% - Accent4 6 2 2 3 2" xfId="2697"/>
    <cellStyle name="20% - Accent4 6 2 2 4" xfId="2698"/>
    <cellStyle name="20% - Accent4 6 2 3" xfId="2699"/>
    <cellStyle name="20% - Accent4 6 2 3 2" xfId="2700"/>
    <cellStyle name="20% - Accent4 6 2 3 2 2" xfId="2701"/>
    <cellStyle name="20% - Accent4 6 2 3 2 2 2" xfId="2702"/>
    <cellStyle name="20% - Accent4 6 2 3 2 3" xfId="2703"/>
    <cellStyle name="20% - Accent4 6 2 3 3" xfId="2704"/>
    <cellStyle name="20% - Accent4 6 2 3 3 2" xfId="2705"/>
    <cellStyle name="20% - Accent4 6 2 3 4" xfId="2706"/>
    <cellStyle name="20% - Accent4 6 2 4" xfId="2707"/>
    <cellStyle name="20% - Accent4 6 2 4 2" xfId="2708"/>
    <cellStyle name="20% - Accent4 6 2 4 2 2" xfId="2709"/>
    <cellStyle name="20% - Accent4 6 2 4 2 2 2" xfId="2710"/>
    <cellStyle name="20% - Accent4 6 2 4 2 3" xfId="2711"/>
    <cellStyle name="20% - Accent4 6 2 4 3" xfId="2712"/>
    <cellStyle name="20% - Accent4 6 2 4 3 2" xfId="2713"/>
    <cellStyle name="20% - Accent4 6 2 4 4" xfId="2714"/>
    <cellStyle name="20% - Accent4 6 2 5" xfId="2715"/>
    <cellStyle name="20% - Accent4 6 2 5 2" xfId="2716"/>
    <cellStyle name="20% - Accent4 6 2 5 2 2" xfId="2717"/>
    <cellStyle name="20% - Accent4 6 2 5 3" xfId="2718"/>
    <cellStyle name="20% - Accent4 6 2 6" xfId="2719"/>
    <cellStyle name="20% - Accent4 6 2 6 2" xfId="2720"/>
    <cellStyle name="20% - Accent4 6 2 7" xfId="2721"/>
    <cellStyle name="20% - Accent4 6 2 8" xfId="2722"/>
    <cellStyle name="20% - Accent4 6 2 9" xfId="2723"/>
    <cellStyle name="20% - Accent4 6 3" xfId="2724"/>
    <cellStyle name="20% - Accent4 6 3 2" xfId="2725"/>
    <cellStyle name="20% - Accent4 6 3 2 2" xfId="2726"/>
    <cellStyle name="20% - Accent4 6 3 2 2 2" xfId="2727"/>
    <cellStyle name="20% - Accent4 6 3 2 3" xfId="2728"/>
    <cellStyle name="20% - Accent4 6 3 3" xfId="2729"/>
    <cellStyle name="20% - Accent4 6 3 3 2" xfId="2730"/>
    <cellStyle name="20% - Accent4 6 3 4" xfId="2731"/>
    <cellStyle name="20% - Accent4 6 4" xfId="2732"/>
    <cellStyle name="20% - Accent4 6 4 2" xfId="2733"/>
    <cellStyle name="20% - Accent4 6 4 2 2" xfId="2734"/>
    <cellStyle name="20% - Accent4 6 4 2 2 2" xfId="2735"/>
    <cellStyle name="20% - Accent4 6 4 2 3" xfId="2736"/>
    <cellStyle name="20% - Accent4 6 4 3" xfId="2737"/>
    <cellStyle name="20% - Accent4 6 4 3 2" xfId="2738"/>
    <cellStyle name="20% - Accent4 6 4 4" xfId="2739"/>
    <cellStyle name="20% - Accent4 6 5" xfId="2740"/>
    <cellStyle name="20% - Accent4 6 5 2" xfId="2741"/>
    <cellStyle name="20% - Accent4 6 5 2 2" xfId="2742"/>
    <cellStyle name="20% - Accent4 6 5 2 2 2" xfId="2743"/>
    <cellStyle name="20% - Accent4 6 5 2 3" xfId="2744"/>
    <cellStyle name="20% - Accent4 6 5 3" xfId="2745"/>
    <cellStyle name="20% - Accent4 6 5 3 2" xfId="2746"/>
    <cellStyle name="20% - Accent4 6 5 4" xfId="2747"/>
    <cellStyle name="20% - Accent4 6 6" xfId="2748"/>
    <cellStyle name="20% - Accent4 6 6 2" xfId="2749"/>
    <cellStyle name="20% - Accent4 6 6 2 2" xfId="2750"/>
    <cellStyle name="20% - Accent4 6 6 3" xfId="2751"/>
    <cellStyle name="20% - Accent4 6 7" xfId="2752"/>
    <cellStyle name="20% - Accent4 6 7 2" xfId="2753"/>
    <cellStyle name="20% - Accent4 6 8" xfId="2754"/>
    <cellStyle name="20% - Accent4 6 8 2" xfId="2755"/>
    <cellStyle name="20% - Accent4 6 9" xfId="2756"/>
    <cellStyle name="20% - Accent4 7" xfId="2757"/>
    <cellStyle name="20% - Accent4 7 2" xfId="2758"/>
    <cellStyle name="20% - Accent4 7 2 2" xfId="2759"/>
    <cellStyle name="20% - Accent4 7 2 2 2" xfId="2760"/>
    <cellStyle name="20% - Accent4 7 2 2 2 2" xfId="2761"/>
    <cellStyle name="20% - Accent4 7 2 2 3" xfId="2762"/>
    <cellStyle name="20% - Accent4 7 2 3" xfId="2763"/>
    <cellStyle name="20% - Accent4 7 2 3 2" xfId="2764"/>
    <cellStyle name="20% - Accent4 7 2 4" xfId="2765"/>
    <cellStyle name="20% - Accent4 7 3" xfId="2766"/>
    <cellStyle name="20% - Accent4 7 3 2" xfId="2767"/>
    <cellStyle name="20% - Accent4 7 3 2 2" xfId="2768"/>
    <cellStyle name="20% - Accent4 7 3 3" xfId="2769"/>
    <cellStyle name="20% - Accent4 7 4" xfId="2770"/>
    <cellStyle name="20% - Accent4 7 4 2" xfId="2771"/>
    <cellStyle name="20% - Accent4 7 5" xfId="2772"/>
    <cellStyle name="20% - Accent4 8" xfId="2773"/>
    <cellStyle name="20% - Accent4 8 2" xfId="2774"/>
    <cellStyle name="20% - Accent4 8 2 2" xfId="2775"/>
    <cellStyle name="20% - Accent4 8 2 2 2" xfId="2776"/>
    <cellStyle name="20% - Accent4 8 2 2 2 2" xfId="2777"/>
    <cellStyle name="20% - Accent4 8 2 2 3" xfId="2778"/>
    <cellStyle name="20% - Accent4 8 2 3" xfId="2779"/>
    <cellStyle name="20% - Accent4 8 2 3 2" xfId="2780"/>
    <cellStyle name="20% - Accent4 8 2 4" xfId="2781"/>
    <cellStyle name="20% - Accent4 8 3" xfId="2782"/>
    <cellStyle name="20% - Accent4 8 3 2" xfId="2783"/>
    <cellStyle name="20% - Accent4 8 3 2 2" xfId="2784"/>
    <cellStyle name="20% - Accent4 8 3 3" xfId="2785"/>
    <cellStyle name="20% - Accent4 8 4" xfId="2786"/>
    <cellStyle name="20% - Accent4 8 4 2" xfId="2787"/>
    <cellStyle name="20% - Accent4 8 5" xfId="2788"/>
    <cellStyle name="20% - Accent4 9" xfId="2789"/>
    <cellStyle name="20% - Accent4 9 2" xfId="2790"/>
    <cellStyle name="20% - Accent4 9 2 2" xfId="2791"/>
    <cellStyle name="20% - Accent4 9 2 2 2" xfId="2792"/>
    <cellStyle name="20% - Accent4 9 2 3" xfId="2793"/>
    <cellStyle name="20% - Accent4 9 3" xfId="2794"/>
    <cellStyle name="20% - Accent4 9 3 2" xfId="2795"/>
    <cellStyle name="20% - Accent4 9 4" xfId="2796"/>
    <cellStyle name="20% - Accent5" xfId="2797" builtinId="46" customBuiltin="1"/>
    <cellStyle name="20% - Accent5 10" xfId="2798"/>
    <cellStyle name="20% - Accent5 10 2" xfId="2799"/>
    <cellStyle name="20% - Accent5 10 2 2" xfId="2800"/>
    <cellStyle name="20% - Accent5 10 3" xfId="2801"/>
    <cellStyle name="20% - Accent5 11" xfId="2802"/>
    <cellStyle name="20% - Accent5 11 2" xfId="2803"/>
    <cellStyle name="20% - Accent5 12" xfId="2804"/>
    <cellStyle name="20% - Accent5 2" xfId="2805"/>
    <cellStyle name="20% - Accent5 2 10" xfId="2806"/>
    <cellStyle name="20% - Accent5 2 10 2" xfId="2807"/>
    <cellStyle name="20% - Accent5 2 11" xfId="2808"/>
    <cellStyle name="20% - Accent5 2 12" xfId="2809"/>
    <cellStyle name="20% - Accent5 2 13" xfId="2810"/>
    <cellStyle name="20% - Accent5 2 2" xfId="2811"/>
    <cellStyle name="20% - Accent5 2 2 10" xfId="2812"/>
    <cellStyle name="20% - Accent5 2 2 11" xfId="2813"/>
    <cellStyle name="20% - Accent5 2 2 12" xfId="2814"/>
    <cellStyle name="20% - Accent5 2 2 2" xfId="2815"/>
    <cellStyle name="20% - Accent5 2 2 2 10" xfId="2816"/>
    <cellStyle name="20% - Accent5 2 2 2 2" xfId="2817"/>
    <cellStyle name="20% - Accent5 2 2 2 2 2" xfId="2818"/>
    <cellStyle name="20% - Accent5 2 2 2 2 2 2" xfId="2819"/>
    <cellStyle name="20% - Accent5 2 2 2 2 2 2 2" xfId="2820"/>
    <cellStyle name="20% - Accent5 2 2 2 2 2 2 2 2" xfId="2821"/>
    <cellStyle name="20% - Accent5 2 2 2 2 2 2 3" xfId="2822"/>
    <cellStyle name="20% - Accent5 2 2 2 2 2 3" xfId="2823"/>
    <cellStyle name="20% - Accent5 2 2 2 2 2 3 2" xfId="2824"/>
    <cellStyle name="20% - Accent5 2 2 2 2 2 4" xfId="2825"/>
    <cellStyle name="20% - Accent5 2 2 2 2 3" xfId="2826"/>
    <cellStyle name="20% - Accent5 2 2 2 2 3 2" xfId="2827"/>
    <cellStyle name="20% - Accent5 2 2 2 2 3 2 2" xfId="2828"/>
    <cellStyle name="20% - Accent5 2 2 2 2 3 3" xfId="2829"/>
    <cellStyle name="20% - Accent5 2 2 2 2 4" xfId="2830"/>
    <cellStyle name="20% - Accent5 2 2 2 2 4 2" xfId="2831"/>
    <cellStyle name="20% - Accent5 2 2 2 2 5" xfId="2832"/>
    <cellStyle name="20% - Accent5 2 2 2 2 6" xfId="2833"/>
    <cellStyle name="20% - Accent5 2 2 2 2 7" xfId="2834"/>
    <cellStyle name="20% - Accent5 2 2 2 3" xfId="2835"/>
    <cellStyle name="20% - Accent5 2 2 2 3 2" xfId="2836"/>
    <cellStyle name="20% - Accent5 2 2 2 3 2 2" xfId="2837"/>
    <cellStyle name="20% - Accent5 2 2 2 3 2 2 2" xfId="2838"/>
    <cellStyle name="20% - Accent5 2 2 2 3 2 3" xfId="2839"/>
    <cellStyle name="20% - Accent5 2 2 2 3 3" xfId="2840"/>
    <cellStyle name="20% - Accent5 2 2 2 3 3 2" xfId="2841"/>
    <cellStyle name="20% - Accent5 2 2 2 3 4" xfId="2842"/>
    <cellStyle name="20% - Accent5 2 2 2 4" xfId="2843"/>
    <cellStyle name="20% - Accent5 2 2 2 4 2" xfId="2844"/>
    <cellStyle name="20% - Accent5 2 2 2 4 2 2" xfId="2845"/>
    <cellStyle name="20% - Accent5 2 2 2 4 2 2 2" xfId="2846"/>
    <cellStyle name="20% - Accent5 2 2 2 4 2 3" xfId="2847"/>
    <cellStyle name="20% - Accent5 2 2 2 4 3" xfId="2848"/>
    <cellStyle name="20% - Accent5 2 2 2 4 3 2" xfId="2849"/>
    <cellStyle name="20% - Accent5 2 2 2 4 4" xfId="2850"/>
    <cellStyle name="20% - Accent5 2 2 2 5" xfId="2851"/>
    <cellStyle name="20% - Accent5 2 2 2 5 2" xfId="2852"/>
    <cellStyle name="20% - Accent5 2 2 2 5 2 2" xfId="2853"/>
    <cellStyle name="20% - Accent5 2 2 2 5 3" xfId="2854"/>
    <cellStyle name="20% - Accent5 2 2 2 6" xfId="2855"/>
    <cellStyle name="20% - Accent5 2 2 2 6 2" xfId="2856"/>
    <cellStyle name="20% - Accent5 2 2 2 7" xfId="2857"/>
    <cellStyle name="20% - Accent5 2 2 2 7 2" xfId="2858"/>
    <cellStyle name="20% - Accent5 2 2 2 8" xfId="2859"/>
    <cellStyle name="20% - Accent5 2 2 2 9" xfId="2860"/>
    <cellStyle name="20% - Accent5 2 2 3" xfId="2861"/>
    <cellStyle name="20% - Accent5 2 2 3 2" xfId="2862"/>
    <cellStyle name="20% - Accent5 2 2 3 2 2" xfId="2863"/>
    <cellStyle name="20% - Accent5 2 2 3 2 2 2" xfId="2864"/>
    <cellStyle name="20% - Accent5 2 2 3 2 2 2 2" xfId="2865"/>
    <cellStyle name="20% - Accent5 2 2 3 2 2 3" xfId="2866"/>
    <cellStyle name="20% - Accent5 2 2 3 2 3" xfId="2867"/>
    <cellStyle name="20% - Accent5 2 2 3 2 3 2" xfId="2868"/>
    <cellStyle name="20% - Accent5 2 2 3 2 4" xfId="2869"/>
    <cellStyle name="20% - Accent5 2 2 3 3" xfId="2870"/>
    <cellStyle name="20% - Accent5 2 2 3 3 2" xfId="2871"/>
    <cellStyle name="20% - Accent5 2 2 3 3 2 2" xfId="2872"/>
    <cellStyle name="20% - Accent5 2 2 3 3 3" xfId="2873"/>
    <cellStyle name="20% - Accent5 2 2 3 4" xfId="2874"/>
    <cellStyle name="20% - Accent5 2 2 3 4 2" xfId="2875"/>
    <cellStyle name="20% - Accent5 2 2 3 5" xfId="2876"/>
    <cellStyle name="20% - Accent5 2 2 3 6" xfId="2877"/>
    <cellStyle name="20% - Accent5 2 2 3 7" xfId="2878"/>
    <cellStyle name="20% - Accent5 2 2 4" xfId="2879"/>
    <cellStyle name="20% - Accent5 2 2 4 2" xfId="2880"/>
    <cellStyle name="20% - Accent5 2 2 4 2 2" xfId="2881"/>
    <cellStyle name="20% - Accent5 2 2 4 2 2 2" xfId="2882"/>
    <cellStyle name="20% - Accent5 2 2 4 2 3" xfId="2883"/>
    <cellStyle name="20% - Accent5 2 2 4 3" xfId="2884"/>
    <cellStyle name="20% - Accent5 2 2 4 3 2" xfId="2885"/>
    <cellStyle name="20% - Accent5 2 2 4 4" xfId="2886"/>
    <cellStyle name="20% - Accent5 2 2 5" xfId="2887"/>
    <cellStyle name="20% - Accent5 2 2 5 2" xfId="2888"/>
    <cellStyle name="20% - Accent5 2 2 5 2 2" xfId="2889"/>
    <cellStyle name="20% - Accent5 2 2 5 2 2 2" xfId="2890"/>
    <cellStyle name="20% - Accent5 2 2 5 2 3" xfId="2891"/>
    <cellStyle name="20% - Accent5 2 2 5 3" xfId="2892"/>
    <cellStyle name="20% - Accent5 2 2 5 3 2" xfId="2893"/>
    <cellStyle name="20% - Accent5 2 2 5 4" xfId="2894"/>
    <cellStyle name="20% - Accent5 2 2 6" xfId="2895"/>
    <cellStyle name="20% - Accent5 2 2 7" xfId="2896"/>
    <cellStyle name="20% - Accent5 2 2 7 2" xfId="2897"/>
    <cellStyle name="20% - Accent5 2 2 7 2 2" xfId="2898"/>
    <cellStyle name="20% - Accent5 2 2 7 3" xfId="2899"/>
    <cellStyle name="20% - Accent5 2 2 8" xfId="2900"/>
    <cellStyle name="20% - Accent5 2 2 8 2" xfId="2901"/>
    <cellStyle name="20% - Accent5 2 2 9" xfId="2902"/>
    <cellStyle name="20% - Accent5 2 2 9 2" xfId="2903"/>
    <cellStyle name="20% - Accent5 2 3" xfId="2904"/>
    <cellStyle name="20% - Accent5 2 3 10" xfId="2905"/>
    <cellStyle name="20% - Accent5 2 3 2" xfId="2906"/>
    <cellStyle name="20% - Accent5 2 3 2 2" xfId="2907"/>
    <cellStyle name="20% - Accent5 2 3 2 2 2" xfId="2908"/>
    <cellStyle name="20% - Accent5 2 3 2 2 2 2" xfId="2909"/>
    <cellStyle name="20% - Accent5 2 3 2 2 2 2 2" xfId="2910"/>
    <cellStyle name="20% - Accent5 2 3 2 2 2 3" xfId="2911"/>
    <cellStyle name="20% - Accent5 2 3 2 2 3" xfId="2912"/>
    <cellStyle name="20% - Accent5 2 3 2 2 3 2" xfId="2913"/>
    <cellStyle name="20% - Accent5 2 3 2 2 4" xfId="2914"/>
    <cellStyle name="20% - Accent5 2 3 2 3" xfId="2915"/>
    <cellStyle name="20% - Accent5 2 3 2 3 2" xfId="2916"/>
    <cellStyle name="20% - Accent5 2 3 2 3 2 2" xfId="2917"/>
    <cellStyle name="20% - Accent5 2 3 2 3 3" xfId="2918"/>
    <cellStyle name="20% - Accent5 2 3 2 4" xfId="2919"/>
    <cellStyle name="20% - Accent5 2 3 2 4 2" xfId="2920"/>
    <cellStyle name="20% - Accent5 2 3 2 5" xfId="2921"/>
    <cellStyle name="20% - Accent5 2 3 2 6" xfId="2922"/>
    <cellStyle name="20% - Accent5 2 3 2 7" xfId="2923"/>
    <cellStyle name="20% - Accent5 2 3 3" xfId="2924"/>
    <cellStyle name="20% - Accent5 2 3 3 2" xfId="2925"/>
    <cellStyle name="20% - Accent5 2 3 3 2 2" xfId="2926"/>
    <cellStyle name="20% - Accent5 2 3 3 2 2 2" xfId="2927"/>
    <cellStyle name="20% - Accent5 2 3 3 2 3" xfId="2928"/>
    <cellStyle name="20% - Accent5 2 3 3 3" xfId="2929"/>
    <cellStyle name="20% - Accent5 2 3 3 3 2" xfId="2930"/>
    <cellStyle name="20% - Accent5 2 3 3 4" xfId="2931"/>
    <cellStyle name="20% - Accent5 2 3 4" xfId="2932"/>
    <cellStyle name="20% - Accent5 2 3 4 2" xfId="2933"/>
    <cellStyle name="20% - Accent5 2 3 4 2 2" xfId="2934"/>
    <cellStyle name="20% - Accent5 2 3 4 2 2 2" xfId="2935"/>
    <cellStyle name="20% - Accent5 2 3 4 2 3" xfId="2936"/>
    <cellStyle name="20% - Accent5 2 3 4 3" xfId="2937"/>
    <cellStyle name="20% - Accent5 2 3 4 3 2" xfId="2938"/>
    <cellStyle name="20% - Accent5 2 3 4 4" xfId="2939"/>
    <cellStyle name="20% - Accent5 2 3 5" xfId="2940"/>
    <cellStyle name="20% - Accent5 2 3 5 2" xfId="2941"/>
    <cellStyle name="20% - Accent5 2 3 5 2 2" xfId="2942"/>
    <cellStyle name="20% - Accent5 2 3 5 3" xfId="2943"/>
    <cellStyle name="20% - Accent5 2 3 6" xfId="2944"/>
    <cellStyle name="20% - Accent5 2 3 6 2" xfId="2945"/>
    <cellStyle name="20% - Accent5 2 3 7" xfId="2946"/>
    <cellStyle name="20% - Accent5 2 3 7 2" xfId="2947"/>
    <cellStyle name="20% - Accent5 2 3 8" xfId="2948"/>
    <cellStyle name="20% - Accent5 2 3 9" xfId="2949"/>
    <cellStyle name="20% - Accent5 2 4" xfId="2950"/>
    <cellStyle name="20% - Accent5 2 4 2" xfId="2951"/>
    <cellStyle name="20% - Accent5 2 4 2 2" xfId="2952"/>
    <cellStyle name="20% - Accent5 2 4 2 2 2" xfId="2953"/>
    <cellStyle name="20% - Accent5 2 4 2 2 2 2" xfId="2954"/>
    <cellStyle name="20% - Accent5 2 4 2 2 3" xfId="2955"/>
    <cellStyle name="20% - Accent5 2 4 2 3" xfId="2956"/>
    <cellStyle name="20% - Accent5 2 4 2 3 2" xfId="2957"/>
    <cellStyle name="20% - Accent5 2 4 2 4" xfId="2958"/>
    <cellStyle name="20% - Accent5 2 4 3" xfId="2959"/>
    <cellStyle name="20% - Accent5 2 4 3 2" xfId="2960"/>
    <cellStyle name="20% - Accent5 2 4 3 2 2" xfId="2961"/>
    <cellStyle name="20% - Accent5 2 4 3 3" xfId="2962"/>
    <cellStyle name="20% - Accent5 2 4 4" xfId="2963"/>
    <cellStyle name="20% - Accent5 2 4 4 2" xfId="2964"/>
    <cellStyle name="20% - Accent5 2 4 5" xfId="2965"/>
    <cellStyle name="20% - Accent5 2 4 6" xfId="2966"/>
    <cellStyle name="20% - Accent5 2 4 7" xfId="2967"/>
    <cellStyle name="20% - Accent5 2 5" xfId="2968"/>
    <cellStyle name="20% - Accent5 2 5 2" xfId="2969"/>
    <cellStyle name="20% - Accent5 2 5 2 2" xfId="2970"/>
    <cellStyle name="20% - Accent5 2 5 2 2 2" xfId="2971"/>
    <cellStyle name="20% - Accent5 2 5 2 3" xfId="2972"/>
    <cellStyle name="20% - Accent5 2 5 3" xfId="2973"/>
    <cellStyle name="20% - Accent5 2 5 3 2" xfId="2974"/>
    <cellStyle name="20% - Accent5 2 5 4" xfId="2975"/>
    <cellStyle name="20% - Accent5 2 6" xfId="2976"/>
    <cellStyle name="20% - Accent5 2 6 2" xfId="2977"/>
    <cellStyle name="20% - Accent5 2 6 2 2" xfId="2978"/>
    <cellStyle name="20% - Accent5 2 6 2 2 2" xfId="2979"/>
    <cellStyle name="20% - Accent5 2 6 2 3" xfId="2980"/>
    <cellStyle name="20% - Accent5 2 6 3" xfId="2981"/>
    <cellStyle name="20% - Accent5 2 6 3 2" xfId="2982"/>
    <cellStyle name="20% - Accent5 2 6 4" xfId="2983"/>
    <cellStyle name="20% - Accent5 2 7" xfId="2984"/>
    <cellStyle name="20% - Accent5 2 8" xfId="2985"/>
    <cellStyle name="20% - Accent5 2 8 2" xfId="2986"/>
    <cellStyle name="20% - Accent5 2 8 2 2" xfId="2987"/>
    <cellStyle name="20% - Accent5 2 8 3" xfId="2988"/>
    <cellStyle name="20% - Accent5 2 9" xfId="2989"/>
    <cellStyle name="20% - Accent5 2 9 2" xfId="2990"/>
    <cellStyle name="20% - Accent5 3" xfId="2991"/>
    <cellStyle name="20% - Accent5 3 10" xfId="2992"/>
    <cellStyle name="20% - Accent5 3 10 2" xfId="2993"/>
    <cellStyle name="20% - Accent5 3 11" xfId="2994"/>
    <cellStyle name="20% - Accent5 3 12" xfId="2995"/>
    <cellStyle name="20% - Accent5 3 13" xfId="2996"/>
    <cellStyle name="20% - Accent5 3 2" xfId="2997"/>
    <cellStyle name="20% - Accent5 3 2 10" xfId="2998"/>
    <cellStyle name="20% - Accent5 3 2 11" xfId="2999"/>
    <cellStyle name="20% - Accent5 3 2 2" xfId="3000"/>
    <cellStyle name="20% - Accent5 3 2 2 10" xfId="3001"/>
    <cellStyle name="20% - Accent5 3 2 2 2" xfId="3002"/>
    <cellStyle name="20% - Accent5 3 2 2 2 2" xfId="3003"/>
    <cellStyle name="20% - Accent5 3 2 2 2 2 2" xfId="3004"/>
    <cellStyle name="20% - Accent5 3 2 2 2 2 2 2" xfId="3005"/>
    <cellStyle name="20% - Accent5 3 2 2 2 2 2 2 2" xfId="3006"/>
    <cellStyle name="20% - Accent5 3 2 2 2 2 2 3" xfId="3007"/>
    <cellStyle name="20% - Accent5 3 2 2 2 2 3" xfId="3008"/>
    <cellStyle name="20% - Accent5 3 2 2 2 2 3 2" xfId="3009"/>
    <cellStyle name="20% - Accent5 3 2 2 2 2 4" xfId="3010"/>
    <cellStyle name="20% - Accent5 3 2 2 2 3" xfId="3011"/>
    <cellStyle name="20% - Accent5 3 2 2 2 3 2" xfId="3012"/>
    <cellStyle name="20% - Accent5 3 2 2 2 3 2 2" xfId="3013"/>
    <cellStyle name="20% - Accent5 3 2 2 2 3 3" xfId="3014"/>
    <cellStyle name="20% - Accent5 3 2 2 2 4" xfId="3015"/>
    <cellStyle name="20% - Accent5 3 2 2 2 4 2" xfId="3016"/>
    <cellStyle name="20% - Accent5 3 2 2 2 5" xfId="3017"/>
    <cellStyle name="20% - Accent5 3 2 2 2 6" xfId="3018"/>
    <cellStyle name="20% - Accent5 3 2 2 2 7" xfId="3019"/>
    <cellStyle name="20% - Accent5 3 2 2 3" xfId="3020"/>
    <cellStyle name="20% - Accent5 3 2 2 3 2" xfId="3021"/>
    <cellStyle name="20% - Accent5 3 2 2 3 2 2" xfId="3022"/>
    <cellStyle name="20% - Accent5 3 2 2 3 2 2 2" xfId="3023"/>
    <cellStyle name="20% - Accent5 3 2 2 3 2 3" xfId="3024"/>
    <cellStyle name="20% - Accent5 3 2 2 3 3" xfId="3025"/>
    <cellStyle name="20% - Accent5 3 2 2 3 3 2" xfId="3026"/>
    <cellStyle name="20% - Accent5 3 2 2 3 4" xfId="3027"/>
    <cellStyle name="20% - Accent5 3 2 2 4" xfId="3028"/>
    <cellStyle name="20% - Accent5 3 2 2 4 2" xfId="3029"/>
    <cellStyle name="20% - Accent5 3 2 2 4 2 2" xfId="3030"/>
    <cellStyle name="20% - Accent5 3 2 2 4 2 2 2" xfId="3031"/>
    <cellStyle name="20% - Accent5 3 2 2 4 2 3" xfId="3032"/>
    <cellStyle name="20% - Accent5 3 2 2 4 3" xfId="3033"/>
    <cellStyle name="20% - Accent5 3 2 2 4 3 2" xfId="3034"/>
    <cellStyle name="20% - Accent5 3 2 2 4 4" xfId="3035"/>
    <cellStyle name="20% - Accent5 3 2 2 5" xfId="3036"/>
    <cellStyle name="20% - Accent5 3 2 2 5 2" xfId="3037"/>
    <cellStyle name="20% - Accent5 3 2 2 5 2 2" xfId="3038"/>
    <cellStyle name="20% - Accent5 3 2 2 5 3" xfId="3039"/>
    <cellStyle name="20% - Accent5 3 2 2 6" xfId="3040"/>
    <cellStyle name="20% - Accent5 3 2 2 6 2" xfId="3041"/>
    <cellStyle name="20% - Accent5 3 2 2 7" xfId="3042"/>
    <cellStyle name="20% - Accent5 3 2 2 7 2" xfId="3043"/>
    <cellStyle name="20% - Accent5 3 2 2 8" xfId="3044"/>
    <cellStyle name="20% - Accent5 3 2 2 9" xfId="3045"/>
    <cellStyle name="20% - Accent5 3 2 3" xfId="3046"/>
    <cellStyle name="20% - Accent5 3 2 3 2" xfId="3047"/>
    <cellStyle name="20% - Accent5 3 2 3 2 2" xfId="3048"/>
    <cellStyle name="20% - Accent5 3 2 3 2 2 2" xfId="3049"/>
    <cellStyle name="20% - Accent5 3 2 3 2 2 2 2" xfId="3050"/>
    <cellStyle name="20% - Accent5 3 2 3 2 2 3" xfId="3051"/>
    <cellStyle name="20% - Accent5 3 2 3 2 3" xfId="3052"/>
    <cellStyle name="20% - Accent5 3 2 3 2 3 2" xfId="3053"/>
    <cellStyle name="20% - Accent5 3 2 3 2 4" xfId="3054"/>
    <cellStyle name="20% - Accent5 3 2 3 3" xfId="3055"/>
    <cellStyle name="20% - Accent5 3 2 3 3 2" xfId="3056"/>
    <cellStyle name="20% - Accent5 3 2 3 3 2 2" xfId="3057"/>
    <cellStyle name="20% - Accent5 3 2 3 3 3" xfId="3058"/>
    <cellStyle name="20% - Accent5 3 2 3 4" xfId="3059"/>
    <cellStyle name="20% - Accent5 3 2 3 4 2" xfId="3060"/>
    <cellStyle name="20% - Accent5 3 2 3 5" xfId="3061"/>
    <cellStyle name="20% - Accent5 3 2 3 6" xfId="3062"/>
    <cellStyle name="20% - Accent5 3 2 3 7" xfId="3063"/>
    <cellStyle name="20% - Accent5 3 2 4" xfId="3064"/>
    <cellStyle name="20% - Accent5 3 2 4 2" xfId="3065"/>
    <cellStyle name="20% - Accent5 3 2 4 2 2" xfId="3066"/>
    <cellStyle name="20% - Accent5 3 2 4 2 2 2" xfId="3067"/>
    <cellStyle name="20% - Accent5 3 2 4 2 3" xfId="3068"/>
    <cellStyle name="20% - Accent5 3 2 4 3" xfId="3069"/>
    <cellStyle name="20% - Accent5 3 2 4 3 2" xfId="3070"/>
    <cellStyle name="20% - Accent5 3 2 4 4" xfId="3071"/>
    <cellStyle name="20% - Accent5 3 2 5" xfId="3072"/>
    <cellStyle name="20% - Accent5 3 2 5 2" xfId="3073"/>
    <cellStyle name="20% - Accent5 3 2 5 2 2" xfId="3074"/>
    <cellStyle name="20% - Accent5 3 2 5 2 2 2" xfId="3075"/>
    <cellStyle name="20% - Accent5 3 2 5 2 3" xfId="3076"/>
    <cellStyle name="20% - Accent5 3 2 5 3" xfId="3077"/>
    <cellStyle name="20% - Accent5 3 2 5 3 2" xfId="3078"/>
    <cellStyle name="20% - Accent5 3 2 5 4" xfId="3079"/>
    <cellStyle name="20% - Accent5 3 2 6" xfId="3080"/>
    <cellStyle name="20% - Accent5 3 2 6 2" xfId="3081"/>
    <cellStyle name="20% - Accent5 3 2 6 2 2" xfId="3082"/>
    <cellStyle name="20% - Accent5 3 2 6 3" xfId="3083"/>
    <cellStyle name="20% - Accent5 3 2 7" xfId="3084"/>
    <cellStyle name="20% - Accent5 3 2 7 2" xfId="3085"/>
    <cellStyle name="20% - Accent5 3 2 8" xfId="3086"/>
    <cellStyle name="20% - Accent5 3 2 8 2" xfId="3087"/>
    <cellStyle name="20% - Accent5 3 2 9" xfId="3088"/>
    <cellStyle name="20% - Accent5 3 3" xfId="3089"/>
    <cellStyle name="20% - Accent5 3 3 10" xfId="3090"/>
    <cellStyle name="20% - Accent5 3 3 2" xfId="3091"/>
    <cellStyle name="20% - Accent5 3 3 2 2" xfId="3092"/>
    <cellStyle name="20% - Accent5 3 3 2 2 2" xfId="3093"/>
    <cellStyle name="20% - Accent5 3 3 2 2 2 2" xfId="3094"/>
    <cellStyle name="20% - Accent5 3 3 2 2 2 2 2" xfId="3095"/>
    <cellStyle name="20% - Accent5 3 3 2 2 2 3" xfId="3096"/>
    <cellStyle name="20% - Accent5 3 3 2 2 3" xfId="3097"/>
    <cellStyle name="20% - Accent5 3 3 2 2 3 2" xfId="3098"/>
    <cellStyle name="20% - Accent5 3 3 2 2 4" xfId="3099"/>
    <cellStyle name="20% - Accent5 3 3 2 3" xfId="3100"/>
    <cellStyle name="20% - Accent5 3 3 2 3 2" xfId="3101"/>
    <cellStyle name="20% - Accent5 3 3 2 3 2 2" xfId="3102"/>
    <cellStyle name="20% - Accent5 3 3 2 3 3" xfId="3103"/>
    <cellStyle name="20% - Accent5 3 3 2 4" xfId="3104"/>
    <cellStyle name="20% - Accent5 3 3 2 4 2" xfId="3105"/>
    <cellStyle name="20% - Accent5 3 3 2 5" xfId="3106"/>
    <cellStyle name="20% - Accent5 3 3 2 6" xfId="3107"/>
    <cellStyle name="20% - Accent5 3 3 2 7" xfId="3108"/>
    <cellStyle name="20% - Accent5 3 3 3" xfId="3109"/>
    <cellStyle name="20% - Accent5 3 3 3 2" xfId="3110"/>
    <cellStyle name="20% - Accent5 3 3 3 2 2" xfId="3111"/>
    <cellStyle name="20% - Accent5 3 3 3 2 2 2" xfId="3112"/>
    <cellStyle name="20% - Accent5 3 3 3 2 3" xfId="3113"/>
    <cellStyle name="20% - Accent5 3 3 3 3" xfId="3114"/>
    <cellStyle name="20% - Accent5 3 3 3 3 2" xfId="3115"/>
    <cellStyle name="20% - Accent5 3 3 3 4" xfId="3116"/>
    <cellStyle name="20% - Accent5 3 3 4" xfId="3117"/>
    <cellStyle name="20% - Accent5 3 3 4 2" xfId="3118"/>
    <cellStyle name="20% - Accent5 3 3 4 2 2" xfId="3119"/>
    <cellStyle name="20% - Accent5 3 3 4 2 2 2" xfId="3120"/>
    <cellStyle name="20% - Accent5 3 3 4 2 3" xfId="3121"/>
    <cellStyle name="20% - Accent5 3 3 4 3" xfId="3122"/>
    <cellStyle name="20% - Accent5 3 3 4 3 2" xfId="3123"/>
    <cellStyle name="20% - Accent5 3 3 4 4" xfId="3124"/>
    <cellStyle name="20% - Accent5 3 3 5" xfId="3125"/>
    <cellStyle name="20% - Accent5 3 3 5 2" xfId="3126"/>
    <cellStyle name="20% - Accent5 3 3 5 2 2" xfId="3127"/>
    <cellStyle name="20% - Accent5 3 3 5 3" xfId="3128"/>
    <cellStyle name="20% - Accent5 3 3 6" xfId="3129"/>
    <cellStyle name="20% - Accent5 3 3 6 2" xfId="3130"/>
    <cellStyle name="20% - Accent5 3 3 7" xfId="3131"/>
    <cellStyle name="20% - Accent5 3 3 7 2" xfId="3132"/>
    <cellStyle name="20% - Accent5 3 3 8" xfId="3133"/>
    <cellStyle name="20% - Accent5 3 3 9" xfId="3134"/>
    <cellStyle name="20% - Accent5 3 4" xfId="3135"/>
    <cellStyle name="20% - Accent5 3 4 2" xfId="3136"/>
    <cellStyle name="20% - Accent5 3 4 2 2" xfId="3137"/>
    <cellStyle name="20% - Accent5 3 4 2 2 2" xfId="3138"/>
    <cellStyle name="20% - Accent5 3 4 2 2 2 2" xfId="3139"/>
    <cellStyle name="20% - Accent5 3 4 2 2 3" xfId="3140"/>
    <cellStyle name="20% - Accent5 3 4 2 3" xfId="3141"/>
    <cellStyle name="20% - Accent5 3 4 2 3 2" xfId="3142"/>
    <cellStyle name="20% - Accent5 3 4 2 4" xfId="3143"/>
    <cellStyle name="20% - Accent5 3 4 3" xfId="3144"/>
    <cellStyle name="20% - Accent5 3 4 3 2" xfId="3145"/>
    <cellStyle name="20% - Accent5 3 4 3 2 2" xfId="3146"/>
    <cellStyle name="20% - Accent5 3 4 3 3" xfId="3147"/>
    <cellStyle name="20% - Accent5 3 4 4" xfId="3148"/>
    <cellStyle name="20% - Accent5 3 4 4 2" xfId="3149"/>
    <cellStyle name="20% - Accent5 3 4 5" xfId="3150"/>
    <cellStyle name="20% - Accent5 3 4 6" xfId="3151"/>
    <cellStyle name="20% - Accent5 3 4 7" xfId="3152"/>
    <cellStyle name="20% - Accent5 3 5" xfId="3153"/>
    <cellStyle name="20% - Accent5 3 5 2" xfId="3154"/>
    <cellStyle name="20% - Accent5 3 5 2 2" xfId="3155"/>
    <cellStyle name="20% - Accent5 3 5 2 2 2" xfId="3156"/>
    <cellStyle name="20% - Accent5 3 5 2 3" xfId="3157"/>
    <cellStyle name="20% - Accent5 3 5 3" xfId="3158"/>
    <cellStyle name="20% - Accent5 3 5 3 2" xfId="3159"/>
    <cellStyle name="20% - Accent5 3 5 4" xfId="3160"/>
    <cellStyle name="20% - Accent5 3 6" xfId="3161"/>
    <cellStyle name="20% - Accent5 3 6 2" xfId="3162"/>
    <cellStyle name="20% - Accent5 3 6 2 2" xfId="3163"/>
    <cellStyle name="20% - Accent5 3 6 2 2 2" xfId="3164"/>
    <cellStyle name="20% - Accent5 3 6 2 3" xfId="3165"/>
    <cellStyle name="20% - Accent5 3 6 3" xfId="3166"/>
    <cellStyle name="20% - Accent5 3 6 3 2" xfId="3167"/>
    <cellStyle name="20% - Accent5 3 6 4" xfId="3168"/>
    <cellStyle name="20% - Accent5 3 7" xfId="3169"/>
    <cellStyle name="20% - Accent5 3 8" xfId="3170"/>
    <cellStyle name="20% - Accent5 3 8 2" xfId="3171"/>
    <cellStyle name="20% - Accent5 3 8 2 2" xfId="3172"/>
    <cellStyle name="20% - Accent5 3 8 3" xfId="3173"/>
    <cellStyle name="20% - Accent5 3 9" xfId="3174"/>
    <cellStyle name="20% - Accent5 3 9 2" xfId="3175"/>
    <cellStyle name="20% - Accent5 4" xfId="3176"/>
    <cellStyle name="20% - Accent5 4 10" xfId="3177"/>
    <cellStyle name="20% - Accent5 4 11" xfId="3178"/>
    <cellStyle name="20% - Accent5 4 2" xfId="3179"/>
    <cellStyle name="20% - Accent5 4 2 10" xfId="3180"/>
    <cellStyle name="20% - Accent5 4 2 2" xfId="3181"/>
    <cellStyle name="20% - Accent5 4 2 2 2" xfId="3182"/>
    <cellStyle name="20% - Accent5 4 2 2 2 2" xfId="3183"/>
    <cellStyle name="20% - Accent5 4 2 2 2 2 2" xfId="3184"/>
    <cellStyle name="20% - Accent5 4 2 2 2 2 2 2" xfId="3185"/>
    <cellStyle name="20% - Accent5 4 2 2 2 2 3" xfId="3186"/>
    <cellStyle name="20% - Accent5 4 2 2 2 3" xfId="3187"/>
    <cellStyle name="20% - Accent5 4 2 2 2 3 2" xfId="3188"/>
    <cellStyle name="20% - Accent5 4 2 2 2 4" xfId="3189"/>
    <cellStyle name="20% - Accent5 4 2 2 3" xfId="3190"/>
    <cellStyle name="20% - Accent5 4 2 2 3 2" xfId="3191"/>
    <cellStyle name="20% - Accent5 4 2 2 3 2 2" xfId="3192"/>
    <cellStyle name="20% - Accent5 4 2 2 3 2 2 2" xfId="3193"/>
    <cellStyle name="20% - Accent5 4 2 2 3 2 3" xfId="3194"/>
    <cellStyle name="20% - Accent5 4 2 2 3 3" xfId="3195"/>
    <cellStyle name="20% - Accent5 4 2 2 3 3 2" xfId="3196"/>
    <cellStyle name="20% - Accent5 4 2 2 3 4" xfId="3197"/>
    <cellStyle name="20% - Accent5 4 2 2 4" xfId="3198"/>
    <cellStyle name="20% - Accent5 4 2 2 4 2" xfId="3199"/>
    <cellStyle name="20% - Accent5 4 2 2 4 2 2" xfId="3200"/>
    <cellStyle name="20% - Accent5 4 2 2 4 3" xfId="3201"/>
    <cellStyle name="20% - Accent5 4 2 2 5" xfId="3202"/>
    <cellStyle name="20% - Accent5 4 2 2 5 2" xfId="3203"/>
    <cellStyle name="20% - Accent5 4 2 2 6" xfId="3204"/>
    <cellStyle name="20% - Accent5 4 2 2 7" xfId="3205"/>
    <cellStyle name="20% - Accent5 4 2 2 8" xfId="3206"/>
    <cellStyle name="20% - Accent5 4 2 3" xfId="3207"/>
    <cellStyle name="20% - Accent5 4 2 3 2" xfId="3208"/>
    <cellStyle name="20% - Accent5 4 2 3 2 2" xfId="3209"/>
    <cellStyle name="20% - Accent5 4 2 3 2 2 2" xfId="3210"/>
    <cellStyle name="20% - Accent5 4 2 3 2 3" xfId="3211"/>
    <cellStyle name="20% - Accent5 4 2 3 3" xfId="3212"/>
    <cellStyle name="20% - Accent5 4 2 3 3 2" xfId="3213"/>
    <cellStyle name="20% - Accent5 4 2 3 4" xfId="3214"/>
    <cellStyle name="20% - Accent5 4 2 4" xfId="3215"/>
    <cellStyle name="20% - Accent5 4 2 4 2" xfId="3216"/>
    <cellStyle name="20% - Accent5 4 2 4 2 2" xfId="3217"/>
    <cellStyle name="20% - Accent5 4 2 4 2 2 2" xfId="3218"/>
    <cellStyle name="20% - Accent5 4 2 4 2 3" xfId="3219"/>
    <cellStyle name="20% - Accent5 4 2 4 3" xfId="3220"/>
    <cellStyle name="20% - Accent5 4 2 4 3 2" xfId="3221"/>
    <cellStyle name="20% - Accent5 4 2 4 4" xfId="3222"/>
    <cellStyle name="20% - Accent5 4 2 5" xfId="3223"/>
    <cellStyle name="20% - Accent5 4 2 5 2" xfId="3224"/>
    <cellStyle name="20% - Accent5 4 2 5 2 2" xfId="3225"/>
    <cellStyle name="20% - Accent5 4 2 5 3" xfId="3226"/>
    <cellStyle name="20% - Accent5 4 2 6" xfId="3227"/>
    <cellStyle name="20% - Accent5 4 2 6 2" xfId="3228"/>
    <cellStyle name="20% - Accent5 4 2 7" xfId="3229"/>
    <cellStyle name="20% - Accent5 4 2 7 2" xfId="3230"/>
    <cellStyle name="20% - Accent5 4 2 8" xfId="3231"/>
    <cellStyle name="20% - Accent5 4 2 9" xfId="3232"/>
    <cellStyle name="20% - Accent5 4 3" xfId="3233"/>
    <cellStyle name="20% - Accent5 4 3 2" xfId="3234"/>
    <cellStyle name="20% - Accent5 4 3 2 2" xfId="3235"/>
    <cellStyle name="20% - Accent5 4 3 2 2 2" xfId="3236"/>
    <cellStyle name="20% - Accent5 4 3 2 2 2 2" xfId="3237"/>
    <cellStyle name="20% - Accent5 4 3 2 2 3" xfId="3238"/>
    <cellStyle name="20% - Accent5 4 3 2 3" xfId="3239"/>
    <cellStyle name="20% - Accent5 4 3 2 3 2" xfId="3240"/>
    <cellStyle name="20% - Accent5 4 3 2 4" xfId="3241"/>
    <cellStyle name="20% - Accent5 4 3 3" xfId="3242"/>
    <cellStyle name="20% - Accent5 4 3 3 2" xfId="3243"/>
    <cellStyle name="20% - Accent5 4 3 3 2 2" xfId="3244"/>
    <cellStyle name="20% - Accent5 4 3 3 2 2 2" xfId="3245"/>
    <cellStyle name="20% - Accent5 4 3 3 2 3" xfId="3246"/>
    <cellStyle name="20% - Accent5 4 3 3 3" xfId="3247"/>
    <cellStyle name="20% - Accent5 4 3 3 3 2" xfId="3248"/>
    <cellStyle name="20% - Accent5 4 3 3 4" xfId="3249"/>
    <cellStyle name="20% - Accent5 4 3 4" xfId="3250"/>
    <cellStyle name="20% - Accent5 4 3 4 2" xfId="3251"/>
    <cellStyle name="20% - Accent5 4 3 4 2 2" xfId="3252"/>
    <cellStyle name="20% - Accent5 4 3 4 3" xfId="3253"/>
    <cellStyle name="20% - Accent5 4 3 5" xfId="3254"/>
    <cellStyle name="20% - Accent5 4 3 5 2" xfId="3255"/>
    <cellStyle name="20% - Accent5 4 3 6" xfId="3256"/>
    <cellStyle name="20% - Accent5 4 3 7" xfId="3257"/>
    <cellStyle name="20% - Accent5 4 3 8" xfId="3258"/>
    <cellStyle name="20% - Accent5 4 4" xfId="3259"/>
    <cellStyle name="20% - Accent5 4 4 2" xfId="3260"/>
    <cellStyle name="20% - Accent5 4 4 2 2" xfId="3261"/>
    <cellStyle name="20% - Accent5 4 4 2 2 2" xfId="3262"/>
    <cellStyle name="20% - Accent5 4 4 2 3" xfId="3263"/>
    <cellStyle name="20% - Accent5 4 4 3" xfId="3264"/>
    <cellStyle name="20% - Accent5 4 4 3 2" xfId="3265"/>
    <cellStyle name="20% - Accent5 4 4 4" xfId="3266"/>
    <cellStyle name="20% - Accent5 4 5" xfId="3267"/>
    <cellStyle name="20% - Accent5 4 5 2" xfId="3268"/>
    <cellStyle name="20% - Accent5 4 5 2 2" xfId="3269"/>
    <cellStyle name="20% - Accent5 4 5 2 2 2" xfId="3270"/>
    <cellStyle name="20% - Accent5 4 5 2 3" xfId="3271"/>
    <cellStyle name="20% - Accent5 4 5 3" xfId="3272"/>
    <cellStyle name="20% - Accent5 4 5 3 2" xfId="3273"/>
    <cellStyle name="20% - Accent5 4 5 4" xfId="3274"/>
    <cellStyle name="20% - Accent5 4 6" xfId="3275"/>
    <cellStyle name="20% - Accent5 4 6 2" xfId="3276"/>
    <cellStyle name="20% - Accent5 4 6 2 2" xfId="3277"/>
    <cellStyle name="20% - Accent5 4 6 3" xfId="3278"/>
    <cellStyle name="20% - Accent5 4 7" xfId="3279"/>
    <cellStyle name="20% - Accent5 4 7 2" xfId="3280"/>
    <cellStyle name="20% - Accent5 4 8" xfId="3281"/>
    <cellStyle name="20% - Accent5 4 8 2" xfId="3282"/>
    <cellStyle name="20% - Accent5 4 9" xfId="3283"/>
    <cellStyle name="20% - Accent5 5" xfId="3284"/>
    <cellStyle name="20% - Accent5 5 10" xfId="3285"/>
    <cellStyle name="20% - Accent5 5 2" xfId="3286"/>
    <cellStyle name="20% - Accent5 5 2 2" xfId="3287"/>
    <cellStyle name="20% - Accent5 5 2 2 2" xfId="3288"/>
    <cellStyle name="20% - Accent5 5 2 2 2 2" xfId="3289"/>
    <cellStyle name="20% - Accent5 5 2 2 2 2 2" xfId="3290"/>
    <cellStyle name="20% - Accent5 5 2 2 2 3" xfId="3291"/>
    <cellStyle name="20% - Accent5 5 2 2 3" xfId="3292"/>
    <cellStyle name="20% - Accent5 5 2 2 3 2" xfId="3293"/>
    <cellStyle name="20% - Accent5 5 2 2 4" xfId="3294"/>
    <cellStyle name="20% - Accent5 5 2 3" xfId="3295"/>
    <cellStyle name="20% - Accent5 5 2 3 2" xfId="3296"/>
    <cellStyle name="20% - Accent5 5 2 3 2 2" xfId="3297"/>
    <cellStyle name="20% - Accent5 5 2 3 2 2 2" xfId="3298"/>
    <cellStyle name="20% - Accent5 5 2 3 2 3" xfId="3299"/>
    <cellStyle name="20% - Accent5 5 2 3 3" xfId="3300"/>
    <cellStyle name="20% - Accent5 5 2 3 3 2" xfId="3301"/>
    <cellStyle name="20% - Accent5 5 2 3 4" xfId="3302"/>
    <cellStyle name="20% - Accent5 5 2 4" xfId="3303"/>
    <cellStyle name="20% - Accent5 5 2 4 2" xfId="3304"/>
    <cellStyle name="20% - Accent5 5 2 4 2 2" xfId="3305"/>
    <cellStyle name="20% - Accent5 5 2 4 3" xfId="3306"/>
    <cellStyle name="20% - Accent5 5 2 5" xfId="3307"/>
    <cellStyle name="20% - Accent5 5 2 5 2" xfId="3308"/>
    <cellStyle name="20% - Accent5 5 2 6" xfId="3309"/>
    <cellStyle name="20% - Accent5 5 2 7" xfId="3310"/>
    <cellStyle name="20% - Accent5 5 2 8" xfId="3311"/>
    <cellStyle name="20% - Accent5 5 3" xfId="3312"/>
    <cellStyle name="20% - Accent5 5 3 2" xfId="3313"/>
    <cellStyle name="20% - Accent5 5 3 2 2" xfId="3314"/>
    <cellStyle name="20% - Accent5 5 3 2 2 2" xfId="3315"/>
    <cellStyle name="20% - Accent5 5 3 2 3" xfId="3316"/>
    <cellStyle name="20% - Accent5 5 3 3" xfId="3317"/>
    <cellStyle name="20% - Accent5 5 3 3 2" xfId="3318"/>
    <cellStyle name="20% - Accent5 5 3 4" xfId="3319"/>
    <cellStyle name="20% - Accent5 5 4" xfId="3320"/>
    <cellStyle name="20% - Accent5 5 4 2" xfId="3321"/>
    <cellStyle name="20% - Accent5 5 4 2 2" xfId="3322"/>
    <cellStyle name="20% - Accent5 5 4 2 2 2" xfId="3323"/>
    <cellStyle name="20% - Accent5 5 4 2 3" xfId="3324"/>
    <cellStyle name="20% - Accent5 5 4 3" xfId="3325"/>
    <cellStyle name="20% - Accent5 5 4 3 2" xfId="3326"/>
    <cellStyle name="20% - Accent5 5 4 4" xfId="3327"/>
    <cellStyle name="20% - Accent5 5 5" xfId="3328"/>
    <cellStyle name="20% - Accent5 5 5 2" xfId="3329"/>
    <cellStyle name="20% - Accent5 5 5 2 2" xfId="3330"/>
    <cellStyle name="20% - Accent5 5 5 3" xfId="3331"/>
    <cellStyle name="20% - Accent5 5 6" xfId="3332"/>
    <cellStyle name="20% - Accent5 5 6 2" xfId="3333"/>
    <cellStyle name="20% - Accent5 5 7" xfId="3334"/>
    <cellStyle name="20% - Accent5 5 7 2" xfId="3335"/>
    <cellStyle name="20% - Accent5 5 8" xfId="3336"/>
    <cellStyle name="20% - Accent5 5 9" xfId="3337"/>
    <cellStyle name="20% - Accent5 6" xfId="3338"/>
    <cellStyle name="20% - Accent5 6 10" xfId="3339"/>
    <cellStyle name="20% - Accent5 6 2" xfId="3340"/>
    <cellStyle name="20% - Accent5 6 2 2" xfId="3341"/>
    <cellStyle name="20% - Accent5 6 2 2 2" xfId="3342"/>
    <cellStyle name="20% - Accent5 6 2 2 2 2" xfId="3343"/>
    <cellStyle name="20% - Accent5 6 2 2 2 2 2" xfId="3344"/>
    <cellStyle name="20% - Accent5 6 2 2 2 3" xfId="3345"/>
    <cellStyle name="20% - Accent5 6 2 2 3" xfId="3346"/>
    <cellStyle name="20% - Accent5 6 2 2 3 2" xfId="3347"/>
    <cellStyle name="20% - Accent5 6 2 2 4" xfId="3348"/>
    <cellStyle name="20% - Accent5 6 2 3" xfId="3349"/>
    <cellStyle name="20% - Accent5 6 2 3 2" xfId="3350"/>
    <cellStyle name="20% - Accent5 6 2 3 2 2" xfId="3351"/>
    <cellStyle name="20% - Accent5 6 2 3 2 2 2" xfId="3352"/>
    <cellStyle name="20% - Accent5 6 2 3 2 3" xfId="3353"/>
    <cellStyle name="20% - Accent5 6 2 3 3" xfId="3354"/>
    <cellStyle name="20% - Accent5 6 2 3 3 2" xfId="3355"/>
    <cellStyle name="20% - Accent5 6 2 3 4" xfId="3356"/>
    <cellStyle name="20% - Accent5 6 2 4" xfId="3357"/>
    <cellStyle name="20% - Accent5 6 2 4 2" xfId="3358"/>
    <cellStyle name="20% - Accent5 6 2 4 2 2" xfId="3359"/>
    <cellStyle name="20% - Accent5 6 2 4 3" xfId="3360"/>
    <cellStyle name="20% - Accent5 6 2 5" xfId="3361"/>
    <cellStyle name="20% - Accent5 6 2 5 2" xfId="3362"/>
    <cellStyle name="20% - Accent5 6 2 6" xfId="3363"/>
    <cellStyle name="20% - Accent5 6 2 7" xfId="3364"/>
    <cellStyle name="20% - Accent5 6 2 8" xfId="3365"/>
    <cellStyle name="20% - Accent5 6 3" xfId="3366"/>
    <cellStyle name="20% - Accent5 6 3 2" xfId="3367"/>
    <cellStyle name="20% - Accent5 6 3 2 2" xfId="3368"/>
    <cellStyle name="20% - Accent5 6 3 2 2 2" xfId="3369"/>
    <cellStyle name="20% - Accent5 6 3 2 3" xfId="3370"/>
    <cellStyle name="20% - Accent5 6 3 3" xfId="3371"/>
    <cellStyle name="20% - Accent5 6 3 3 2" xfId="3372"/>
    <cellStyle name="20% - Accent5 6 3 4" xfId="3373"/>
    <cellStyle name="20% - Accent5 6 4" xfId="3374"/>
    <cellStyle name="20% - Accent5 6 4 2" xfId="3375"/>
    <cellStyle name="20% - Accent5 6 4 2 2" xfId="3376"/>
    <cellStyle name="20% - Accent5 6 4 2 2 2" xfId="3377"/>
    <cellStyle name="20% - Accent5 6 4 2 3" xfId="3378"/>
    <cellStyle name="20% - Accent5 6 4 3" xfId="3379"/>
    <cellStyle name="20% - Accent5 6 4 3 2" xfId="3380"/>
    <cellStyle name="20% - Accent5 6 4 4" xfId="3381"/>
    <cellStyle name="20% - Accent5 6 5" xfId="3382"/>
    <cellStyle name="20% - Accent5 6 5 2" xfId="3383"/>
    <cellStyle name="20% - Accent5 6 5 2 2" xfId="3384"/>
    <cellStyle name="20% - Accent5 6 5 3" xfId="3385"/>
    <cellStyle name="20% - Accent5 6 6" xfId="3386"/>
    <cellStyle name="20% - Accent5 6 6 2" xfId="3387"/>
    <cellStyle name="20% - Accent5 6 7" xfId="3388"/>
    <cellStyle name="20% - Accent5 6 7 2" xfId="3389"/>
    <cellStyle name="20% - Accent5 6 8" xfId="3390"/>
    <cellStyle name="20% - Accent5 6 9" xfId="3391"/>
    <cellStyle name="20% - Accent5 7" xfId="3392"/>
    <cellStyle name="20% - Accent5 7 2" xfId="3393"/>
    <cellStyle name="20% - Accent5 7 2 2" xfId="3394"/>
    <cellStyle name="20% - Accent5 7 2 2 2" xfId="3395"/>
    <cellStyle name="20% - Accent5 7 2 2 2 2" xfId="3396"/>
    <cellStyle name="20% - Accent5 7 2 2 3" xfId="3397"/>
    <cellStyle name="20% - Accent5 7 2 3" xfId="3398"/>
    <cellStyle name="20% - Accent5 7 2 3 2" xfId="3399"/>
    <cellStyle name="20% - Accent5 7 2 4" xfId="3400"/>
    <cellStyle name="20% - Accent5 7 3" xfId="3401"/>
    <cellStyle name="20% - Accent5 7 3 2" xfId="3402"/>
    <cellStyle name="20% - Accent5 7 3 2 2" xfId="3403"/>
    <cellStyle name="20% - Accent5 7 3 3" xfId="3404"/>
    <cellStyle name="20% - Accent5 7 4" xfId="3405"/>
    <cellStyle name="20% - Accent5 7 4 2" xfId="3406"/>
    <cellStyle name="20% - Accent5 7 5" xfId="3407"/>
    <cellStyle name="20% - Accent5 8" xfId="3408"/>
    <cellStyle name="20% - Accent5 8 2" xfId="3409"/>
    <cellStyle name="20% - Accent5 8 2 2" xfId="3410"/>
    <cellStyle name="20% - Accent5 8 2 2 2" xfId="3411"/>
    <cellStyle name="20% - Accent5 8 2 2 2 2" xfId="3412"/>
    <cellStyle name="20% - Accent5 8 2 2 3" xfId="3413"/>
    <cellStyle name="20% - Accent5 8 2 3" xfId="3414"/>
    <cellStyle name="20% - Accent5 8 2 3 2" xfId="3415"/>
    <cellStyle name="20% - Accent5 8 2 4" xfId="3416"/>
    <cellStyle name="20% - Accent5 8 3" xfId="3417"/>
    <cellStyle name="20% - Accent5 8 3 2" xfId="3418"/>
    <cellStyle name="20% - Accent5 8 3 2 2" xfId="3419"/>
    <cellStyle name="20% - Accent5 8 3 3" xfId="3420"/>
    <cellStyle name="20% - Accent5 8 4" xfId="3421"/>
    <cellStyle name="20% - Accent5 8 4 2" xfId="3422"/>
    <cellStyle name="20% - Accent5 8 5" xfId="3423"/>
    <cellStyle name="20% - Accent5 9" xfId="3424"/>
    <cellStyle name="20% - Accent5 9 2" xfId="3425"/>
    <cellStyle name="20% - Accent5 9 2 2" xfId="3426"/>
    <cellStyle name="20% - Accent5 9 2 2 2" xfId="3427"/>
    <cellStyle name="20% - Accent5 9 2 3" xfId="3428"/>
    <cellStyle name="20% - Accent5 9 3" xfId="3429"/>
    <cellStyle name="20% - Accent5 9 3 2" xfId="3430"/>
    <cellStyle name="20% - Accent5 9 4" xfId="3431"/>
    <cellStyle name="20% - Accent6 10" xfId="3432"/>
    <cellStyle name="20% - Accent6 10 2" xfId="3433"/>
    <cellStyle name="20% - Accent6 10 2 2" xfId="3434"/>
    <cellStyle name="20% - Accent6 10 2 2 2" xfId="3435"/>
    <cellStyle name="20% - Accent6 10 2 3" xfId="3436"/>
    <cellStyle name="20% - Accent6 10 3" xfId="3437"/>
    <cellStyle name="20% - Accent6 10 3 2" xfId="3438"/>
    <cellStyle name="20% - Accent6 10 4" xfId="3439"/>
    <cellStyle name="20% - Accent6 2" xfId="3440"/>
    <cellStyle name="20% - Accent6 2 10" xfId="3441"/>
    <cellStyle name="20% - Accent6 2 10 2" xfId="3442"/>
    <cellStyle name="20% - Accent6 2 11" xfId="3443"/>
    <cellStyle name="20% - Accent6 2 12" xfId="3444"/>
    <cellStyle name="20% - Accent6 2 13" xfId="3445"/>
    <cellStyle name="20% - Accent6 2 2" xfId="3446"/>
    <cellStyle name="20% - Accent6 2 2 10" xfId="3447"/>
    <cellStyle name="20% - Accent6 2 2 11" xfId="3448"/>
    <cellStyle name="20% - Accent6 2 2 12" xfId="3449"/>
    <cellStyle name="20% - Accent6 2 2 2" xfId="3450"/>
    <cellStyle name="20% - Accent6 2 2 2 10" xfId="3451"/>
    <cellStyle name="20% - Accent6 2 2 2 2" xfId="3452"/>
    <cellStyle name="20% - Accent6 2 2 2 2 2" xfId="3453"/>
    <cellStyle name="20% - Accent6 2 2 2 2 2 2" xfId="3454"/>
    <cellStyle name="20% - Accent6 2 2 2 2 2 2 2" xfId="3455"/>
    <cellStyle name="20% - Accent6 2 2 2 2 2 2 2 2" xfId="3456"/>
    <cellStyle name="20% - Accent6 2 2 2 2 2 2 3" xfId="3457"/>
    <cellStyle name="20% - Accent6 2 2 2 2 2 3" xfId="3458"/>
    <cellStyle name="20% - Accent6 2 2 2 2 2 3 2" xfId="3459"/>
    <cellStyle name="20% - Accent6 2 2 2 2 2 4" xfId="3460"/>
    <cellStyle name="20% - Accent6 2 2 2 2 3" xfId="3461"/>
    <cellStyle name="20% - Accent6 2 2 2 2 3 2" xfId="3462"/>
    <cellStyle name="20% - Accent6 2 2 2 2 3 2 2" xfId="3463"/>
    <cellStyle name="20% - Accent6 2 2 2 2 3 3" xfId="3464"/>
    <cellStyle name="20% - Accent6 2 2 2 2 4" xfId="3465"/>
    <cellStyle name="20% - Accent6 2 2 2 2 4 2" xfId="3466"/>
    <cellStyle name="20% - Accent6 2 2 2 2 5" xfId="3467"/>
    <cellStyle name="20% - Accent6 2 2 2 2 6" xfId="3468"/>
    <cellStyle name="20% - Accent6 2 2 2 2 7" xfId="3469"/>
    <cellStyle name="20% - Accent6 2 2 2 3" xfId="3470"/>
    <cellStyle name="20% - Accent6 2 2 2 3 2" xfId="3471"/>
    <cellStyle name="20% - Accent6 2 2 2 3 2 2" xfId="3472"/>
    <cellStyle name="20% - Accent6 2 2 2 3 2 2 2" xfId="3473"/>
    <cellStyle name="20% - Accent6 2 2 2 3 2 3" xfId="3474"/>
    <cellStyle name="20% - Accent6 2 2 2 3 3" xfId="3475"/>
    <cellStyle name="20% - Accent6 2 2 2 3 3 2" xfId="3476"/>
    <cellStyle name="20% - Accent6 2 2 2 3 4" xfId="3477"/>
    <cellStyle name="20% - Accent6 2 2 2 4" xfId="3478"/>
    <cellStyle name="20% - Accent6 2 2 2 4 2" xfId="3479"/>
    <cellStyle name="20% - Accent6 2 2 2 4 2 2" xfId="3480"/>
    <cellStyle name="20% - Accent6 2 2 2 4 2 2 2" xfId="3481"/>
    <cellStyle name="20% - Accent6 2 2 2 4 2 3" xfId="3482"/>
    <cellStyle name="20% - Accent6 2 2 2 4 3" xfId="3483"/>
    <cellStyle name="20% - Accent6 2 2 2 4 3 2" xfId="3484"/>
    <cellStyle name="20% - Accent6 2 2 2 4 4" xfId="3485"/>
    <cellStyle name="20% - Accent6 2 2 2 5" xfId="3486"/>
    <cellStyle name="20% - Accent6 2 2 2 5 2" xfId="3487"/>
    <cellStyle name="20% - Accent6 2 2 2 5 2 2" xfId="3488"/>
    <cellStyle name="20% - Accent6 2 2 2 5 3" xfId="3489"/>
    <cellStyle name="20% - Accent6 2 2 2 6" xfId="3490"/>
    <cellStyle name="20% - Accent6 2 2 2 6 2" xfId="3491"/>
    <cellStyle name="20% - Accent6 2 2 2 7" xfId="3492"/>
    <cellStyle name="20% - Accent6 2 2 2 7 2" xfId="3493"/>
    <cellStyle name="20% - Accent6 2 2 2 8" xfId="3494"/>
    <cellStyle name="20% - Accent6 2 2 2 9" xfId="3495"/>
    <cellStyle name="20% - Accent6 2 2 3" xfId="3496"/>
    <cellStyle name="20% - Accent6 2 2 3 2" xfId="3497"/>
    <cellStyle name="20% - Accent6 2 2 3 2 2" xfId="3498"/>
    <cellStyle name="20% - Accent6 2 2 3 2 2 2" xfId="3499"/>
    <cellStyle name="20% - Accent6 2 2 3 2 2 2 2" xfId="3500"/>
    <cellStyle name="20% - Accent6 2 2 3 2 2 3" xfId="3501"/>
    <cellStyle name="20% - Accent6 2 2 3 2 3" xfId="3502"/>
    <cellStyle name="20% - Accent6 2 2 3 2 3 2" xfId="3503"/>
    <cellStyle name="20% - Accent6 2 2 3 2 4" xfId="3504"/>
    <cellStyle name="20% - Accent6 2 2 3 3" xfId="3505"/>
    <cellStyle name="20% - Accent6 2 2 3 3 2" xfId="3506"/>
    <cellStyle name="20% - Accent6 2 2 3 3 2 2" xfId="3507"/>
    <cellStyle name="20% - Accent6 2 2 3 3 3" xfId="3508"/>
    <cellStyle name="20% - Accent6 2 2 3 4" xfId="3509"/>
    <cellStyle name="20% - Accent6 2 2 3 4 2" xfId="3510"/>
    <cellStyle name="20% - Accent6 2 2 3 5" xfId="3511"/>
    <cellStyle name="20% - Accent6 2 2 3 6" xfId="3512"/>
    <cellStyle name="20% - Accent6 2 2 3 7" xfId="3513"/>
    <cellStyle name="20% - Accent6 2 2 4" xfId="3514"/>
    <cellStyle name="20% - Accent6 2 2 4 2" xfId="3515"/>
    <cellStyle name="20% - Accent6 2 2 4 2 2" xfId="3516"/>
    <cellStyle name="20% - Accent6 2 2 4 2 2 2" xfId="3517"/>
    <cellStyle name="20% - Accent6 2 2 4 2 3" xfId="3518"/>
    <cellStyle name="20% - Accent6 2 2 4 3" xfId="3519"/>
    <cellStyle name="20% - Accent6 2 2 4 3 2" xfId="3520"/>
    <cellStyle name="20% - Accent6 2 2 4 4" xfId="3521"/>
    <cellStyle name="20% - Accent6 2 2 5" xfId="3522"/>
    <cellStyle name="20% - Accent6 2 2 5 2" xfId="3523"/>
    <cellStyle name="20% - Accent6 2 2 5 2 2" xfId="3524"/>
    <cellStyle name="20% - Accent6 2 2 5 2 2 2" xfId="3525"/>
    <cellStyle name="20% - Accent6 2 2 5 2 3" xfId="3526"/>
    <cellStyle name="20% - Accent6 2 2 5 3" xfId="3527"/>
    <cellStyle name="20% - Accent6 2 2 5 3 2" xfId="3528"/>
    <cellStyle name="20% - Accent6 2 2 5 4" xfId="3529"/>
    <cellStyle name="20% - Accent6 2 2 6" xfId="3530"/>
    <cellStyle name="20% - Accent6 2 2 7" xfId="3531"/>
    <cellStyle name="20% - Accent6 2 2 7 2" xfId="3532"/>
    <cellStyle name="20% - Accent6 2 2 7 2 2" xfId="3533"/>
    <cellStyle name="20% - Accent6 2 2 7 3" xfId="3534"/>
    <cellStyle name="20% - Accent6 2 2 8" xfId="3535"/>
    <cellStyle name="20% - Accent6 2 2 8 2" xfId="3536"/>
    <cellStyle name="20% - Accent6 2 2 9" xfId="3537"/>
    <cellStyle name="20% - Accent6 2 2 9 2" xfId="3538"/>
    <cellStyle name="20% - Accent6 2 3" xfId="3539"/>
    <cellStyle name="20% - Accent6 2 3 10" xfId="3540"/>
    <cellStyle name="20% - Accent6 2 3 2" xfId="3541"/>
    <cellStyle name="20% - Accent6 2 3 2 2" xfId="3542"/>
    <cellStyle name="20% - Accent6 2 3 2 2 2" xfId="3543"/>
    <cellStyle name="20% - Accent6 2 3 2 2 2 2" xfId="3544"/>
    <cellStyle name="20% - Accent6 2 3 2 2 2 2 2" xfId="3545"/>
    <cellStyle name="20% - Accent6 2 3 2 2 2 3" xfId="3546"/>
    <cellStyle name="20% - Accent6 2 3 2 2 3" xfId="3547"/>
    <cellStyle name="20% - Accent6 2 3 2 2 3 2" xfId="3548"/>
    <cellStyle name="20% - Accent6 2 3 2 2 4" xfId="3549"/>
    <cellStyle name="20% - Accent6 2 3 2 3" xfId="3550"/>
    <cellStyle name="20% - Accent6 2 3 2 3 2" xfId="3551"/>
    <cellStyle name="20% - Accent6 2 3 2 3 2 2" xfId="3552"/>
    <cellStyle name="20% - Accent6 2 3 2 3 3" xfId="3553"/>
    <cellStyle name="20% - Accent6 2 3 2 4" xfId="3554"/>
    <cellStyle name="20% - Accent6 2 3 2 4 2" xfId="3555"/>
    <cellStyle name="20% - Accent6 2 3 2 5" xfId="3556"/>
    <cellStyle name="20% - Accent6 2 3 2 6" xfId="3557"/>
    <cellStyle name="20% - Accent6 2 3 2 7" xfId="3558"/>
    <cellStyle name="20% - Accent6 2 3 3" xfId="3559"/>
    <cellStyle name="20% - Accent6 2 3 3 2" xfId="3560"/>
    <cellStyle name="20% - Accent6 2 3 3 2 2" xfId="3561"/>
    <cellStyle name="20% - Accent6 2 3 3 2 2 2" xfId="3562"/>
    <cellStyle name="20% - Accent6 2 3 3 2 3" xfId="3563"/>
    <cellStyle name="20% - Accent6 2 3 3 3" xfId="3564"/>
    <cellStyle name="20% - Accent6 2 3 3 3 2" xfId="3565"/>
    <cellStyle name="20% - Accent6 2 3 3 4" xfId="3566"/>
    <cellStyle name="20% - Accent6 2 3 4" xfId="3567"/>
    <cellStyle name="20% - Accent6 2 3 4 2" xfId="3568"/>
    <cellStyle name="20% - Accent6 2 3 4 2 2" xfId="3569"/>
    <cellStyle name="20% - Accent6 2 3 4 2 2 2" xfId="3570"/>
    <cellStyle name="20% - Accent6 2 3 4 2 3" xfId="3571"/>
    <cellStyle name="20% - Accent6 2 3 4 3" xfId="3572"/>
    <cellStyle name="20% - Accent6 2 3 4 3 2" xfId="3573"/>
    <cellStyle name="20% - Accent6 2 3 4 4" xfId="3574"/>
    <cellStyle name="20% - Accent6 2 3 5" xfId="3575"/>
    <cellStyle name="20% - Accent6 2 3 5 2" xfId="3576"/>
    <cellStyle name="20% - Accent6 2 3 5 2 2" xfId="3577"/>
    <cellStyle name="20% - Accent6 2 3 5 3" xfId="3578"/>
    <cellStyle name="20% - Accent6 2 3 6" xfId="3579"/>
    <cellStyle name="20% - Accent6 2 3 6 2" xfId="3580"/>
    <cellStyle name="20% - Accent6 2 3 7" xfId="3581"/>
    <cellStyle name="20% - Accent6 2 3 7 2" xfId="3582"/>
    <cellStyle name="20% - Accent6 2 3 8" xfId="3583"/>
    <cellStyle name="20% - Accent6 2 3 9" xfId="3584"/>
    <cellStyle name="20% - Accent6 2 4" xfId="3585"/>
    <cellStyle name="20% - Accent6 2 4 2" xfId="3586"/>
    <cellStyle name="20% - Accent6 2 4 2 2" xfId="3587"/>
    <cellStyle name="20% - Accent6 2 4 2 2 2" xfId="3588"/>
    <cellStyle name="20% - Accent6 2 4 2 2 2 2" xfId="3589"/>
    <cellStyle name="20% - Accent6 2 4 2 2 3" xfId="3590"/>
    <cellStyle name="20% - Accent6 2 4 2 3" xfId="3591"/>
    <cellStyle name="20% - Accent6 2 4 2 3 2" xfId="3592"/>
    <cellStyle name="20% - Accent6 2 4 2 4" xfId="3593"/>
    <cellStyle name="20% - Accent6 2 4 3" xfId="3594"/>
    <cellStyle name="20% - Accent6 2 4 3 2" xfId="3595"/>
    <cellStyle name="20% - Accent6 2 4 3 2 2" xfId="3596"/>
    <cellStyle name="20% - Accent6 2 4 3 3" xfId="3597"/>
    <cellStyle name="20% - Accent6 2 4 4" xfId="3598"/>
    <cellStyle name="20% - Accent6 2 4 4 2" xfId="3599"/>
    <cellStyle name="20% - Accent6 2 4 5" xfId="3600"/>
    <cellStyle name="20% - Accent6 2 4 6" xfId="3601"/>
    <cellStyle name="20% - Accent6 2 4 7" xfId="3602"/>
    <cellStyle name="20% - Accent6 2 5" xfId="3603"/>
    <cellStyle name="20% - Accent6 2 5 2" xfId="3604"/>
    <cellStyle name="20% - Accent6 2 5 2 2" xfId="3605"/>
    <cellStyle name="20% - Accent6 2 5 2 2 2" xfId="3606"/>
    <cellStyle name="20% - Accent6 2 5 2 3" xfId="3607"/>
    <cellStyle name="20% - Accent6 2 5 3" xfId="3608"/>
    <cellStyle name="20% - Accent6 2 5 3 2" xfId="3609"/>
    <cellStyle name="20% - Accent6 2 5 4" xfId="3610"/>
    <cellStyle name="20% - Accent6 2 6" xfId="3611"/>
    <cellStyle name="20% - Accent6 2 6 2" xfId="3612"/>
    <cellStyle name="20% - Accent6 2 6 2 2" xfId="3613"/>
    <cellStyle name="20% - Accent6 2 6 2 2 2" xfId="3614"/>
    <cellStyle name="20% - Accent6 2 6 2 3" xfId="3615"/>
    <cellStyle name="20% - Accent6 2 6 3" xfId="3616"/>
    <cellStyle name="20% - Accent6 2 6 3 2" xfId="3617"/>
    <cellStyle name="20% - Accent6 2 6 4" xfId="3618"/>
    <cellStyle name="20% - Accent6 2 7" xfId="3619"/>
    <cellStyle name="20% - Accent6 2 8" xfId="3620"/>
    <cellStyle name="20% - Accent6 2 8 2" xfId="3621"/>
    <cellStyle name="20% - Accent6 2 8 2 2" xfId="3622"/>
    <cellStyle name="20% - Accent6 2 8 3" xfId="3623"/>
    <cellStyle name="20% - Accent6 2 9" xfId="3624"/>
    <cellStyle name="20% - Accent6 2 9 2" xfId="3625"/>
    <cellStyle name="20% - Accent6 3" xfId="3626"/>
    <cellStyle name="20% - Accent6 3 10" xfId="3627"/>
    <cellStyle name="20% - Accent6 3 10 2" xfId="3628"/>
    <cellStyle name="20% - Accent6 3 11" xfId="3629"/>
    <cellStyle name="20% - Accent6 3 12" xfId="3630"/>
    <cellStyle name="20% - Accent6 3 13" xfId="3631"/>
    <cellStyle name="20% - Accent6 3 2" xfId="3632"/>
    <cellStyle name="20% - Accent6 3 2 10" xfId="3633"/>
    <cellStyle name="20% - Accent6 3 2 11" xfId="3634"/>
    <cellStyle name="20% - Accent6 3 2 2" xfId="3635"/>
    <cellStyle name="20% - Accent6 3 2 2 10" xfId="3636"/>
    <cellStyle name="20% - Accent6 3 2 2 2" xfId="3637"/>
    <cellStyle name="20% - Accent6 3 2 2 2 2" xfId="3638"/>
    <cellStyle name="20% - Accent6 3 2 2 2 2 2" xfId="3639"/>
    <cellStyle name="20% - Accent6 3 2 2 2 2 2 2" xfId="3640"/>
    <cellStyle name="20% - Accent6 3 2 2 2 2 2 2 2" xfId="3641"/>
    <cellStyle name="20% - Accent6 3 2 2 2 2 2 3" xfId="3642"/>
    <cellStyle name="20% - Accent6 3 2 2 2 2 3" xfId="3643"/>
    <cellStyle name="20% - Accent6 3 2 2 2 2 3 2" xfId="3644"/>
    <cellStyle name="20% - Accent6 3 2 2 2 2 4" xfId="3645"/>
    <cellStyle name="20% - Accent6 3 2 2 2 3" xfId="3646"/>
    <cellStyle name="20% - Accent6 3 2 2 2 3 2" xfId="3647"/>
    <cellStyle name="20% - Accent6 3 2 2 2 3 2 2" xfId="3648"/>
    <cellStyle name="20% - Accent6 3 2 2 2 3 3" xfId="3649"/>
    <cellStyle name="20% - Accent6 3 2 2 2 4" xfId="3650"/>
    <cellStyle name="20% - Accent6 3 2 2 2 4 2" xfId="3651"/>
    <cellStyle name="20% - Accent6 3 2 2 2 5" xfId="3652"/>
    <cellStyle name="20% - Accent6 3 2 2 2 6" xfId="3653"/>
    <cellStyle name="20% - Accent6 3 2 2 2 7" xfId="3654"/>
    <cellStyle name="20% - Accent6 3 2 2 3" xfId="3655"/>
    <cellStyle name="20% - Accent6 3 2 2 3 2" xfId="3656"/>
    <cellStyle name="20% - Accent6 3 2 2 3 2 2" xfId="3657"/>
    <cellStyle name="20% - Accent6 3 2 2 3 2 2 2" xfId="3658"/>
    <cellStyle name="20% - Accent6 3 2 2 3 2 3" xfId="3659"/>
    <cellStyle name="20% - Accent6 3 2 2 3 3" xfId="3660"/>
    <cellStyle name="20% - Accent6 3 2 2 3 3 2" xfId="3661"/>
    <cellStyle name="20% - Accent6 3 2 2 3 4" xfId="3662"/>
    <cellStyle name="20% - Accent6 3 2 2 4" xfId="3663"/>
    <cellStyle name="20% - Accent6 3 2 2 4 2" xfId="3664"/>
    <cellStyle name="20% - Accent6 3 2 2 4 2 2" xfId="3665"/>
    <cellStyle name="20% - Accent6 3 2 2 4 2 2 2" xfId="3666"/>
    <cellStyle name="20% - Accent6 3 2 2 4 2 3" xfId="3667"/>
    <cellStyle name="20% - Accent6 3 2 2 4 3" xfId="3668"/>
    <cellStyle name="20% - Accent6 3 2 2 4 3 2" xfId="3669"/>
    <cellStyle name="20% - Accent6 3 2 2 4 4" xfId="3670"/>
    <cellStyle name="20% - Accent6 3 2 2 5" xfId="3671"/>
    <cellStyle name="20% - Accent6 3 2 2 5 2" xfId="3672"/>
    <cellStyle name="20% - Accent6 3 2 2 5 2 2" xfId="3673"/>
    <cellStyle name="20% - Accent6 3 2 2 5 3" xfId="3674"/>
    <cellStyle name="20% - Accent6 3 2 2 6" xfId="3675"/>
    <cellStyle name="20% - Accent6 3 2 2 6 2" xfId="3676"/>
    <cellStyle name="20% - Accent6 3 2 2 7" xfId="3677"/>
    <cellStyle name="20% - Accent6 3 2 2 7 2" xfId="3678"/>
    <cellStyle name="20% - Accent6 3 2 2 8" xfId="3679"/>
    <cellStyle name="20% - Accent6 3 2 2 9" xfId="3680"/>
    <cellStyle name="20% - Accent6 3 2 3" xfId="3681"/>
    <cellStyle name="20% - Accent6 3 2 3 2" xfId="3682"/>
    <cellStyle name="20% - Accent6 3 2 3 2 2" xfId="3683"/>
    <cellStyle name="20% - Accent6 3 2 3 2 2 2" xfId="3684"/>
    <cellStyle name="20% - Accent6 3 2 3 2 2 2 2" xfId="3685"/>
    <cellStyle name="20% - Accent6 3 2 3 2 2 3" xfId="3686"/>
    <cellStyle name="20% - Accent6 3 2 3 2 3" xfId="3687"/>
    <cellStyle name="20% - Accent6 3 2 3 2 3 2" xfId="3688"/>
    <cellStyle name="20% - Accent6 3 2 3 2 4" xfId="3689"/>
    <cellStyle name="20% - Accent6 3 2 3 3" xfId="3690"/>
    <cellStyle name="20% - Accent6 3 2 3 3 2" xfId="3691"/>
    <cellStyle name="20% - Accent6 3 2 3 3 2 2" xfId="3692"/>
    <cellStyle name="20% - Accent6 3 2 3 3 3" xfId="3693"/>
    <cellStyle name="20% - Accent6 3 2 3 4" xfId="3694"/>
    <cellStyle name="20% - Accent6 3 2 3 4 2" xfId="3695"/>
    <cellStyle name="20% - Accent6 3 2 3 5" xfId="3696"/>
    <cellStyle name="20% - Accent6 3 2 3 6" xfId="3697"/>
    <cellStyle name="20% - Accent6 3 2 3 7" xfId="3698"/>
    <cellStyle name="20% - Accent6 3 2 4" xfId="3699"/>
    <cellStyle name="20% - Accent6 3 2 4 2" xfId="3700"/>
    <cellStyle name="20% - Accent6 3 2 4 2 2" xfId="3701"/>
    <cellStyle name="20% - Accent6 3 2 4 2 2 2" xfId="3702"/>
    <cellStyle name="20% - Accent6 3 2 4 2 3" xfId="3703"/>
    <cellStyle name="20% - Accent6 3 2 4 3" xfId="3704"/>
    <cellStyle name="20% - Accent6 3 2 4 3 2" xfId="3705"/>
    <cellStyle name="20% - Accent6 3 2 4 4" xfId="3706"/>
    <cellStyle name="20% - Accent6 3 2 5" xfId="3707"/>
    <cellStyle name="20% - Accent6 3 2 5 2" xfId="3708"/>
    <cellStyle name="20% - Accent6 3 2 5 2 2" xfId="3709"/>
    <cellStyle name="20% - Accent6 3 2 5 2 2 2" xfId="3710"/>
    <cellStyle name="20% - Accent6 3 2 5 2 3" xfId="3711"/>
    <cellStyle name="20% - Accent6 3 2 5 3" xfId="3712"/>
    <cellStyle name="20% - Accent6 3 2 5 3 2" xfId="3713"/>
    <cellStyle name="20% - Accent6 3 2 5 4" xfId="3714"/>
    <cellStyle name="20% - Accent6 3 2 6" xfId="3715"/>
    <cellStyle name="20% - Accent6 3 2 6 2" xfId="3716"/>
    <cellStyle name="20% - Accent6 3 2 6 2 2" xfId="3717"/>
    <cellStyle name="20% - Accent6 3 2 6 3" xfId="3718"/>
    <cellStyle name="20% - Accent6 3 2 7" xfId="3719"/>
    <cellStyle name="20% - Accent6 3 2 7 2" xfId="3720"/>
    <cellStyle name="20% - Accent6 3 2 8" xfId="3721"/>
    <cellStyle name="20% - Accent6 3 2 8 2" xfId="3722"/>
    <cellStyle name="20% - Accent6 3 2 9" xfId="3723"/>
    <cellStyle name="20% - Accent6 3 3" xfId="3724"/>
    <cellStyle name="20% - Accent6 3 3 10" xfId="3725"/>
    <cellStyle name="20% - Accent6 3 3 2" xfId="3726"/>
    <cellStyle name="20% - Accent6 3 3 2 2" xfId="3727"/>
    <cellStyle name="20% - Accent6 3 3 2 2 2" xfId="3728"/>
    <cellStyle name="20% - Accent6 3 3 2 2 2 2" xfId="3729"/>
    <cellStyle name="20% - Accent6 3 3 2 2 2 2 2" xfId="3730"/>
    <cellStyle name="20% - Accent6 3 3 2 2 2 3" xfId="3731"/>
    <cellStyle name="20% - Accent6 3 3 2 2 3" xfId="3732"/>
    <cellStyle name="20% - Accent6 3 3 2 2 3 2" xfId="3733"/>
    <cellStyle name="20% - Accent6 3 3 2 2 4" xfId="3734"/>
    <cellStyle name="20% - Accent6 3 3 2 3" xfId="3735"/>
    <cellStyle name="20% - Accent6 3 3 2 3 2" xfId="3736"/>
    <cellStyle name="20% - Accent6 3 3 2 3 2 2" xfId="3737"/>
    <cellStyle name="20% - Accent6 3 3 2 3 3" xfId="3738"/>
    <cellStyle name="20% - Accent6 3 3 2 4" xfId="3739"/>
    <cellStyle name="20% - Accent6 3 3 2 4 2" xfId="3740"/>
    <cellStyle name="20% - Accent6 3 3 2 5" xfId="3741"/>
    <cellStyle name="20% - Accent6 3 3 2 6" xfId="3742"/>
    <cellStyle name="20% - Accent6 3 3 2 7" xfId="3743"/>
    <cellStyle name="20% - Accent6 3 3 3" xfId="3744"/>
    <cellStyle name="20% - Accent6 3 3 3 2" xfId="3745"/>
    <cellStyle name="20% - Accent6 3 3 3 2 2" xfId="3746"/>
    <cellStyle name="20% - Accent6 3 3 3 2 2 2" xfId="3747"/>
    <cellStyle name="20% - Accent6 3 3 3 2 3" xfId="3748"/>
    <cellStyle name="20% - Accent6 3 3 3 3" xfId="3749"/>
    <cellStyle name="20% - Accent6 3 3 3 3 2" xfId="3750"/>
    <cellStyle name="20% - Accent6 3 3 3 4" xfId="3751"/>
    <cellStyle name="20% - Accent6 3 3 4" xfId="3752"/>
    <cellStyle name="20% - Accent6 3 3 4 2" xfId="3753"/>
    <cellStyle name="20% - Accent6 3 3 4 2 2" xfId="3754"/>
    <cellStyle name="20% - Accent6 3 3 4 2 2 2" xfId="3755"/>
    <cellStyle name="20% - Accent6 3 3 4 2 3" xfId="3756"/>
    <cellStyle name="20% - Accent6 3 3 4 3" xfId="3757"/>
    <cellStyle name="20% - Accent6 3 3 4 3 2" xfId="3758"/>
    <cellStyle name="20% - Accent6 3 3 4 4" xfId="3759"/>
    <cellStyle name="20% - Accent6 3 3 5" xfId="3760"/>
    <cellStyle name="20% - Accent6 3 3 5 2" xfId="3761"/>
    <cellStyle name="20% - Accent6 3 3 5 2 2" xfId="3762"/>
    <cellStyle name="20% - Accent6 3 3 5 3" xfId="3763"/>
    <cellStyle name="20% - Accent6 3 3 6" xfId="3764"/>
    <cellStyle name="20% - Accent6 3 3 6 2" xfId="3765"/>
    <cellStyle name="20% - Accent6 3 3 7" xfId="3766"/>
    <cellStyle name="20% - Accent6 3 3 7 2" xfId="3767"/>
    <cellStyle name="20% - Accent6 3 3 8" xfId="3768"/>
    <cellStyle name="20% - Accent6 3 3 9" xfId="3769"/>
    <cellStyle name="20% - Accent6 3 4" xfId="3770"/>
    <cellStyle name="20% - Accent6 3 4 2" xfId="3771"/>
    <cellStyle name="20% - Accent6 3 4 2 2" xfId="3772"/>
    <cellStyle name="20% - Accent6 3 4 2 2 2" xfId="3773"/>
    <cellStyle name="20% - Accent6 3 4 2 2 2 2" xfId="3774"/>
    <cellStyle name="20% - Accent6 3 4 2 2 3" xfId="3775"/>
    <cellStyle name="20% - Accent6 3 4 2 3" xfId="3776"/>
    <cellStyle name="20% - Accent6 3 4 2 3 2" xfId="3777"/>
    <cellStyle name="20% - Accent6 3 4 2 4" xfId="3778"/>
    <cellStyle name="20% - Accent6 3 4 3" xfId="3779"/>
    <cellStyle name="20% - Accent6 3 4 3 2" xfId="3780"/>
    <cellStyle name="20% - Accent6 3 4 3 2 2" xfId="3781"/>
    <cellStyle name="20% - Accent6 3 4 3 3" xfId="3782"/>
    <cellStyle name="20% - Accent6 3 4 4" xfId="3783"/>
    <cellStyle name="20% - Accent6 3 4 4 2" xfId="3784"/>
    <cellStyle name="20% - Accent6 3 4 5" xfId="3785"/>
    <cellStyle name="20% - Accent6 3 4 6" xfId="3786"/>
    <cellStyle name="20% - Accent6 3 4 7" xfId="3787"/>
    <cellStyle name="20% - Accent6 3 5" xfId="3788"/>
    <cellStyle name="20% - Accent6 3 5 2" xfId="3789"/>
    <cellStyle name="20% - Accent6 3 5 2 2" xfId="3790"/>
    <cellStyle name="20% - Accent6 3 5 2 2 2" xfId="3791"/>
    <cellStyle name="20% - Accent6 3 5 2 3" xfId="3792"/>
    <cellStyle name="20% - Accent6 3 5 3" xfId="3793"/>
    <cellStyle name="20% - Accent6 3 5 3 2" xfId="3794"/>
    <cellStyle name="20% - Accent6 3 5 4" xfId="3795"/>
    <cellStyle name="20% - Accent6 3 6" xfId="3796"/>
    <cellStyle name="20% - Accent6 3 6 2" xfId="3797"/>
    <cellStyle name="20% - Accent6 3 6 2 2" xfId="3798"/>
    <cellStyle name="20% - Accent6 3 6 2 2 2" xfId="3799"/>
    <cellStyle name="20% - Accent6 3 6 2 3" xfId="3800"/>
    <cellStyle name="20% - Accent6 3 6 3" xfId="3801"/>
    <cellStyle name="20% - Accent6 3 6 3 2" xfId="3802"/>
    <cellStyle name="20% - Accent6 3 6 4" xfId="3803"/>
    <cellStyle name="20% - Accent6 3 7" xfId="3804"/>
    <cellStyle name="20% - Accent6 3 8" xfId="3805"/>
    <cellStyle name="20% - Accent6 3 8 2" xfId="3806"/>
    <cellStyle name="20% - Accent6 3 8 2 2" xfId="3807"/>
    <cellStyle name="20% - Accent6 3 8 3" xfId="3808"/>
    <cellStyle name="20% - Accent6 3 9" xfId="3809"/>
    <cellStyle name="20% - Accent6 3 9 2" xfId="3810"/>
    <cellStyle name="20% - Accent6 4" xfId="3811"/>
    <cellStyle name="20% - Accent6 4 10" xfId="3812"/>
    <cellStyle name="20% - Accent6 4 11" xfId="3813"/>
    <cellStyle name="20% - Accent6 4 12" xfId="3814"/>
    <cellStyle name="20% - Accent6 4 2" xfId="3815"/>
    <cellStyle name="20% - Accent6 4 2 10" xfId="3816"/>
    <cellStyle name="20% - Accent6 4 2 11" xfId="3817"/>
    <cellStyle name="20% - Accent6 4 2 2" xfId="3818"/>
    <cellStyle name="20% - Accent6 4 2 2 2" xfId="3819"/>
    <cellStyle name="20% - Accent6 4 2 2 2 2" xfId="3820"/>
    <cellStyle name="20% - Accent6 4 2 2 2 2 2" xfId="3821"/>
    <cellStyle name="20% - Accent6 4 2 2 2 2 2 2" xfId="3822"/>
    <cellStyle name="20% - Accent6 4 2 2 2 2 3" xfId="3823"/>
    <cellStyle name="20% - Accent6 4 2 2 2 3" xfId="3824"/>
    <cellStyle name="20% - Accent6 4 2 2 2 3 2" xfId="3825"/>
    <cellStyle name="20% - Accent6 4 2 2 2 4" xfId="3826"/>
    <cellStyle name="20% - Accent6 4 2 2 3" xfId="3827"/>
    <cellStyle name="20% - Accent6 4 2 2 3 2" xfId="3828"/>
    <cellStyle name="20% - Accent6 4 2 2 3 2 2" xfId="3829"/>
    <cellStyle name="20% - Accent6 4 2 2 3 2 2 2" xfId="3830"/>
    <cellStyle name="20% - Accent6 4 2 2 3 2 3" xfId="3831"/>
    <cellStyle name="20% - Accent6 4 2 2 3 3" xfId="3832"/>
    <cellStyle name="20% - Accent6 4 2 2 3 3 2" xfId="3833"/>
    <cellStyle name="20% - Accent6 4 2 2 3 4" xfId="3834"/>
    <cellStyle name="20% - Accent6 4 2 2 4" xfId="3835"/>
    <cellStyle name="20% - Accent6 4 2 2 4 2" xfId="3836"/>
    <cellStyle name="20% - Accent6 4 2 2 4 2 2" xfId="3837"/>
    <cellStyle name="20% - Accent6 4 2 2 4 2 2 2" xfId="3838"/>
    <cellStyle name="20% - Accent6 4 2 2 4 2 3" xfId="3839"/>
    <cellStyle name="20% - Accent6 4 2 2 4 3" xfId="3840"/>
    <cellStyle name="20% - Accent6 4 2 2 4 3 2" xfId="3841"/>
    <cellStyle name="20% - Accent6 4 2 2 4 4" xfId="3842"/>
    <cellStyle name="20% - Accent6 4 2 2 5" xfId="3843"/>
    <cellStyle name="20% - Accent6 4 2 2 5 2" xfId="3844"/>
    <cellStyle name="20% - Accent6 4 2 2 5 2 2" xfId="3845"/>
    <cellStyle name="20% - Accent6 4 2 2 5 3" xfId="3846"/>
    <cellStyle name="20% - Accent6 4 2 2 6" xfId="3847"/>
    <cellStyle name="20% - Accent6 4 2 2 6 2" xfId="3848"/>
    <cellStyle name="20% - Accent6 4 2 2 7" xfId="3849"/>
    <cellStyle name="20% - Accent6 4 2 2 8" xfId="3850"/>
    <cellStyle name="20% - Accent6 4 2 2 9" xfId="3851"/>
    <cellStyle name="20% - Accent6 4 2 3" xfId="3852"/>
    <cellStyle name="20% - Accent6 4 2 3 2" xfId="3853"/>
    <cellStyle name="20% - Accent6 4 2 3 2 2" xfId="3854"/>
    <cellStyle name="20% - Accent6 4 2 3 2 2 2" xfId="3855"/>
    <cellStyle name="20% - Accent6 4 2 3 2 3" xfId="3856"/>
    <cellStyle name="20% - Accent6 4 2 3 3" xfId="3857"/>
    <cellStyle name="20% - Accent6 4 2 3 3 2" xfId="3858"/>
    <cellStyle name="20% - Accent6 4 2 3 4" xfId="3859"/>
    <cellStyle name="20% - Accent6 4 2 4" xfId="3860"/>
    <cellStyle name="20% - Accent6 4 2 4 2" xfId="3861"/>
    <cellStyle name="20% - Accent6 4 2 4 2 2" xfId="3862"/>
    <cellStyle name="20% - Accent6 4 2 4 2 2 2" xfId="3863"/>
    <cellStyle name="20% - Accent6 4 2 4 2 3" xfId="3864"/>
    <cellStyle name="20% - Accent6 4 2 4 3" xfId="3865"/>
    <cellStyle name="20% - Accent6 4 2 4 3 2" xfId="3866"/>
    <cellStyle name="20% - Accent6 4 2 4 4" xfId="3867"/>
    <cellStyle name="20% - Accent6 4 2 5" xfId="3868"/>
    <cellStyle name="20% - Accent6 4 2 5 2" xfId="3869"/>
    <cellStyle name="20% - Accent6 4 2 5 2 2" xfId="3870"/>
    <cellStyle name="20% - Accent6 4 2 5 2 2 2" xfId="3871"/>
    <cellStyle name="20% - Accent6 4 2 5 2 3" xfId="3872"/>
    <cellStyle name="20% - Accent6 4 2 5 3" xfId="3873"/>
    <cellStyle name="20% - Accent6 4 2 5 3 2" xfId="3874"/>
    <cellStyle name="20% - Accent6 4 2 5 4" xfId="3875"/>
    <cellStyle name="20% - Accent6 4 2 6" xfId="3876"/>
    <cellStyle name="20% - Accent6 4 2 6 2" xfId="3877"/>
    <cellStyle name="20% - Accent6 4 2 6 2 2" xfId="3878"/>
    <cellStyle name="20% - Accent6 4 2 6 3" xfId="3879"/>
    <cellStyle name="20% - Accent6 4 2 7" xfId="3880"/>
    <cellStyle name="20% - Accent6 4 2 7 2" xfId="3881"/>
    <cellStyle name="20% - Accent6 4 2 8" xfId="3882"/>
    <cellStyle name="20% - Accent6 4 2 8 2" xfId="3883"/>
    <cellStyle name="20% - Accent6 4 2 9" xfId="3884"/>
    <cellStyle name="20% - Accent6 4 3" xfId="3885"/>
    <cellStyle name="20% - Accent6 4 3 2" xfId="3886"/>
    <cellStyle name="20% - Accent6 4 3 2 2" xfId="3887"/>
    <cellStyle name="20% - Accent6 4 3 2 2 2" xfId="3888"/>
    <cellStyle name="20% - Accent6 4 3 2 2 2 2" xfId="3889"/>
    <cellStyle name="20% - Accent6 4 3 2 2 3" xfId="3890"/>
    <cellStyle name="20% - Accent6 4 3 2 3" xfId="3891"/>
    <cellStyle name="20% - Accent6 4 3 2 3 2" xfId="3892"/>
    <cellStyle name="20% - Accent6 4 3 2 4" xfId="3893"/>
    <cellStyle name="20% - Accent6 4 3 3" xfId="3894"/>
    <cellStyle name="20% - Accent6 4 3 3 2" xfId="3895"/>
    <cellStyle name="20% - Accent6 4 3 3 2 2" xfId="3896"/>
    <cellStyle name="20% - Accent6 4 3 3 2 2 2" xfId="3897"/>
    <cellStyle name="20% - Accent6 4 3 3 2 3" xfId="3898"/>
    <cellStyle name="20% - Accent6 4 3 3 3" xfId="3899"/>
    <cellStyle name="20% - Accent6 4 3 3 3 2" xfId="3900"/>
    <cellStyle name="20% - Accent6 4 3 3 4" xfId="3901"/>
    <cellStyle name="20% - Accent6 4 3 4" xfId="3902"/>
    <cellStyle name="20% - Accent6 4 3 4 2" xfId="3903"/>
    <cellStyle name="20% - Accent6 4 3 4 2 2" xfId="3904"/>
    <cellStyle name="20% - Accent6 4 3 4 2 2 2" xfId="3905"/>
    <cellStyle name="20% - Accent6 4 3 4 2 3" xfId="3906"/>
    <cellStyle name="20% - Accent6 4 3 4 3" xfId="3907"/>
    <cellStyle name="20% - Accent6 4 3 4 3 2" xfId="3908"/>
    <cellStyle name="20% - Accent6 4 3 4 4" xfId="3909"/>
    <cellStyle name="20% - Accent6 4 3 5" xfId="3910"/>
    <cellStyle name="20% - Accent6 4 3 5 2" xfId="3911"/>
    <cellStyle name="20% - Accent6 4 3 5 2 2" xfId="3912"/>
    <cellStyle name="20% - Accent6 4 3 5 3" xfId="3913"/>
    <cellStyle name="20% - Accent6 4 3 6" xfId="3914"/>
    <cellStyle name="20% - Accent6 4 3 6 2" xfId="3915"/>
    <cellStyle name="20% - Accent6 4 3 7" xfId="3916"/>
    <cellStyle name="20% - Accent6 4 3 8" xfId="3917"/>
    <cellStyle name="20% - Accent6 4 3 9" xfId="3918"/>
    <cellStyle name="20% - Accent6 4 4" xfId="3919"/>
    <cellStyle name="20% - Accent6 4 4 2" xfId="3920"/>
    <cellStyle name="20% - Accent6 4 4 2 2" xfId="3921"/>
    <cellStyle name="20% - Accent6 4 4 2 2 2" xfId="3922"/>
    <cellStyle name="20% - Accent6 4 4 2 3" xfId="3923"/>
    <cellStyle name="20% - Accent6 4 4 3" xfId="3924"/>
    <cellStyle name="20% - Accent6 4 4 3 2" xfId="3925"/>
    <cellStyle name="20% - Accent6 4 4 4" xfId="3926"/>
    <cellStyle name="20% - Accent6 4 5" xfId="3927"/>
    <cellStyle name="20% - Accent6 4 5 2" xfId="3928"/>
    <cellStyle name="20% - Accent6 4 5 2 2" xfId="3929"/>
    <cellStyle name="20% - Accent6 4 5 2 2 2" xfId="3930"/>
    <cellStyle name="20% - Accent6 4 5 2 3" xfId="3931"/>
    <cellStyle name="20% - Accent6 4 5 3" xfId="3932"/>
    <cellStyle name="20% - Accent6 4 5 3 2" xfId="3933"/>
    <cellStyle name="20% - Accent6 4 5 4" xfId="3934"/>
    <cellStyle name="20% - Accent6 4 6" xfId="3935"/>
    <cellStyle name="20% - Accent6 4 6 2" xfId="3936"/>
    <cellStyle name="20% - Accent6 4 6 2 2" xfId="3937"/>
    <cellStyle name="20% - Accent6 4 6 2 2 2" xfId="3938"/>
    <cellStyle name="20% - Accent6 4 6 2 3" xfId="3939"/>
    <cellStyle name="20% - Accent6 4 6 3" xfId="3940"/>
    <cellStyle name="20% - Accent6 4 6 3 2" xfId="3941"/>
    <cellStyle name="20% - Accent6 4 6 4" xfId="3942"/>
    <cellStyle name="20% - Accent6 4 7" xfId="3943"/>
    <cellStyle name="20% - Accent6 4 7 2" xfId="3944"/>
    <cellStyle name="20% - Accent6 4 7 2 2" xfId="3945"/>
    <cellStyle name="20% - Accent6 4 7 3" xfId="3946"/>
    <cellStyle name="20% - Accent6 4 8" xfId="3947"/>
    <cellStyle name="20% - Accent6 4 8 2" xfId="3948"/>
    <cellStyle name="20% - Accent6 4 9" xfId="3949"/>
    <cellStyle name="20% - Accent6 4 9 2" xfId="3950"/>
    <cellStyle name="20% - Accent6 5" xfId="3951"/>
    <cellStyle name="20% - Accent6 5 10" xfId="3952"/>
    <cellStyle name="20% - Accent6 5 11" xfId="3953"/>
    <cellStyle name="20% - Accent6 5 2" xfId="3954"/>
    <cellStyle name="20% - Accent6 5 2 2" xfId="3955"/>
    <cellStyle name="20% - Accent6 5 2 2 2" xfId="3956"/>
    <cellStyle name="20% - Accent6 5 2 2 2 2" xfId="3957"/>
    <cellStyle name="20% - Accent6 5 2 2 2 2 2" xfId="3958"/>
    <cellStyle name="20% - Accent6 5 2 2 2 3" xfId="3959"/>
    <cellStyle name="20% - Accent6 5 2 2 3" xfId="3960"/>
    <cellStyle name="20% - Accent6 5 2 2 3 2" xfId="3961"/>
    <cellStyle name="20% - Accent6 5 2 2 4" xfId="3962"/>
    <cellStyle name="20% - Accent6 5 2 3" xfId="3963"/>
    <cellStyle name="20% - Accent6 5 2 3 2" xfId="3964"/>
    <cellStyle name="20% - Accent6 5 2 3 2 2" xfId="3965"/>
    <cellStyle name="20% - Accent6 5 2 3 2 2 2" xfId="3966"/>
    <cellStyle name="20% - Accent6 5 2 3 2 3" xfId="3967"/>
    <cellStyle name="20% - Accent6 5 2 3 3" xfId="3968"/>
    <cellStyle name="20% - Accent6 5 2 3 3 2" xfId="3969"/>
    <cellStyle name="20% - Accent6 5 2 3 4" xfId="3970"/>
    <cellStyle name="20% - Accent6 5 2 4" xfId="3971"/>
    <cellStyle name="20% - Accent6 5 2 4 2" xfId="3972"/>
    <cellStyle name="20% - Accent6 5 2 4 2 2" xfId="3973"/>
    <cellStyle name="20% - Accent6 5 2 4 2 2 2" xfId="3974"/>
    <cellStyle name="20% - Accent6 5 2 4 2 3" xfId="3975"/>
    <cellStyle name="20% - Accent6 5 2 4 3" xfId="3976"/>
    <cellStyle name="20% - Accent6 5 2 4 3 2" xfId="3977"/>
    <cellStyle name="20% - Accent6 5 2 4 4" xfId="3978"/>
    <cellStyle name="20% - Accent6 5 2 5" xfId="3979"/>
    <cellStyle name="20% - Accent6 5 2 5 2" xfId="3980"/>
    <cellStyle name="20% - Accent6 5 2 5 2 2" xfId="3981"/>
    <cellStyle name="20% - Accent6 5 2 5 3" xfId="3982"/>
    <cellStyle name="20% - Accent6 5 2 6" xfId="3983"/>
    <cellStyle name="20% - Accent6 5 2 6 2" xfId="3984"/>
    <cellStyle name="20% - Accent6 5 2 7" xfId="3985"/>
    <cellStyle name="20% - Accent6 5 2 8" xfId="3986"/>
    <cellStyle name="20% - Accent6 5 2 9" xfId="3987"/>
    <cellStyle name="20% - Accent6 5 3" xfId="3988"/>
    <cellStyle name="20% - Accent6 5 3 2" xfId="3989"/>
    <cellStyle name="20% - Accent6 5 3 2 2" xfId="3990"/>
    <cellStyle name="20% - Accent6 5 3 2 2 2" xfId="3991"/>
    <cellStyle name="20% - Accent6 5 3 2 3" xfId="3992"/>
    <cellStyle name="20% - Accent6 5 3 3" xfId="3993"/>
    <cellStyle name="20% - Accent6 5 3 3 2" xfId="3994"/>
    <cellStyle name="20% - Accent6 5 3 4" xfId="3995"/>
    <cellStyle name="20% - Accent6 5 4" xfId="3996"/>
    <cellStyle name="20% - Accent6 5 4 2" xfId="3997"/>
    <cellStyle name="20% - Accent6 5 4 2 2" xfId="3998"/>
    <cellStyle name="20% - Accent6 5 4 2 2 2" xfId="3999"/>
    <cellStyle name="20% - Accent6 5 4 2 3" xfId="4000"/>
    <cellStyle name="20% - Accent6 5 4 3" xfId="4001"/>
    <cellStyle name="20% - Accent6 5 4 3 2" xfId="4002"/>
    <cellStyle name="20% - Accent6 5 4 4" xfId="4003"/>
    <cellStyle name="20% - Accent6 5 5" xfId="4004"/>
    <cellStyle name="20% - Accent6 5 5 2" xfId="4005"/>
    <cellStyle name="20% - Accent6 5 5 2 2" xfId="4006"/>
    <cellStyle name="20% - Accent6 5 5 2 2 2" xfId="4007"/>
    <cellStyle name="20% - Accent6 5 5 2 3" xfId="4008"/>
    <cellStyle name="20% - Accent6 5 5 3" xfId="4009"/>
    <cellStyle name="20% - Accent6 5 5 3 2" xfId="4010"/>
    <cellStyle name="20% - Accent6 5 5 4" xfId="4011"/>
    <cellStyle name="20% - Accent6 5 6" xfId="4012"/>
    <cellStyle name="20% - Accent6 5 6 2" xfId="4013"/>
    <cellStyle name="20% - Accent6 5 6 2 2" xfId="4014"/>
    <cellStyle name="20% - Accent6 5 6 3" xfId="4015"/>
    <cellStyle name="20% - Accent6 5 7" xfId="4016"/>
    <cellStyle name="20% - Accent6 5 7 2" xfId="4017"/>
    <cellStyle name="20% - Accent6 5 8" xfId="4018"/>
    <cellStyle name="20% - Accent6 5 8 2" xfId="4019"/>
    <cellStyle name="20% - Accent6 5 9" xfId="4020"/>
    <cellStyle name="20% - Accent6 6" xfId="4021"/>
    <cellStyle name="20% - Accent6 6 10" xfId="4022"/>
    <cellStyle name="20% - Accent6 6 11" xfId="4023"/>
    <cellStyle name="20% - Accent6 6 2" xfId="4024"/>
    <cellStyle name="20% - Accent6 6 2 2" xfId="4025"/>
    <cellStyle name="20% - Accent6 6 2 2 2" xfId="4026"/>
    <cellStyle name="20% - Accent6 6 2 2 2 2" xfId="4027"/>
    <cellStyle name="20% - Accent6 6 2 2 2 2 2" xfId="4028"/>
    <cellStyle name="20% - Accent6 6 2 2 2 3" xfId="4029"/>
    <cellStyle name="20% - Accent6 6 2 2 3" xfId="4030"/>
    <cellStyle name="20% - Accent6 6 2 2 3 2" xfId="4031"/>
    <cellStyle name="20% - Accent6 6 2 2 4" xfId="4032"/>
    <cellStyle name="20% - Accent6 6 2 3" xfId="4033"/>
    <cellStyle name="20% - Accent6 6 2 3 2" xfId="4034"/>
    <cellStyle name="20% - Accent6 6 2 3 2 2" xfId="4035"/>
    <cellStyle name="20% - Accent6 6 2 3 2 2 2" xfId="4036"/>
    <cellStyle name="20% - Accent6 6 2 3 2 3" xfId="4037"/>
    <cellStyle name="20% - Accent6 6 2 3 3" xfId="4038"/>
    <cellStyle name="20% - Accent6 6 2 3 3 2" xfId="4039"/>
    <cellStyle name="20% - Accent6 6 2 3 4" xfId="4040"/>
    <cellStyle name="20% - Accent6 6 2 4" xfId="4041"/>
    <cellStyle name="20% - Accent6 6 2 4 2" xfId="4042"/>
    <cellStyle name="20% - Accent6 6 2 4 2 2" xfId="4043"/>
    <cellStyle name="20% - Accent6 6 2 4 2 2 2" xfId="4044"/>
    <cellStyle name="20% - Accent6 6 2 4 2 3" xfId="4045"/>
    <cellStyle name="20% - Accent6 6 2 4 3" xfId="4046"/>
    <cellStyle name="20% - Accent6 6 2 4 3 2" xfId="4047"/>
    <cellStyle name="20% - Accent6 6 2 4 4" xfId="4048"/>
    <cellStyle name="20% - Accent6 6 2 5" xfId="4049"/>
    <cellStyle name="20% - Accent6 6 2 5 2" xfId="4050"/>
    <cellStyle name="20% - Accent6 6 2 5 2 2" xfId="4051"/>
    <cellStyle name="20% - Accent6 6 2 5 3" xfId="4052"/>
    <cellStyle name="20% - Accent6 6 2 6" xfId="4053"/>
    <cellStyle name="20% - Accent6 6 2 6 2" xfId="4054"/>
    <cellStyle name="20% - Accent6 6 2 7" xfId="4055"/>
    <cellStyle name="20% - Accent6 6 2 8" xfId="4056"/>
    <cellStyle name="20% - Accent6 6 2 9" xfId="4057"/>
    <cellStyle name="20% - Accent6 6 3" xfId="4058"/>
    <cellStyle name="20% - Accent6 6 3 2" xfId="4059"/>
    <cellStyle name="20% - Accent6 6 3 2 2" xfId="4060"/>
    <cellStyle name="20% - Accent6 6 3 2 2 2" xfId="4061"/>
    <cellStyle name="20% - Accent6 6 3 2 3" xfId="4062"/>
    <cellStyle name="20% - Accent6 6 3 3" xfId="4063"/>
    <cellStyle name="20% - Accent6 6 3 3 2" xfId="4064"/>
    <cellStyle name="20% - Accent6 6 3 4" xfId="4065"/>
    <cellStyle name="20% - Accent6 6 4" xfId="4066"/>
    <cellStyle name="20% - Accent6 6 4 2" xfId="4067"/>
    <cellStyle name="20% - Accent6 6 4 2 2" xfId="4068"/>
    <cellStyle name="20% - Accent6 6 4 2 2 2" xfId="4069"/>
    <cellStyle name="20% - Accent6 6 4 2 3" xfId="4070"/>
    <cellStyle name="20% - Accent6 6 4 3" xfId="4071"/>
    <cellStyle name="20% - Accent6 6 4 3 2" xfId="4072"/>
    <cellStyle name="20% - Accent6 6 4 4" xfId="4073"/>
    <cellStyle name="20% - Accent6 6 5" xfId="4074"/>
    <cellStyle name="20% - Accent6 6 5 2" xfId="4075"/>
    <cellStyle name="20% - Accent6 6 5 2 2" xfId="4076"/>
    <cellStyle name="20% - Accent6 6 5 2 2 2" xfId="4077"/>
    <cellStyle name="20% - Accent6 6 5 2 3" xfId="4078"/>
    <cellStyle name="20% - Accent6 6 5 3" xfId="4079"/>
    <cellStyle name="20% - Accent6 6 5 3 2" xfId="4080"/>
    <cellStyle name="20% - Accent6 6 5 4" xfId="4081"/>
    <cellStyle name="20% - Accent6 6 6" xfId="4082"/>
    <cellStyle name="20% - Accent6 6 6 2" xfId="4083"/>
    <cellStyle name="20% - Accent6 6 6 2 2" xfId="4084"/>
    <cellStyle name="20% - Accent6 6 6 3" xfId="4085"/>
    <cellStyle name="20% - Accent6 6 7" xfId="4086"/>
    <cellStyle name="20% - Accent6 6 7 2" xfId="4087"/>
    <cellStyle name="20% - Accent6 6 8" xfId="4088"/>
    <cellStyle name="20% - Accent6 6 8 2" xfId="4089"/>
    <cellStyle name="20% - Accent6 6 9" xfId="4090"/>
    <cellStyle name="20% - Accent6 7" xfId="4091"/>
    <cellStyle name="20% - Accent6 7 2" xfId="4092"/>
    <cellStyle name="20% - Accent6 7 2 2" xfId="4093"/>
    <cellStyle name="20% - Accent6 7 2 2 2" xfId="4094"/>
    <cellStyle name="20% - Accent6 7 2 2 2 2" xfId="4095"/>
    <cellStyle name="20% - Accent6 7 2 2 3" xfId="4096"/>
    <cellStyle name="20% - Accent6 7 2 3" xfId="4097"/>
    <cellStyle name="20% - Accent6 7 2 3 2" xfId="4098"/>
    <cellStyle name="20% - Accent6 7 2 4" xfId="4099"/>
    <cellStyle name="20% - Accent6 7 3" xfId="4100"/>
    <cellStyle name="20% - Accent6 7 3 2" xfId="4101"/>
    <cellStyle name="20% - Accent6 7 3 2 2" xfId="4102"/>
    <cellStyle name="20% - Accent6 7 3 3" xfId="4103"/>
    <cellStyle name="20% - Accent6 7 4" xfId="4104"/>
    <cellStyle name="20% - Accent6 7 4 2" xfId="4105"/>
    <cellStyle name="20% - Accent6 7 5" xfId="4106"/>
    <cellStyle name="20% - Accent6 8" xfId="4107"/>
    <cellStyle name="20% - Accent6 8 2" xfId="4108"/>
    <cellStyle name="20% - Accent6 8 2 2" xfId="4109"/>
    <cellStyle name="20% - Accent6 8 2 2 2" xfId="4110"/>
    <cellStyle name="20% - Accent6 8 2 2 2 2" xfId="4111"/>
    <cellStyle name="20% - Accent6 8 2 2 3" xfId="4112"/>
    <cellStyle name="20% - Accent6 8 2 3" xfId="4113"/>
    <cellStyle name="20% - Accent6 8 2 3 2" xfId="4114"/>
    <cellStyle name="20% - Accent6 8 2 4" xfId="4115"/>
    <cellStyle name="20% - Accent6 8 3" xfId="4116"/>
    <cellStyle name="20% - Accent6 8 3 2" xfId="4117"/>
    <cellStyle name="20% - Accent6 8 3 2 2" xfId="4118"/>
    <cellStyle name="20% - Accent6 8 3 3" xfId="4119"/>
    <cellStyle name="20% - Accent6 8 4" xfId="4120"/>
    <cellStyle name="20% - Accent6 8 4 2" xfId="4121"/>
    <cellStyle name="20% - Accent6 8 5" xfId="4122"/>
    <cellStyle name="20% - Accent6 9" xfId="4123"/>
    <cellStyle name="20% - Accent6 9 2" xfId="4124"/>
    <cellStyle name="20% - Accent6 9 2 2" xfId="4125"/>
    <cellStyle name="20% - Accent6 9 2 2 2" xfId="4126"/>
    <cellStyle name="20% - Accent6 9 2 3" xfId="4127"/>
    <cellStyle name="20% - Accent6 9 3" xfId="4128"/>
    <cellStyle name="20% - Accent6 9 3 2" xfId="4129"/>
    <cellStyle name="20% - Accent6 9 4" xfId="4130"/>
    <cellStyle name="40% - Accent1 10" xfId="4131"/>
    <cellStyle name="40% - Accent1 10 2" xfId="4132"/>
    <cellStyle name="40% - Accent1 10 2 2" xfId="4133"/>
    <cellStyle name="40% - Accent1 10 2 2 2" xfId="4134"/>
    <cellStyle name="40% - Accent1 10 2 3" xfId="4135"/>
    <cellStyle name="40% - Accent1 10 3" xfId="4136"/>
    <cellStyle name="40% - Accent1 10 3 2" xfId="4137"/>
    <cellStyle name="40% - Accent1 10 4" xfId="4138"/>
    <cellStyle name="40% - Accent1 2" xfId="4139"/>
    <cellStyle name="40% - Accent1 2 10" xfId="4140"/>
    <cellStyle name="40% - Accent1 2 10 2" xfId="4141"/>
    <cellStyle name="40% - Accent1 2 11" xfId="4142"/>
    <cellStyle name="40% - Accent1 2 12" xfId="4143"/>
    <cellStyle name="40% - Accent1 2 13" xfId="4144"/>
    <cellStyle name="40% - Accent1 2 2" xfId="4145"/>
    <cellStyle name="40% - Accent1 2 2 10" xfId="4146"/>
    <cellStyle name="40% - Accent1 2 2 11" xfId="4147"/>
    <cellStyle name="40% - Accent1 2 2 12" xfId="4148"/>
    <cellStyle name="40% - Accent1 2 2 2" xfId="4149"/>
    <cellStyle name="40% - Accent1 2 2 2 10" xfId="4150"/>
    <cellStyle name="40% - Accent1 2 2 2 2" xfId="4151"/>
    <cellStyle name="40% - Accent1 2 2 2 2 2" xfId="4152"/>
    <cellStyle name="40% - Accent1 2 2 2 2 2 2" xfId="4153"/>
    <cellStyle name="40% - Accent1 2 2 2 2 2 2 2" xfId="4154"/>
    <cellStyle name="40% - Accent1 2 2 2 2 2 2 2 2" xfId="4155"/>
    <cellStyle name="40% - Accent1 2 2 2 2 2 2 3" xfId="4156"/>
    <cellStyle name="40% - Accent1 2 2 2 2 2 3" xfId="4157"/>
    <cellStyle name="40% - Accent1 2 2 2 2 2 3 2" xfId="4158"/>
    <cellStyle name="40% - Accent1 2 2 2 2 2 4" xfId="4159"/>
    <cellStyle name="40% - Accent1 2 2 2 2 3" xfId="4160"/>
    <cellStyle name="40% - Accent1 2 2 2 2 3 2" xfId="4161"/>
    <cellStyle name="40% - Accent1 2 2 2 2 3 2 2" xfId="4162"/>
    <cellStyle name="40% - Accent1 2 2 2 2 3 3" xfId="4163"/>
    <cellStyle name="40% - Accent1 2 2 2 2 4" xfId="4164"/>
    <cellStyle name="40% - Accent1 2 2 2 2 4 2" xfId="4165"/>
    <cellStyle name="40% - Accent1 2 2 2 2 5" xfId="4166"/>
    <cellStyle name="40% - Accent1 2 2 2 2 6" xfId="4167"/>
    <cellStyle name="40% - Accent1 2 2 2 2 7" xfId="4168"/>
    <cellStyle name="40% - Accent1 2 2 2 3" xfId="4169"/>
    <cellStyle name="40% - Accent1 2 2 2 3 2" xfId="4170"/>
    <cellStyle name="40% - Accent1 2 2 2 3 2 2" xfId="4171"/>
    <cellStyle name="40% - Accent1 2 2 2 3 2 2 2" xfId="4172"/>
    <cellStyle name="40% - Accent1 2 2 2 3 2 3" xfId="4173"/>
    <cellStyle name="40% - Accent1 2 2 2 3 3" xfId="4174"/>
    <cellStyle name="40% - Accent1 2 2 2 3 3 2" xfId="4175"/>
    <cellStyle name="40% - Accent1 2 2 2 3 4" xfId="4176"/>
    <cellStyle name="40% - Accent1 2 2 2 4" xfId="4177"/>
    <cellStyle name="40% - Accent1 2 2 2 4 2" xfId="4178"/>
    <cellStyle name="40% - Accent1 2 2 2 4 2 2" xfId="4179"/>
    <cellStyle name="40% - Accent1 2 2 2 4 2 2 2" xfId="4180"/>
    <cellStyle name="40% - Accent1 2 2 2 4 2 3" xfId="4181"/>
    <cellStyle name="40% - Accent1 2 2 2 4 3" xfId="4182"/>
    <cellStyle name="40% - Accent1 2 2 2 4 3 2" xfId="4183"/>
    <cellStyle name="40% - Accent1 2 2 2 4 4" xfId="4184"/>
    <cellStyle name="40% - Accent1 2 2 2 5" xfId="4185"/>
    <cellStyle name="40% - Accent1 2 2 2 5 2" xfId="4186"/>
    <cellStyle name="40% - Accent1 2 2 2 5 2 2" xfId="4187"/>
    <cellStyle name="40% - Accent1 2 2 2 5 3" xfId="4188"/>
    <cellStyle name="40% - Accent1 2 2 2 6" xfId="4189"/>
    <cellStyle name="40% - Accent1 2 2 2 6 2" xfId="4190"/>
    <cellStyle name="40% - Accent1 2 2 2 7" xfId="4191"/>
    <cellStyle name="40% - Accent1 2 2 2 7 2" xfId="4192"/>
    <cellStyle name="40% - Accent1 2 2 2 8" xfId="4193"/>
    <cellStyle name="40% - Accent1 2 2 2 9" xfId="4194"/>
    <cellStyle name="40% - Accent1 2 2 3" xfId="4195"/>
    <cellStyle name="40% - Accent1 2 2 3 2" xfId="4196"/>
    <cellStyle name="40% - Accent1 2 2 3 2 2" xfId="4197"/>
    <cellStyle name="40% - Accent1 2 2 3 2 2 2" xfId="4198"/>
    <cellStyle name="40% - Accent1 2 2 3 2 2 2 2" xfId="4199"/>
    <cellStyle name="40% - Accent1 2 2 3 2 2 3" xfId="4200"/>
    <cellStyle name="40% - Accent1 2 2 3 2 3" xfId="4201"/>
    <cellStyle name="40% - Accent1 2 2 3 2 3 2" xfId="4202"/>
    <cellStyle name="40% - Accent1 2 2 3 2 4" xfId="4203"/>
    <cellStyle name="40% - Accent1 2 2 3 3" xfId="4204"/>
    <cellStyle name="40% - Accent1 2 2 3 3 2" xfId="4205"/>
    <cellStyle name="40% - Accent1 2 2 3 3 2 2" xfId="4206"/>
    <cellStyle name="40% - Accent1 2 2 3 3 3" xfId="4207"/>
    <cellStyle name="40% - Accent1 2 2 3 4" xfId="4208"/>
    <cellStyle name="40% - Accent1 2 2 3 4 2" xfId="4209"/>
    <cellStyle name="40% - Accent1 2 2 3 5" xfId="4210"/>
    <cellStyle name="40% - Accent1 2 2 3 6" xfId="4211"/>
    <cellStyle name="40% - Accent1 2 2 3 7" xfId="4212"/>
    <cellStyle name="40% - Accent1 2 2 4" xfId="4213"/>
    <cellStyle name="40% - Accent1 2 2 4 2" xfId="4214"/>
    <cellStyle name="40% - Accent1 2 2 4 2 2" xfId="4215"/>
    <cellStyle name="40% - Accent1 2 2 4 2 2 2" xfId="4216"/>
    <cellStyle name="40% - Accent1 2 2 4 2 3" xfId="4217"/>
    <cellStyle name="40% - Accent1 2 2 4 3" xfId="4218"/>
    <cellStyle name="40% - Accent1 2 2 4 3 2" xfId="4219"/>
    <cellStyle name="40% - Accent1 2 2 4 4" xfId="4220"/>
    <cellStyle name="40% - Accent1 2 2 5" xfId="4221"/>
    <cellStyle name="40% - Accent1 2 2 5 2" xfId="4222"/>
    <cellStyle name="40% - Accent1 2 2 5 2 2" xfId="4223"/>
    <cellStyle name="40% - Accent1 2 2 5 2 2 2" xfId="4224"/>
    <cellStyle name="40% - Accent1 2 2 5 2 3" xfId="4225"/>
    <cellStyle name="40% - Accent1 2 2 5 3" xfId="4226"/>
    <cellStyle name="40% - Accent1 2 2 5 3 2" xfId="4227"/>
    <cellStyle name="40% - Accent1 2 2 5 4" xfId="4228"/>
    <cellStyle name="40% - Accent1 2 2 6" xfId="4229"/>
    <cellStyle name="40% - Accent1 2 2 6 2" xfId="4230"/>
    <cellStyle name="40% - Accent1 2 2 7" xfId="4231"/>
    <cellStyle name="40% - Accent1 2 2 7 2" xfId="4232"/>
    <cellStyle name="40% - Accent1 2 2 7 2 2" xfId="4233"/>
    <cellStyle name="40% - Accent1 2 2 7 3" xfId="4234"/>
    <cellStyle name="40% - Accent1 2 2 8" xfId="4235"/>
    <cellStyle name="40% - Accent1 2 2 8 2" xfId="4236"/>
    <cellStyle name="40% - Accent1 2 2 9" xfId="4237"/>
    <cellStyle name="40% - Accent1 2 2 9 2" xfId="4238"/>
    <cellStyle name="40% - Accent1 2 3" xfId="4239"/>
    <cellStyle name="40% - Accent1 2 3 10" xfId="4240"/>
    <cellStyle name="40% - Accent1 2 3 2" xfId="4241"/>
    <cellStyle name="40% - Accent1 2 3 2 2" xfId="4242"/>
    <cellStyle name="40% - Accent1 2 3 2 2 2" xfId="4243"/>
    <cellStyle name="40% - Accent1 2 3 2 2 2 2" xfId="4244"/>
    <cellStyle name="40% - Accent1 2 3 2 2 2 2 2" xfId="4245"/>
    <cellStyle name="40% - Accent1 2 3 2 2 2 3" xfId="4246"/>
    <cellStyle name="40% - Accent1 2 3 2 2 3" xfId="4247"/>
    <cellStyle name="40% - Accent1 2 3 2 2 3 2" xfId="4248"/>
    <cellStyle name="40% - Accent1 2 3 2 2 4" xfId="4249"/>
    <cellStyle name="40% - Accent1 2 3 2 3" xfId="4250"/>
    <cellStyle name="40% - Accent1 2 3 2 3 2" xfId="4251"/>
    <cellStyle name="40% - Accent1 2 3 2 3 2 2" xfId="4252"/>
    <cellStyle name="40% - Accent1 2 3 2 3 3" xfId="4253"/>
    <cellStyle name="40% - Accent1 2 3 2 4" xfId="4254"/>
    <cellStyle name="40% - Accent1 2 3 2 4 2" xfId="4255"/>
    <cellStyle name="40% - Accent1 2 3 2 5" xfId="4256"/>
    <cellStyle name="40% - Accent1 2 3 2 6" xfId="4257"/>
    <cellStyle name="40% - Accent1 2 3 2 7" xfId="4258"/>
    <cellStyle name="40% - Accent1 2 3 3" xfId="4259"/>
    <cellStyle name="40% - Accent1 2 3 3 2" xfId="4260"/>
    <cellStyle name="40% - Accent1 2 3 3 2 2" xfId="4261"/>
    <cellStyle name="40% - Accent1 2 3 3 2 2 2" xfId="4262"/>
    <cellStyle name="40% - Accent1 2 3 3 2 3" xfId="4263"/>
    <cellStyle name="40% - Accent1 2 3 3 3" xfId="4264"/>
    <cellStyle name="40% - Accent1 2 3 3 3 2" xfId="4265"/>
    <cellStyle name="40% - Accent1 2 3 3 4" xfId="4266"/>
    <cellStyle name="40% - Accent1 2 3 4" xfId="4267"/>
    <cellStyle name="40% - Accent1 2 3 4 2" xfId="4268"/>
    <cellStyle name="40% - Accent1 2 3 4 2 2" xfId="4269"/>
    <cellStyle name="40% - Accent1 2 3 4 2 2 2" xfId="4270"/>
    <cellStyle name="40% - Accent1 2 3 4 2 3" xfId="4271"/>
    <cellStyle name="40% - Accent1 2 3 4 3" xfId="4272"/>
    <cellStyle name="40% - Accent1 2 3 4 3 2" xfId="4273"/>
    <cellStyle name="40% - Accent1 2 3 4 4" xfId="4274"/>
    <cellStyle name="40% - Accent1 2 3 5" xfId="4275"/>
    <cellStyle name="40% - Accent1 2 3 5 2" xfId="4276"/>
    <cellStyle name="40% - Accent1 2 3 5 2 2" xfId="4277"/>
    <cellStyle name="40% - Accent1 2 3 5 3" xfId="4278"/>
    <cellStyle name="40% - Accent1 2 3 6" xfId="4279"/>
    <cellStyle name="40% - Accent1 2 3 6 2" xfId="4280"/>
    <cellStyle name="40% - Accent1 2 3 7" xfId="4281"/>
    <cellStyle name="40% - Accent1 2 3 7 2" xfId="4282"/>
    <cellStyle name="40% - Accent1 2 3 8" xfId="4283"/>
    <cellStyle name="40% - Accent1 2 3 9" xfId="4284"/>
    <cellStyle name="40% - Accent1 2 4" xfId="4285"/>
    <cellStyle name="40% - Accent1 2 4 2" xfId="4286"/>
    <cellStyle name="40% - Accent1 2 4 2 2" xfId="4287"/>
    <cellStyle name="40% - Accent1 2 4 2 2 2" xfId="4288"/>
    <cellStyle name="40% - Accent1 2 4 2 2 2 2" xfId="4289"/>
    <cellStyle name="40% - Accent1 2 4 2 2 3" xfId="4290"/>
    <cellStyle name="40% - Accent1 2 4 2 3" xfId="4291"/>
    <cellStyle name="40% - Accent1 2 4 2 3 2" xfId="4292"/>
    <cellStyle name="40% - Accent1 2 4 2 4" xfId="4293"/>
    <cellStyle name="40% - Accent1 2 4 3" xfId="4294"/>
    <cellStyle name="40% - Accent1 2 4 3 2" xfId="4295"/>
    <cellStyle name="40% - Accent1 2 4 3 2 2" xfId="4296"/>
    <cellStyle name="40% - Accent1 2 4 3 3" xfId="4297"/>
    <cellStyle name="40% - Accent1 2 4 4" xfId="4298"/>
    <cellStyle name="40% - Accent1 2 4 4 2" xfId="4299"/>
    <cellStyle name="40% - Accent1 2 4 5" xfId="4300"/>
    <cellStyle name="40% - Accent1 2 4 6" xfId="4301"/>
    <cellStyle name="40% - Accent1 2 4 7" xfId="4302"/>
    <cellStyle name="40% - Accent1 2 5" xfId="4303"/>
    <cellStyle name="40% - Accent1 2 5 2" xfId="4304"/>
    <cellStyle name="40% - Accent1 2 5 2 2" xfId="4305"/>
    <cellStyle name="40% - Accent1 2 5 2 2 2" xfId="4306"/>
    <cellStyle name="40% - Accent1 2 5 2 3" xfId="4307"/>
    <cellStyle name="40% - Accent1 2 5 3" xfId="4308"/>
    <cellStyle name="40% - Accent1 2 5 3 2" xfId="4309"/>
    <cellStyle name="40% - Accent1 2 5 4" xfId="4310"/>
    <cellStyle name="40% - Accent1 2 6" xfId="4311"/>
    <cellStyle name="40% - Accent1 2 6 2" xfId="4312"/>
    <cellStyle name="40% - Accent1 2 6 2 2" xfId="4313"/>
    <cellStyle name="40% - Accent1 2 6 2 2 2" xfId="4314"/>
    <cellStyle name="40% - Accent1 2 6 2 3" xfId="4315"/>
    <cellStyle name="40% - Accent1 2 6 3" xfId="4316"/>
    <cellStyle name="40% - Accent1 2 6 3 2" xfId="4317"/>
    <cellStyle name="40% - Accent1 2 6 4" xfId="4318"/>
    <cellStyle name="40% - Accent1 2 7" xfId="4319"/>
    <cellStyle name="40% - Accent1 2 7 2" xfId="4320"/>
    <cellStyle name="40% - Accent1 2 8" xfId="4321"/>
    <cellStyle name="40% - Accent1 2 8 2" xfId="4322"/>
    <cellStyle name="40% - Accent1 2 8 2 2" xfId="4323"/>
    <cellStyle name="40% - Accent1 2 8 3" xfId="4324"/>
    <cellStyle name="40% - Accent1 2 9" xfId="4325"/>
    <cellStyle name="40% - Accent1 2 9 2" xfId="4326"/>
    <cellStyle name="40% - Accent1 3" xfId="4327"/>
    <cellStyle name="40% - Accent1 3 10" xfId="4328"/>
    <cellStyle name="40% - Accent1 3 10 2" xfId="4329"/>
    <cellStyle name="40% - Accent1 3 11" xfId="4330"/>
    <cellStyle name="40% - Accent1 3 12" xfId="4331"/>
    <cellStyle name="40% - Accent1 3 13" xfId="4332"/>
    <cellStyle name="40% - Accent1 3 2" xfId="4333"/>
    <cellStyle name="40% - Accent1 3 2 10" xfId="4334"/>
    <cellStyle name="40% - Accent1 3 2 11" xfId="4335"/>
    <cellStyle name="40% - Accent1 3 2 2" xfId="4336"/>
    <cellStyle name="40% - Accent1 3 2 2 10" xfId="4337"/>
    <cellStyle name="40% - Accent1 3 2 2 2" xfId="4338"/>
    <cellStyle name="40% - Accent1 3 2 2 2 2" xfId="4339"/>
    <cellStyle name="40% - Accent1 3 2 2 2 2 2" xfId="4340"/>
    <cellStyle name="40% - Accent1 3 2 2 2 2 2 2" xfId="4341"/>
    <cellStyle name="40% - Accent1 3 2 2 2 2 2 2 2" xfId="4342"/>
    <cellStyle name="40% - Accent1 3 2 2 2 2 2 3" xfId="4343"/>
    <cellStyle name="40% - Accent1 3 2 2 2 2 3" xfId="4344"/>
    <cellStyle name="40% - Accent1 3 2 2 2 2 3 2" xfId="4345"/>
    <cellStyle name="40% - Accent1 3 2 2 2 2 4" xfId="4346"/>
    <cellStyle name="40% - Accent1 3 2 2 2 3" xfId="4347"/>
    <cellStyle name="40% - Accent1 3 2 2 2 3 2" xfId="4348"/>
    <cellStyle name="40% - Accent1 3 2 2 2 3 2 2" xfId="4349"/>
    <cellStyle name="40% - Accent1 3 2 2 2 3 3" xfId="4350"/>
    <cellStyle name="40% - Accent1 3 2 2 2 4" xfId="4351"/>
    <cellStyle name="40% - Accent1 3 2 2 2 4 2" xfId="4352"/>
    <cellStyle name="40% - Accent1 3 2 2 2 5" xfId="4353"/>
    <cellStyle name="40% - Accent1 3 2 2 2 6" xfId="4354"/>
    <cellStyle name="40% - Accent1 3 2 2 2 7" xfId="4355"/>
    <cellStyle name="40% - Accent1 3 2 2 3" xfId="4356"/>
    <cellStyle name="40% - Accent1 3 2 2 3 2" xfId="4357"/>
    <cellStyle name="40% - Accent1 3 2 2 3 2 2" xfId="4358"/>
    <cellStyle name="40% - Accent1 3 2 2 3 2 2 2" xfId="4359"/>
    <cellStyle name="40% - Accent1 3 2 2 3 2 3" xfId="4360"/>
    <cellStyle name="40% - Accent1 3 2 2 3 3" xfId="4361"/>
    <cellStyle name="40% - Accent1 3 2 2 3 3 2" xfId="4362"/>
    <cellStyle name="40% - Accent1 3 2 2 3 4" xfId="4363"/>
    <cellStyle name="40% - Accent1 3 2 2 4" xfId="4364"/>
    <cellStyle name="40% - Accent1 3 2 2 4 2" xfId="4365"/>
    <cellStyle name="40% - Accent1 3 2 2 4 2 2" xfId="4366"/>
    <cellStyle name="40% - Accent1 3 2 2 4 2 2 2" xfId="4367"/>
    <cellStyle name="40% - Accent1 3 2 2 4 2 3" xfId="4368"/>
    <cellStyle name="40% - Accent1 3 2 2 4 3" xfId="4369"/>
    <cellStyle name="40% - Accent1 3 2 2 4 3 2" xfId="4370"/>
    <cellStyle name="40% - Accent1 3 2 2 4 4" xfId="4371"/>
    <cellStyle name="40% - Accent1 3 2 2 5" xfId="4372"/>
    <cellStyle name="40% - Accent1 3 2 2 5 2" xfId="4373"/>
    <cellStyle name="40% - Accent1 3 2 2 5 2 2" xfId="4374"/>
    <cellStyle name="40% - Accent1 3 2 2 5 3" xfId="4375"/>
    <cellStyle name="40% - Accent1 3 2 2 6" xfId="4376"/>
    <cellStyle name="40% - Accent1 3 2 2 6 2" xfId="4377"/>
    <cellStyle name="40% - Accent1 3 2 2 7" xfId="4378"/>
    <cellStyle name="40% - Accent1 3 2 2 7 2" xfId="4379"/>
    <cellStyle name="40% - Accent1 3 2 2 8" xfId="4380"/>
    <cellStyle name="40% - Accent1 3 2 2 9" xfId="4381"/>
    <cellStyle name="40% - Accent1 3 2 3" xfId="4382"/>
    <cellStyle name="40% - Accent1 3 2 3 2" xfId="4383"/>
    <cellStyle name="40% - Accent1 3 2 3 2 2" xfId="4384"/>
    <cellStyle name="40% - Accent1 3 2 3 2 2 2" xfId="4385"/>
    <cellStyle name="40% - Accent1 3 2 3 2 2 2 2" xfId="4386"/>
    <cellStyle name="40% - Accent1 3 2 3 2 2 3" xfId="4387"/>
    <cellStyle name="40% - Accent1 3 2 3 2 3" xfId="4388"/>
    <cellStyle name="40% - Accent1 3 2 3 2 3 2" xfId="4389"/>
    <cellStyle name="40% - Accent1 3 2 3 2 4" xfId="4390"/>
    <cellStyle name="40% - Accent1 3 2 3 3" xfId="4391"/>
    <cellStyle name="40% - Accent1 3 2 3 3 2" xfId="4392"/>
    <cellStyle name="40% - Accent1 3 2 3 3 2 2" xfId="4393"/>
    <cellStyle name="40% - Accent1 3 2 3 3 3" xfId="4394"/>
    <cellStyle name="40% - Accent1 3 2 3 4" xfId="4395"/>
    <cellStyle name="40% - Accent1 3 2 3 4 2" xfId="4396"/>
    <cellStyle name="40% - Accent1 3 2 3 5" xfId="4397"/>
    <cellStyle name="40% - Accent1 3 2 3 6" xfId="4398"/>
    <cellStyle name="40% - Accent1 3 2 3 7" xfId="4399"/>
    <cellStyle name="40% - Accent1 3 2 4" xfId="4400"/>
    <cellStyle name="40% - Accent1 3 2 4 2" xfId="4401"/>
    <cellStyle name="40% - Accent1 3 2 4 2 2" xfId="4402"/>
    <cellStyle name="40% - Accent1 3 2 4 2 2 2" xfId="4403"/>
    <cellStyle name="40% - Accent1 3 2 4 2 3" xfId="4404"/>
    <cellStyle name="40% - Accent1 3 2 4 3" xfId="4405"/>
    <cellStyle name="40% - Accent1 3 2 4 3 2" xfId="4406"/>
    <cellStyle name="40% - Accent1 3 2 4 4" xfId="4407"/>
    <cellStyle name="40% - Accent1 3 2 5" xfId="4408"/>
    <cellStyle name="40% - Accent1 3 2 5 2" xfId="4409"/>
    <cellStyle name="40% - Accent1 3 2 5 2 2" xfId="4410"/>
    <cellStyle name="40% - Accent1 3 2 5 2 2 2" xfId="4411"/>
    <cellStyle name="40% - Accent1 3 2 5 2 3" xfId="4412"/>
    <cellStyle name="40% - Accent1 3 2 5 3" xfId="4413"/>
    <cellStyle name="40% - Accent1 3 2 5 3 2" xfId="4414"/>
    <cellStyle name="40% - Accent1 3 2 5 4" xfId="4415"/>
    <cellStyle name="40% - Accent1 3 2 6" xfId="4416"/>
    <cellStyle name="40% - Accent1 3 2 6 2" xfId="4417"/>
    <cellStyle name="40% - Accent1 3 2 6 2 2" xfId="4418"/>
    <cellStyle name="40% - Accent1 3 2 6 3" xfId="4419"/>
    <cellStyle name="40% - Accent1 3 2 7" xfId="4420"/>
    <cellStyle name="40% - Accent1 3 2 7 2" xfId="4421"/>
    <cellStyle name="40% - Accent1 3 2 8" xfId="4422"/>
    <cellStyle name="40% - Accent1 3 2 8 2" xfId="4423"/>
    <cellStyle name="40% - Accent1 3 2 9" xfId="4424"/>
    <cellStyle name="40% - Accent1 3 3" xfId="4425"/>
    <cellStyle name="40% - Accent1 3 3 10" xfId="4426"/>
    <cellStyle name="40% - Accent1 3 3 2" xfId="4427"/>
    <cellStyle name="40% - Accent1 3 3 2 2" xfId="4428"/>
    <cellStyle name="40% - Accent1 3 3 2 2 2" xfId="4429"/>
    <cellStyle name="40% - Accent1 3 3 2 2 2 2" xfId="4430"/>
    <cellStyle name="40% - Accent1 3 3 2 2 2 2 2" xfId="4431"/>
    <cellStyle name="40% - Accent1 3 3 2 2 2 3" xfId="4432"/>
    <cellStyle name="40% - Accent1 3 3 2 2 3" xfId="4433"/>
    <cellStyle name="40% - Accent1 3 3 2 2 3 2" xfId="4434"/>
    <cellStyle name="40% - Accent1 3 3 2 2 4" xfId="4435"/>
    <cellStyle name="40% - Accent1 3 3 2 3" xfId="4436"/>
    <cellStyle name="40% - Accent1 3 3 2 3 2" xfId="4437"/>
    <cellStyle name="40% - Accent1 3 3 2 3 2 2" xfId="4438"/>
    <cellStyle name="40% - Accent1 3 3 2 3 3" xfId="4439"/>
    <cellStyle name="40% - Accent1 3 3 2 4" xfId="4440"/>
    <cellStyle name="40% - Accent1 3 3 2 4 2" xfId="4441"/>
    <cellStyle name="40% - Accent1 3 3 2 5" xfId="4442"/>
    <cellStyle name="40% - Accent1 3 3 2 6" xfId="4443"/>
    <cellStyle name="40% - Accent1 3 3 2 7" xfId="4444"/>
    <cellStyle name="40% - Accent1 3 3 3" xfId="4445"/>
    <cellStyle name="40% - Accent1 3 3 3 2" xfId="4446"/>
    <cellStyle name="40% - Accent1 3 3 3 2 2" xfId="4447"/>
    <cellStyle name="40% - Accent1 3 3 3 2 2 2" xfId="4448"/>
    <cellStyle name="40% - Accent1 3 3 3 2 3" xfId="4449"/>
    <cellStyle name="40% - Accent1 3 3 3 3" xfId="4450"/>
    <cellStyle name="40% - Accent1 3 3 3 3 2" xfId="4451"/>
    <cellStyle name="40% - Accent1 3 3 3 4" xfId="4452"/>
    <cellStyle name="40% - Accent1 3 3 4" xfId="4453"/>
    <cellStyle name="40% - Accent1 3 3 4 2" xfId="4454"/>
    <cellStyle name="40% - Accent1 3 3 4 2 2" xfId="4455"/>
    <cellStyle name="40% - Accent1 3 3 4 2 2 2" xfId="4456"/>
    <cellStyle name="40% - Accent1 3 3 4 2 3" xfId="4457"/>
    <cellStyle name="40% - Accent1 3 3 4 3" xfId="4458"/>
    <cellStyle name="40% - Accent1 3 3 4 3 2" xfId="4459"/>
    <cellStyle name="40% - Accent1 3 3 4 4" xfId="4460"/>
    <cellStyle name="40% - Accent1 3 3 5" xfId="4461"/>
    <cellStyle name="40% - Accent1 3 3 5 2" xfId="4462"/>
    <cellStyle name="40% - Accent1 3 3 5 2 2" xfId="4463"/>
    <cellStyle name="40% - Accent1 3 3 5 3" xfId="4464"/>
    <cellStyle name="40% - Accent1 3 3 6" xfId="4465"/>
    <cellStyle name="40% - Accent1 3 3 6 2" xfId="4466"/>
    <cellStyle name="40% - Accent1 3 3 7" xfId="4467"/>
    <cellStyle name="40% - Accent1 3 3 7 2" xfId="4468"/>
    <cellStyle name="40% - Accent1 3 3 8" xfId="4469"/>
    <cellStyle name="40% - Accent1 3 3 9" xfId="4470"/>
    <cellStyle name="40% - Accent1 3 4" xfId="4471"/>
    <cellStyle name="40% - Accent1 3 4 2" xfId="4472"/>
    <cellStyle name="40% - Accent1 3 4 2 2" xfId="4473"/>
    <cellStyle name="40% - Accent1 3 4 2 2 2" xfId="4474"/>
    <cellStyle name="40% - Accent1 3 4 2 2 2 2" xfId="4475"/>
    <cellStyle name="40% - Accent1 3 4 2 2 3" xfId="4476"/>
    <cellStyle name="40% - Accent1 3 4 2 3" xfId="4477"/>
    <cellStyle name="40% - Accent1 3 4 2 3 2" xfId="4478"/>
    <cellStyle name="40% - Accent1 3 4 2 4" xfId="4479"/>
    <cellStyle name="40% - Accent1 3 4 3" xfId="4480"/>
    <cellStyle name="40% - Accent1 3 4 3 2" xfId="4481"/>
    <cellStyle name="40% - Accent1 3 4 3 2 2" xfId="4482"/>
    <cellStyle name="40% - Accent1 3 4 3 3" xfId="4483"/>
    <cellStyle name="40% - Accent1 3 4 4" xfId="4484"/>
    <cellStyle name="40% - Accent1 3 4 4 2" xfId="4485"/>
    <cellStyle name="40% - Accent1 3 4 5" xfId="4486"/>
    <cellStyle name="40% - Accent1 3 4 6" xfId="4487"/>
    <cellStyle name="40% - Accent1 3 4 7" xfId="4488"/>
    <cellStyle name="40% - Accent1 3 5" xfId="4489"/>
    <cellStyle name="40% - Accent1 3 5 2" xfId="4490"/>
    <cellStyle name="40% - Accent1 3 5 2 2" xfId="4491"/>
    <cellStyle name="40% - Accent1 3 5 2 2 2" xfId="4492"/>
    <cellStyle name="40% - Accent1 3 5 2 3" xfId="4493"/>
    <cellStyle name="40% - Accent1 3 5 3" xfId="4494"/>
    <cellStyle name="40% - Accent1 3 5 3 2" xfId="4495"/>
    <cellStyle name="40% - Accent1 3 5 4" xfId="4496"/>
    <cellStyle name="40% - Accent1 3 6" xfId="4497"/>
    <cellStyle name="40% - Accent1 3 6 2" xfId="4498"/>
    <cellStyle name="40% - Accent1 3 6 2 2" xfId="4499"/>
    <cellStyle name="40% - Accent1 3 6 2 2 2" xfId="4500"/>
    <cellStyle name="40% - Accent1 3 6 2 3" xfId="4501"/>
    <cellStyle name="40% - Accent1 3 6 3" xfId="4502"/>
    <cellStyle name="40% - Accent1 3 6 3 2" xfId="4503"/>
    <cellStyle name="40% - Accent1 3 6 4" xfId="4504"/>
    <cellStyle name="40% - Accent1 3 7" xfId="4505"/>
    <cellStyle name="40% - Accent1 3 7 2" xfId="4506"/>
    <cellStyle name="40% - Accent1 3 8" xfId="4507"/>
    <cellStyle name="40% - Accent1 3 8 2" xfId="4508"/>
    <cellStyle name="40% - Accent1 3 8 2 2" xfId="4509"/>
    <cellStyle name="40% - Accent1 3 8 3" xfId="4510"/>
    <cellStyle name="40% - Accent1 3 9" xfId="4511"/>
    <cellStyle name="40% - Accent1 3 9 2" xfId="4512"/>
    <cellStyle name="40% - Accent1 4" xfId="4513"/>
    <cellStyle name="40% - Accent1 4 10" xfId="4514"/>
    <cellStyle name="40% - Accent1 4 11" xfId="4515"/>
    <cellStyle name="40% - Accent1 4 12" xfId="4516"/>
    <cellStyle name="40% - Accent1 4 2" xfId="4517"/>
    <cellStyle name="40% - Accent1 4 2 10" xfId="4518"/>
    <cellStyle name="40% - Accent1 4 2 11" xfId="4519"/>
    <cellStyle name="40% - Accent1 4 2 2" xfId="4520"/>
    <cellStyle name="40% - Accent1 4 2 2 2" xfId="4521"/>
    <cellStyle name="40% - Accent1 4 2 2 2 2" xfId="4522"/>
    <cellStyle name="40% - Accent1 4 2 2 2 2 2" xfId="4523"/>
    <cellStyle name="40% - Accent1 4 2 2 2 2 2 2" xfId="4524"/>
    <cellStyle name="40% - Accent1 4 2 2 2 2 3" xfId="4525"/>
    <cellStyle name="40% - Accent1 4 2 2 2 3" xfId="4526"/>
    <cellStyle name="40% - Accent1 4 2 2 2 3 2" xfId="4527"/>
    <cellStyle name="40% - Accent1 4 2 2 2 4" xfId="4528"/>
    <cellStyle name="40% - Accent1 4 2 2 3" xfId="4529"/>
    <cellStyle name="40% - Accent1 4 2 2 3 2" xfId="4530"/>
    <cellStyle name="40% - Accent1 4 2 2 3 2 2" xfId="4531"/>
    <cellStyle name="40% - Accent1 4 2 2 3 2 2 2" xfId="4532"/>
    <cellStyle name="40% - Accent1 4 2 2 3 2 3" xfId="4533"/>
    <cellStyle name="40% - Accent1 4 2 2 3 3" xfId="4534"/>
    <cellStyle name="40% - Accent1 4 2 2 3 3 2" xfId="4535"/>
    <cellStyle name="40% - Accent1 4 2 2 3 4" xfId="4536"/>
    <cellStyle name="40% - Accent1 4 2 2 4" xfId="4537"/>
    <cellStyle name="40% - Accent1 4 2 2 4 2" xfId="4538"/>
    <cellStyle name="40% - Accent1 4 2 2 4 2 2" xfId="4539"/>
    <cellStyle name="40% - Accent1 4 2 2 4 2 2 2" xfId="4540"/>
    <cellStyle name="40% - Accent1 4 2 2 4 2 3" xfId="4541"/>
    <cellStyle name="40% - Accent1 4 2 2 4 3" xfId="4542"/>
    <cellStyle name="40% - Accent1 4 2 2 4 3 2" xfId="4543"/>
    <cellStyle name="40% - Accent1 4 2 2 4 4" xfId="4544"/>
    <cellStyle name="40% - Accent1 4 2 2 5" xfId="4545"/>
    <cellStyle name="40% - Accent1 4 2 2 5 2" xfId="4546"/>
    <cellStyle name="40% - Accent1 4 2 2 5 2 2" xfId="4547"/>
    <cellStyle name="40% - Accent1 4 2 2 5 3" xfId="4548"/>
    <cellStyle name="40% - Accent1 4 2 2 6" xfId="4549"/>
    <cellStyle name="40% - Accent1 4 2 2 6 2" xfId="4550"/>
    <cellStyle name="40% - Accent1 4 2 2 7" xfId="4551"/>
    <cellStyle name="40% - Accent1 4 2 2 8" xfId="4552"/>
    <cellStyle name="40% - Accent1 4 2 2 9" xfId="4553"/>
    <cellStyle name="40% - Accent1 4 2 3" xfId="4554"/>
    <cellStyle name="40% - Accent1 4 2 3 2" xfId="4555"/>
    <cellStyle name="40% - Accent1 4 2 3 2 2" xfId="4556"/>
    <cellStyle name="40% - Accent1 4 2 3 2 2 2" xfId="4557"/>
    <cellStyle name="40% - Accent1 4 2 3 2 3" xfId="4558"/>
    <cellStyle name="40% - Accent1 4 2 3 3" xfId="4559"/>
    <cellStyle name="40% - Accent1 4 2 3 3 2" xfId="4560"/>
    <cellStyle name="40% - Accent1 4 2 3 4" xfId="4561"/>
    <cellStyle name="40% - Accent1 4 2 4" xfId="4562"/>
    <cellStyle name="40% - Accent1 4 2 4 2" xfId="4563"/>
    <cellStyle name="40% - Accent1 4 2 4 2 2" xfId="4564"/>
    <cellStyle name="40% - Accent1 4 2 4 2 2 2" xfId="4565"/>
    <cellStyle name="40% - Accent1 4 2 4 2 3" xfId="4566"/>
    <cellStyle name="40% - Accent1 4 2 4 3" xfId="4567"/>
    <cellStyle name="40% - Accent1 4 2 4 3 2" xfId="4568"/>
    <cellStyle name="40% - Accent1 4 2 4 4" xfId="4569"/>
    <cellStyle name="40% - Accent1 4 2 5" xfId="4570"/>
    <cellStyle name="40% - Accent1 4 2 5 2" xfId="4571"/>
    <cellStyle name="40% - Accent1 4 2 5 2 2" xfId="4572"/>
    <cellStyle name="40% - Accent1 4 2 5 2 2 2" xfId="4573"/>
    <cellStyle name="40% - Accent1 4 2 5 2 3" xfId="4574"/>
    <cellStyle name="40% - Accent1 4 2 5 3" xfId="4575"/>
    <cellStyle name="40% - Accent1 4 2 5 3 2" xfId="4576"/>
    <cellStyle name="40% - Accent1 4 2 5 4" xfId="4577"/>
    <cellStyle name="40% - Accent1 4 2 6" xfId="4578"/>
    <cellStyle name="40% - Accent1 4 2 6 2" xfId="4579"/>
    <cellStyle name="40% - Accent1 4 2 6 2 2" xfId="4580"/>
    <cellStyle name="40% - Accent1 4 2 6 3" xfId="4581"/>
    <cellStyle name="40% - Accent1 4 2 7" xfId="4582"/>
    <cellStyle name="40% - Accent1 4 2 7 2" xfId="4583"/>
    <cellStyle name="40% - Accent1 4 2 8" xfId="4584"/>
    <cellStyle name="40% - Accent1 4 2 8 2" xfId="4585"/>
    <cellStyle name="40% - Accent1 4 2 9" xfId="4586"/>
    <cellStyle name="40% - Accent1 4 3" xfId="4587"/>
    <cellStyle name="40% - Accent1 4 3 2" xfId="4588"/>
    <cellStyle name="40% - Accent1 4 3 2 2" xfId="4589"/>
    <cellStyle name="40% - Accent1 4 3 2 2 2" xfId="4590"/>
    <cellStyle name="40% - Accent1 4 3 2 2 2 2" xfId="4591"/>
    <cellStyle name="40% - Accent1 4 3 2 2 3" xfId="4592"/>
    <cellStyle name="40% - Accent1 4 3 2 3" xfId="4593"/>
    <cellStyle name="40% - Accent1 4 3 2 3 2" xfId="4594"/>
    <cellStyle name="40% - Accent1 4 3 2 4" xfId="4595"/>
    <cellStyle name="40% - Accent1 4 3 3" xfId="4596"/>
    <cellStyle name="40% - Accent1 4 3 3 2" xfId="4597"/>
    <cellStyle name="40% - Accent1 4 3 3 2 2" xfId="4598"/>
    <cellStyle name="40% - Accent1 4 3 3 2 2 2" xfId="4599"/>
    <cellStyle name="40% - Accent1 4 3 3 2 3" xfId="4600"/>
    <cellStyle name="40% - Accent1 4 3 3 3" xfId="4601"/>
    <cellStyle name="40% - Accent1 4 3 3 3 2" xfId="4602"/>
    <cellStyle name="40% - Accent1 4 3 3 4" xfId="4603"/>
    <cellStyle name="40% - Accent1 4 3 4" xfId="4604"/>
    <cellStyle name="40% - Accent1 4 3 4 2" xfId="4605"/>
    <cellStyle name="40% - Accent1 4 3 4 2 2" xfId="4606"/>
    <cellStyle name="40% - Accent1 4 3 4 2 2 2" xfId="4607"/>
    <cellStyle name="40% - Accent1 4 3 4 2 3" xfId="4608"/>
    <cellStyle name="40% - Accent1 4 3 4 3" xfId="4609"/>
    <cellStyle name="40% - Accent1 4 3 4 3 2" xfId="4610"/>
    <cellStyle name="40% - Accent1 4 3 4 4" xfId="4611"/>
    <cellStyle name="40% - Accent1 4 3 5" xfId="4612"/>
    <cellStyle name="40% - Accent1 4 3 5 2" xfId="4613"/>
    <cellStyle name="40% - Accent1 4 3 5 2 2" xfId="4614"/>
    <cellStyle name="40% - Accent1 4 3 5 3" xfId="4615"/>
    <cellStyle name="40% - Accent1 4 3 6" xfId="4616"/>
    <cellStyle name="40% - Accent1 4 3 6 2" xfId="4617"/>
    <cellStyle name="40% - Accent1 4 3 7" xfId="4618"/>
    <cellStyle name="40% - Accent1 4 3 8" xfId="4619"/>
    <cellStyle name="40% - Accent1 4 3 9" xfId="4620"/>
    <cellStyle name="40% - Accent1 4 4" xfId="4621"/>
    <cellStyle name="40% - Accent1 4 4 2" xfId="4622"/>
    <cellStyle name="40% - Accent1 4 4 2 2" xfId="4623"/>
    <cellStyle name="40% - Accent1 4 4 2 2 2" xfId="4624"/>
    <cellStyle name="40% - Accent1 4 4 2 3" xfId="4625"/>
    <cellStyle name="40% - Accent1 4 4 3" xfId="4626"/>
    <cellStyle name="40% - Accent1 4 4 3 2" xfId="4627"/>
    <cellStyle name="40% - Accent1 4 4 4" xfId="4628"/>
    <cellStyle name="40% - Accent1 4 5" xfId="4629"/>
    <cellStyle name="40% - Accent1 4 5 2" xfId="4630"/>
    <cellStyle name="40% - Accent1 4 5 2 2" xfId="4631"/>
    <cellStyle name="40% - Accent1 4 5 2 2 2" xfId="4632"/>
    <cellStyle name="40% - Accent1 4 5 2 3" xfId="4633"/>
    <cellStyle name="40% - Accent1 4 5 3" xfId="4634"/>
    <cellStyle name="40% - Accent1 4 5 3 2" xfId="4635"/>
    <cellStyle name="40% - Accent1 4 5 4" xfId="4636"/>
    <cellStyle name="40% - Accent1 4 6" xfId="4637"/>
    <cellStyle name="40% - Accent1 4 6 2" xfId="4638"/>
    <cellStyle name="40% - Accent1 4 6 2 2" xfId="4639"/>
    <cellStyle name="40% - Accent1 4 6 2 2 2" xfId="4640"/>
    <cellStyle name="40% - Accent1 4 6 2 3" xfId="4641"/>
    <cellStyle name="40% - Accent1 4 6 3" xfId="4642"/>
    <cellStyle name="40% - Accent1 4 6 3 2" xfId="4643"/>
    <cellStyle name="40% - Accent1 4 6 4" xfId="4644"/>
    <cellStyle name="40% - Accent1 4 7" xfId="4645"/>
    <cellStyle name="40% - Accent1 4 7 2" xfId="4646"/>
    <cellStyle name="40% - Accent1 4 7 2 2" xfId="4647"/>
    <cellStyle name="40% - Accent1 4 7 3" xfId="4648"/>
    <cellStyle name="40% - Accent1 4 8" xfId="4649"/>
    <cellStyle name="40% - Accent1 4 8 2" xfId="4650"/>
    <cellStyle name="40% - Accent1 4 9" xfId="4651"/>
    <cellStyle name="40% - Accent1 4 9 2" xfId="4652"/>
    <cellStyle name="40% - Accent1 5" xfId="4653"/>
    <cellStyle name="40% - Accent1 5 10" xfId="4654"/>
    <cellStyle name="40% - Accent1 5 11" xfId="4655"/>
    <cellStyle name="40% - Accent1 5 2" xfId="4656"/>
    <cellStyle name="40% - Accent1 5 2 2" xfId="4657"/>
    <cellStyle name="40% - Accent1 5 2 2 2" xfId="4658"/>
    <cellStyle name="40% - Accent1 5 2 2 2 2" xfId="4659"/>
    <cellStyle name="40% - Accent1 5 2 2 2 2 2" xfId="4660"/>
    <cellStyle name="40% - Accent1 5 2 2 2 3" xfId="4661"/>
    <cellStyle name="40% - Accent1 5 2 2 3" xfId="4662"/>
    <cellStyle name="40% - Accent1 5 2 2 3 2" xfId="4663"/>
    <cellStyle name="40% - Accent1 5 2 2 4" xfId="4664"/>
    <cellStyle name="40% - Accent1 5 2 3" xfId="4665"/>
    <cellStyle name="40% - Accent1 5 2 3 2" xfId="4666"/>
    <cellStyle name="40% - Accent1 5 2 3 2 2" xfId="4667"/>
    <cellStyle name="40% - Accent1 5 2 3 2 2 2" xfId="4668"/>
    <cellStyle name="40% - Accent1 5 2 3 2 3" xfId="4669"/>
    <cellStyle name="40% - Accent1 5 2 3 3" xfId="4670"/>
    <cellStyle name="40% - Accent1 5 2 3 3 2" xfId="4671"/>
    <cellStyle name="40% - Accent1 5 2 3 4" xfId="4672"/>
    <cellStyle name="40% - Accent1 5 2 4" xfId="4673"/>
    <cellStyle name="40% - Accent1 5 2 4 2" xfId="4674"/>
    <cellStyle name="40% - Accent1 5 2 4 2 2" xfId="4675"/>
    <cellStyle name="40% - Accent1 5 2 4 2 2 2" xfId="4676"/>
    <cellStyle name="40% - Accent1 5 2 4 2 3" xfId="4677"/>
    <cellStyle name="40% - Accent1 5 2 4 3" xfId="4678"/>
    <cellStyle name="40% - Accent1 5 2 4 3 2" xfId="4679"/>
    <cellStyle name="40% - Accent1 5 2 4 4" xfId="4680"/>
    <cellStyle name="40% - Accent1 5 2 5" xfId="4681"/>
    <cellStyle name="40% - Accent1 5 2 5 2" xfId="4682"/>
    <cellStyle name="40% - Accent1 5 2 5 2 2" xfId="4683"/>
    <cellStyle name="40% - Accent1 5 2 5 3" xfId="4684"/>
    <cellStyle name="40% - Accent1 5 2 6" xfId="4685"/>
    <cellStyle name="40% - Accent1 5 2 6 2" xfId="4686"/>
    <cellStyle name="40% - Accent1 5 2 7" xfId="4687"/>
    <cellStyle name="40% - Accent1 5 2 8" xfId="4688"/>
    <cellStyle name="40% - Accent1 5 2 9" xfId="4689"/>
    <cellStyle name="40% - Accent1 5 3" xfId="4690"/>
    <cellStyle name="40% - Accent1 5 3 2" xfId="4691"/>
    <cellStyle name="40% - Accent1 5 3 2 2" xfId="4692"/>
    <cellStyle name="40% - Accent1 5 3 2 2 2" xfId="4693"/>
    <cellStyle name="40% - Accent1 5 3 2 3" xfId="4694"/>
    <cellStyle name="40% - Accent1 5 3 3" xfId="4695"/>
    <cellStyle name="40% - Accent1 5 3 3 2" xfId="4696"/>
    <cellStyle name="40% - Accent1 5 3 4" xfId="4697"/>
    <cellStyle name="40% - Accent1 5 4" xfId="4698"/>
    <cellStyle name="40% - Accent1 5 4 2" xfId="4699"/>
    <cellStyle name="40% - Accent1 5 4 2 2" xfId="4700"/>
    <cellStyle name="40% - Accent1 5 4 2 2 2" xfId="4701"/>
    <cellStyle name="40% - Accent1 5 4 2 3" xfId="4702"/>
    <cellStyle name="40% - Accent1 5 4 3" xfId="4703"/>
    <cellStyle name="40% - Accent1 5 4 3 2" xfId="4704"/>
    <cellStyle name="40% - Accent1 5 4 4" xfId="4705"/>
    <cellStyle name="40% - Accent1 5 5" xfId="4706"/>
    <cellStyle name="40% - Accent1 5 5 2" xfId="4707"/>
    <cellStyle name="40% - Accent1 5 5 2 2" xfId="4708"/>
    <cellStyle name="40% - Accent1 5 5 2 2 2" xfId="4709"/>
    <cellStyle name="40% - Accent1 5 5 2 3" xfId="4710"/>
    <cellStyle name="40% - Accent1 5 5 3" xfId="4711"/>
    <cellStyle name="40% - Accent1 5 5 3 2" xfId="4712"/>
    <cellStyle name="40% - Accent1 5 5 4" xfId="4713"/>
    <cellStyle name="40% - Accent1 5 6" xfId="4714"/>
    <cellStyle name="40% - Accent1 5 6 2" xfId="4715"/>
    <cellStyle name="40% - Accent1 5 6 2 2" xfId="4716"/>
    <cellStyle name="40% - Accent1 5 6 3" xfId="4717"/>
    <cellStyle name="40% - Accent1 5 7" xfId="4718"/>
    <cellStyle name="40% - Accent1 5 7 2" xfId="4719"/>
    <cellStyle name="40% - Accent1 5 8" xfId="4720"/>
    <cellStyle name="40% - Accent1 5 8 2" xfId="4721"/>
    <cellStyle name="40% - Accent1 5 9" xfId="4722"/>
    <cellStyle name="40% - Accent1 6" xfId="4723"/>
    <cellStyle name="40% - Accent1 6 10" xfId="4724"/>
    <cellStyle name="40% - Accent1 6 11" xfId="4725"/>
    <cellStyle name="40% - Accent1 6 2" xfId="4726"/>
    <cellStyle name="40% - Accent1 6 2 2" xfId="4727"/>
    <cellStyle name="40% - Accent1 6 2 2 2" xfId="4728"/>
    <cellStyle name="40% - Accent1 6 2 2 2 2" xfId="4729"/>
    <cellStyle name="40% - Accent1 6 2 2 2 2 2" xfId="4730"/>
    <cellStyle name="40% - Accent1 6 2 2 2 3" xfId="4731"/>
    <cellStyle name="40% - Accent1 6 2 2 3" xfId="4732"/>
    <cellStyle name="40% - Accent1 6 2 2 3 2" xfId="4733"/>
    <cellStyle name="40% - Accent1 6 2 2 4" xfId="4734"/>
    <cellStyle name="40% - Accent1 6 2 3" xfId="4735"/>
    <cellStyle name="40% - Accent1 6 2 3 2" xfId="4736"/>
    <cellStyle name="40% - Accent1 6 2 3 2 2" xfId="4737"/>
    <cellStyle name="40% - Accent1 6 2 3 2 2 2" xfId="4738"/>
    <cellStyle name="40% - Accent1 6 2 3 2 3" xfId="4739"/>
    <cellStyle name="40% - Accent1 6 2 3 3" xfId="4740"/>
    <cellStyle name="40% - Accent1 6 2 3 3 2" xfId="4741"/>
    <cellStyle name="40% - Accent1 6 2 3 4" xfId="4742"/>
    <cellStyle name="40% - Accent1 6 2 4" xfId="4743"/>
    <cellStyle name="40% - Accent1 6 2 4 2" xfId="4744"/>
    <cellStyle name="40% - Accent1 6 2 4 2 2" xfId="4745"/>
    <cellStyle name="40% - Accent1 6 2 4 2 2 2" xfId="4746"/>
    <cellStyle name="40% - Accent1 6 2 4 2 3" xfId="4747"/>
    <cellStyle name="40% - Accent1 6 2 4 3" xfId="4748"/>
    <cellStyle name="40% - Accent1 6 2 4 3 2" xfId="4749"/>
    <cellStyle name="40% - Accent1 6 2 4 4" xfId="4750"/>
    <cellStyle name="40% - Accent1 6 2 5" xfId="4751"/>
    <cellStyle name="40% - Accent1 6 2 5 2" xfId="4752"/>
    <cellStyle name="40% - Accent1 6 2 5 2 2" xfId="4753"/>
    <cellStyle name="40% - Accent1 6 2 5 3" xfId="4754"/>
    <cellStyle name="40% - Accent1 6 2 6" xfId="4755"/>
    <cellStyle name="40% - Accent1 6 2 6 2" xfId="4756"/>
    <cellStyle name="40% - Accent1 6 2 7" xfId="4757"/>
    <cellStyle name="40% - Accent1 6 2 8" xfId="4758"/>
    <cellStyle name="40% - Accent1 6 2 9" xfId="4759"/>
    <cellStyle name="40% - Accent1 6 3" xfId="4760"/>
    <cellStyle name="40% - Accent1 6 3 2" xfId="4761"/>
    <cellStyle name="40% - Accent1 6 3 2 2" xfId="4762"/>
    <cellStyle name="40% - Accent1 6 3 2 2 2" xfId="4763"/>
    <cellStyle name="40% - Accent1 6 3 2 3" xfId="4764"/>
    <cellStyle name="40% - Accent1 6 3 3" xfId="4765"/>
    <cellStyle name="40% - Accent1 6 3 3 2" xfId="4766"/>
    <cellStyle name="40% - Accent1 6 3 4" xfId="4767"/>
    <cellStyle name="40% - Accent1 6 4" xfId="4768"/>
    <cellStyle name="40% - Accent1 6 4 2" xfId="4769"/>
    <cellStyle name="40% - Accent1 6 4 2 2" xfId="4770"/>
    <cellStyle name="40% - Accent1 6 4 2 2 2" xfId="4771"/>
    <cellStyle name="40% - Accent1 6 4 2 3" xfId="4772"/>
    <cellStyle name="40% - Accent1 6 4 3" xfId="4773"/>
    <cellStyle name="40% - Accent1 6 4 3 2" xfId="4774"/>
    <cellStyle name="40% - Accent1 6 4 4" xfId="4775"/>
    <cellStyle name="40% - Accent1 6 5" xfId="4776"/>
    <cellStyle name="40% - Accent1 6 5 2" xfId="4777"/>
    <cellStyle name="40% - Accent1 6 5 2 2" xfId="4778"/>
    <cellStyle name="40% - Accent1 6 5 2 2 2" xfId="4779"/>
    <cellStyle name="40% - Accent1 6 5 2 3" xfId="4780"/>
    <cellStyle name="40% - Accent1 6 5 3" xfId="4781"/>
    <cellStyle name="40% - Accent1 6 5 3 2" xfId="4782"/>
    <cellStyle name="40% - Accent1 6 5 4" xfId="4783"/>
    <cellStyle name="40% - Accent1 6 6" xfId="4784"/>
    <cellStyle name="40% - Accent1 6 6 2" xfId="4785"/>
    <cellStyle name="40% - Accent1 6 6 2 2" xfId="4786"/>
    <cellStyle name="40% - Accent1 6 6 3" xfId="4787"/>
    <cellStyle name="40% - Accent1 6 7" xfId="4788"/>
    <cellStyle name="40% - Accent1 6 7 2" xfId="4789"/>
    <cellStyle name="40% - Accent1 6 8" xfId="4790"/>
    <cellStyle name="40% - Accent1 6 8 2" xfId="4791"/>
    <cellStyle name="40% - Accent1 6 9" xfId="4792"/>
    <cellStyle name="40% - Accent1 7" xfId="4793"/>
    <cellStyle name="40% - Accent1 7 2" xfId="4794"/>
    <cellStyle name="40% - Accent1 7 2 2" xfId="4795"/>
    <cellStyle name="40% - Accent1 7 2 2 2" xfId="4796"/>
    <cellStyle name="40% - Accent1 7 2 2 2 2" xfId="4797"/>
    <cellStyle name="40% - Accent1 7 2 2 3" xfId="4798"/>
    <cellStyle name="40% - Accent1 7 2 3" xfId="4799"/>
    <cellStyle name="40% - Accent1 7 2 3 2" xfId="4800"/>
    <cellStyle name="40% - Accent1 7 2 4" xfId="4801"/>
    <cellStyle name="40% - Accent1 7 3" xfId="4802"/>
    <cellStyle name="40% - Accent1 7 3 2" xfId="4803"/>
    <cellStyle name="40% - Accent1 7 3 2 2" xfId="4804"/>
    <cellStyle name="40% - Accent1 7 3 3" xfId="4805"/>
    <cellStyle name="40% - Accent1 7 4" xfId="4806"/>
    <cellStyle name="40% - Accent1 7 4 2" xfId="4807"/>
    <cellStyle name="40% - Accent1 7 5" xfId="4808"/>
    <cellStyle name="40% - Accent1 8" xfId="4809"/>
    <cellStyle name="40% - Accent1 8 2" xfId="4810"/>
    <cellStyle name="40% - Accent1 8 2 2" xfId="4811"/>
    <cellStyle name="40% - Accent1 8 2 2 2" xfId="4812"/>
    <cellStyle name="40% - Accent1 8 2 2 2 2" xfId="4813"/>
    <cellStyle name="40% - Accent1 8 2 2 3" xfId="4814"/>
    <cellStyle name="40% - Accent1 8 2 3" xfId="4815"/>
    <cellStyle name="40% - Accent1 8 2 3 2" xfId="4816"/>
    <cellStyle name="40% - Accent1 8 2 4" xfId="4817"/>
    <cellStyle name="40% - Accent1 8 3" xfId="4818"/>
    <cellStyle name="40% - Accent1 8 3 2" xfId="4819"/>
    <cellStyle name="40% - Accent1 8 3 2 2" xfId="4820"/>
    <cellStyle name="40% - Accent1 8 3 3" xfId="4821"/>
    <cellStyle name="40% - Accent1 8 4" xfId="4822"/>
    <cellStyle name="40% - Accent1 8 4 2" xfId="4823"/>
    <cellStyle name="40% - Accent1 8 5" xfId="4824"/>
    <cellStyle name="40% - Accent1 9" xfId="4825"/>
    <cellStyle name="40% - Accent1 9 2" xfId="4826"/>
    <cellStyle name="40% - Accent1 9 2 2" xfId="4827"/>
    <cellStyle name="40% - Accent1 9 2 2 2" xfId="4828"/>
    <cellStyle name="40% - Accent1 9 2 3" xfId="4829"/>
    <cellStyle name="40% - Accent1 9 3" xfId="4830"/>
    <cellStyle name="40% - Accent1 9 3 2" xfId="4831"/>
    <cellStyle name="40% - Accent1 9 4" xfId="4832"/>
    <cellStyle name="40% - Accent2" xfId="4833" builtinId="35" customBuiltin="1"/>
    <cellStyle name="40% - Accent2 10" xfId="4834"/>
    <cellStyle name="40% - Accent2 10 2" xfId="4835"/>
    <cellStyle name="40% - Accent2 10 2 2" xfId="4836"/>
    <cellStyle name="40% - Accent2 10 3" xfId="4837"/>
    <cellStyle name="40% - Accent2 11" xfId="4838"/>
    <cellStyle name="40% - Accent2 11 2" xfId="4839"/>
    <cellStyle name="40% - Accent2 12" xfId="4840"/>
    <cellStyle name="40% - Accent2 13" xfId="4841"/>
    <cellStyle name="40% - Accent2 2" xfId="4842"/>
    <cellStyle name="40% - Accent2 2 10" xfId="4843"/>
    <cellStyle name="40% - Accent2 2 10 2" xfId="4844"/>
    <cellStyle name="40% - Accent2 2 11" xfId="4845"/>
    <cellStyle name="40% - Accent2 2 12" xfId="4846"/>
    <cellStyle name="40% - Accent2 2 13" xfId="4847"/>
    <cellStyle name="40% - Accent2 2 2" xfId="4848"/>
    <cellStyle name="40% - Accent2 2 2 10" xfId="4849"/>
    <cellStyle name="40% - Accent2 2 2 11" xfId="4850"/>
    <cellStyle name="40% - Accent2 2 2 12" xfId="4851"/>
    <cellStyle name="40% - Accent2 2 2 2" xfId="4852"/>
    <cellStyle name="40% - Accent2 2 2 2 10" xfId="4853"/>
    <cellStyle name="40% - Accent2 2 2 2 2" xfId="4854"/>
    <cellStyle name="40% - Accent2 2 2 2 2 2" xfId="4855"/>
    <cellStyle name="40% - Accent2 2 2 2 2 2 2" xfId="4856"/>
    <cellStyle name="40% - Accent2 2 2 2 2 2 2 2" xfId="4857"/>
    <cellStyle name="40% - Accent2 2 2 2 2 2 2 2 2" xfId="4858"/>
    <cellStyle name="40% - Accent2 2 2 2 2 2 2 3" xfId="4859"/>
    <cellStyle name="40% - Accent2 2 2 2 2 2 3" xfId="4860"/>
    <cellStyle name="40% - Accent2 2 2 2 2 2 3 2" xfId="4861"/>
    <cellStyle name="40% - Accent2 2 2 2 2 2 4" xfId="4862"/>
    <cellStyle name="40% - Accent2 2 2 2 2 3" xfId="4863"/>
    <cellStyle name="40% - Accent2 2 2 2 2 3 2" xfId="4864"/>
    <cellStyle name="40% - Accent2 2 2 2 2 3 2 2" xfId="4865"/>
    <cellStyle name="40% - Accent2 2 2 2 2 3 3" xfId="4866"/>
    <cellStyle name="40% - Accent2 2 2 2 2 4" xfId="4867"/>
    <cellStyle name="40% - Accent2 2 2 2 2 4 2" xfId="4868"/>
    <cellStyle name="40% - Accent2 2 2 2 2 5" xfId="4869"/>
    <cellStyle name="40% - Accent2 2 2 2 2 6" xfId="4870"/>
    <cellStyle name="40% - Accent2 2 2 2 2 7" xfId="4871"/>
    <cellStyle name="40% - Accent2 2 2 2 3" xfId="4872"/>
    <cellStyle name="40% - Accent2 2 2 2 3 2" xfId="4873"/>
    <cellStyle name="40% - Accent2 2 2 2 3 2 2" xfId="4874"/>
    <cellStyle name="40% - Accent2 2 2 2 3 2 2 2" xfId="4875"/>
    <cellStyle name="40% - Accent2 2 2 2 3 2 3" xfId="4876"/>
    <cellStyle name="40% - Accent2 2 2 2 3 3" xfId="4877"/>
    <cellStyle name="40% - Accent2 2 2 2 3 3 2" xfId="4878"/>
    <cellStyle name="40% - Accent2 2 2 2 3 4" xfId="4879"/>
    <cellStyle name="40% - Accent2 2 2 2 4" xfId="4880"/>
    <cellStyle name="40% - Accent2 2 2 2 4 2" xfId="4881"/>
    <cellStyle name="40% - Accent2 2 2 2 4 2 2" xfId="4882"/>
    <cellStyle name="40% - Accent2 2 2 2 4 2 2 2" xfId="4883"/>
    <cellStyle name="40% - Accent2 2 2 2 4 2 3" xfId="4884"/>
    <cellStyle name="40% - Accent2 2 2 2 4 3" xfId="4885"/>
    <cellStyle name="40% - Accent2 2 2 2 4 3 2" xfId="4886"/>
    <cellStyle name="40% - Accent2 2 2 2 4 4" xfId="4887"/>
    <cellStyle name="40% - Accent2 2 2 2 5" xfId="4888"/>
    <cellStyle name="40% - Accent2 2 2 2 5 2" xfId="4889"/>
    <cellStyle name="40% - Accent2 2 2 2 5 2 2" xfId="4890"/>
    <cellStyle name="40% - Accent2 2 2 2 5 3" xfId="4891"/>
    <cellStyle name="40% - Accent2 2 2 2 6" xfId="4892"/>
    <cellStyle name="40% - Accent2 2 2 2 6 2" xfId="4893"/>
    <cellStyle name="40% - Accent2 2 2 2 7" xfId="4894"/>
    <cellStyle name="40% - Accent2 2 2 2 7 2" xfId="4895"/>
    <cellStyle name="40% - Accent2 2 2 2 8" xfId="4896"/>
    <cellStyle name="40% - Accent2 2 2 2 9" xfId="4897"/>
    <cellStyle name="40% - Accent2 2 2 3" xfId="4898"/>
    <cellStyle name="40% - Accent2 2 2 3 2" xfId="4899"/>
    <cellStyle name="40% - Accent2 2 2 3 2 2" xfId="4900"/>
    <cellStyle name="40% - Accent2 2 2 3 2 2 2" xfId="4901"/>
    <cellStyle name="40% - Accent2 2 2 3 2 2 2 2" xfId="4902"/>
    <cellStyle name="40% - Accent2 2 2 3 2 2 3" xfId="4903"/>
    <cellStyle name="40% - Accent2 2 2 3 2 3" xfId="4904"/>
    <cellStyle name="40% - Accent2 2 2 3 2 3 2" xfId="4905"/>
    <cellStyle name="40% - Accent2 2 2 3 2 4" xfId="4906"/>
    <cellStyle name="40% - Accent2 2 2 3 3" xfId="4907"/>
    <cellStyle name="40% - Accent2 2 2 3 3 2" xfId="4908"/>
    <cellStyle name="40% - Accent2 2 2 3 3 2 2" xfId="4909"/>
    <cellStyle name="40% - Accent2 2 2 3 3 3" xfId="4910"/>
    <cellStyle name="40% - Accent2 2 2 3 4" xfId="4911"/>
    <cellStyle name="40% - Accent2 2 2 3 4 2" xfId="4912"/>
    <cellStyle name="40% - Accent2 2 2 3 5" xfId="4913"/>
    <cellStyle name="40% - Accent2 2 2 3 6" xfId="4914"/>
    <cellStyle name="40% - Accent2 2 2 3 7" xfId="4915"/>
    <cellStyle name="40% - Accent2 2 2 4" xfId="4916"/>
    <cellStyle name="40% - Accent2 2 2 4 2" xfId="4917"/>
    <cellStyle name="40% - Accent2 2 2 4 2 2" xfId="4918"/>
    <cellStyle name="40% - Accent2 2 2 4 2 2 2" xfId="4919"/>
    <cellStyle name="40% - Accent2 2 2 4 2 3" xfId="4920"/>
    <cellStyle name="40% - Accent2 2 2 4 3" xfId="4921"/>
    <cellStyle name="40% - Accent2 2 2 4 3 2" xfId="4922"/>
    <cellStyle name="40% - Accent2 2 2 4 4" xfId="4923"/>
    <cellStyle name="40% - Accent2 2 2 5" xfId="4924"/>
    <cellStyle name="40% - Accent2 2 2 5 2" xfId="4925"/>
    <cellStyle name="40% - Accent2 2 2 5 2 2" xfId="4926"/>
    <cellStyle name="40% - Accent2 2 2 5 2 2 2" xfId="4927"/>
    <cellStyle name="40% - Accent2 2 2 5 2 3" xfId="4928"/>
    <cellStyle name="40% - Accent2 2 2 5 3" xfId="4929"/>
    <cellStyle name="40% - Accent2 2 2 5 3 2" xfId="4930"/>
    <cellStyle name="40% - Accent2 2 2 5 4" xfId="4931"/>
    <cellStyle name="40% - Accent2 2 2 6" xfId="4932"/>
    <cellStyle name="40% - Accent2 2 2 6 2" xfId="4933"/>
    <cellStyle name="40% - Accent2 2 2 7" xfId="4934"/>
    <cellStyle name="40% - Accent2 2 2 7 2" xfId="4935"/>
    <cellStyle name="40% - Accent2 2 2 7 2 2" xfId="4936"/>
    <cellStyle name="40% - Accent2 2 2 7 3" xfId="4937"/>
    <cellStyle name="40% - Accent2 2 2 8" xfId="4938"/>
    <cellStyle name="40% - Accent2 2 2 8 2" xfId="4939"/>
    <cellStyle name="40% - Accent2 2 2 9" xfId="4940"/>
    <cellStyle name="40% - Accent2 2 2 9 2" xfId="4941"/>
    <cellStyle name="40% - Accent2 2 3" xfId="4942"/>
    <cellStyle name="40% - Accent2 2 3 10" xfId="4943"/>
    <cellStyle name="40% - Accent2 2 3 2" xfId="4944"/>
    <cellStyle name="40% - Accent2 2 3 2 2" xfId="4945"/>
    <cellStyle name="40% - Accent2 2 3 2 2 2" xfId="4946"/>
    <cellStyle name="40% - Accent2 2 3 2 2 2 2" xfId="4947"/>
    <cellStyle name="40% - Accent2 2 3 2 2 2 2 2" xfId="4948"/>
    <cellStyle name="40% - Accent2 2 3 2 2 2 3" xfId="4949"/>
    <cellStyle name="40% - Accent2 2 3 2 2 3" xfId="4950"/>
    <cellStyle name="40% - Accent2 2 3 2 2 3 2" xfId="4951"/>
    <cellStyle name="40% - Accent2 2 3 2 2 4" xfId="4952"/>
    <cellStyle name="40% - Accent2 2 3 2 3" xfId="4953"/>
    <cellStyle name="40% - Accent2 2 3 2 3 2" xfId="4954"/>
    <cellStyle name="40% - Accent2 2 3 2 3 2 2" xfId="4955"/>
    <cellStyle name="40% - Accent2 2 3 2 3 3" xfId="4956"/>
    <cellStyle name="40% - Accent2 2 3 2 4" xfId="4957"/>
    <cellStyle name="40% - Accent2 2 3 2 4 2" xfId="4958"/>
    <cellStyle name="40% - Accent2 2 3 2 5" xfId="4959"/>
    <cellStyle name="40% - Accent2 2 3 2 6" xfId="4960"/>
    <cellStyle name="40% - Accent2 2 3 2 7" xfId="4961"/>
    <cellStyle name="40% - Accent2 2 3 3" xfId="4962"/>
    <cellStyle name="40% - Accent2 2 3 3 2" xfId="4963"/>
    <cellStyle name="40% - Accent2 2 3 3 2 2" xfId="4964"/>
    <cellStyle name="40% - Accent2 2 3 3 2 2 2" xfId="4965"/>
    <cellStyle name="40% - Accent2 2 3 3 2 3" xfId="4966"/>
    <cellStyle name="40% - Accent2 2 3 3 3" xfId="4967"/>
    <cellStyle name="40% - Accent2 2 3 3 3 2" xfId="4968"/>
    <cellStyle name="40% - Accent2 2 3 3 4" xfId="4969"/>
    <cellStyle name="40% - Accent2 2 3 4" xfId="4970"/>
    <cellStyle name="40% - Accent2 2 3 4 2" xfId="4971"/>
    <cellStyle name="40% - Accent2 2 3 4 2 2" xfId="4972"/>
    <cellStyle name="40% - Accent2 2 3 4 2 2 2" xfId="4973"/>
    <cellStyle name="40% - Accent2 2 3 4 2 3" xfId="4974"/>
    <cellStyle name="40% - Accent2 2 3 4 3" xfId="4975"/>
    <cellStyle name="40% - Accent2 2 3 4 3 2" xfId="4976"/>
    <cellStyle name="40% - Accent2 2 3 4 4" xfId="4977"/>
    <cellStyle name="40% - Accent2 2 3 5" xfId="4978"/>
    <cellStyle name="40% - Accent2 2 3 5 2" xfId="4979"/>
    <cellStyle name="40% - Accent2 2 3 5 2 2" xfId="4980"/>
    <cellStyle name="40% - Accent2 2 3 5 3" xfId="4981"/>
    <cellStyle name="40% - Accent2 2 3 6" xfId="4982"/>
    <cellStyle name="40% - Accent2 2 3 6 2" xfId="4983"/>
    <cellStyle name="40% - Accent2 2 3 7" xfId="4984"/>
    <cellStyle name="40% - Accent2 2 3 7 2" xfId="4985"/>
    <cellStyle name="40% - Accent2 2 3 8" xfId="4986"/>
    <cellStyle name="40% - Accent2 2 3 9" xfId="4987"/>
    <cellStyle name="40% - Accent2 2 4" xfId="4988"/>
    <cellStyle name="40% - Accent2 2 4 2" xfId="4989"/>
    <cellStyle name="40% - Accent2 2 4 2 2" xfId="4990"/>
    <cellStyle name="40% - Accent2 2 4 2 2 2" xfId="4991"/>
    <cellStyle name="40% - Accent2 2 4 2 2 2 2" xfId="4992"/>
    <cellStyle name="40% - Accent2 2 4 2 2 3" xfId="4993"/>
    <cellStyle name="40% - Accent2 2 4 2 3" xfId="4994"/>
    <cellStyle name="40% - Accent2 2 4 2 3 2" xfId="4995"/>
    <cellStyle name="40% - Accent2 2 4 2 4" xfId="4996"/>
    <cellStyle name="40% - Accent2 2 4 3" xfId="4997"/>
    <cellStyle name="40% - Accent2 2 4 3 2" xfId="4998"/>
    <cellStyle name="40% - Accent2 2 4 3 2 2" xfId="4999"/>
    <cellStyle name="40% - Accent2 2 4 3 3" xfId="5000"/>
    <cellStyle name="40% - Accent2 2 4 4" xfId="5001"/>
    <cellStyle name="40% - Accent2 2 4 4 2" xfId="5002"/>
    <cellStyle name="40% - Accent2 2 4 5" xfId="5003"/>
    <cellStyle name="40% - Accent2 2 4 6" xfId="5004"/>
    <cellStyle name="40% - Accent2 2 4 7" xfId="5005"/>
    <cellStyle name="40% - Accent2 2 5" xfId="5006"/>
    <cellStyle name="40% - Accent2 2 5 2" xfId="5007"/>
    <cellStyle name="40% - Accent2 2 5 2 2" xfId="5008"/>
    <cellStyle name="40% - Accent2 2 5 2 2 2" xfId="5009"/>
    <cellStyle name="40% - Accent2 2 5 2 3" xfId="5010"/>
    <cellStyle name="40% - Accent2 2 5 3" xfId="5011"/>
    <cellStyle name="40% - Accent2 2 5 3 2" xfId="5012"/>
    <cellStyle name="40% - Accent2 2 5 4" xfId="5013"/>
    <cellStyle name="40% - Accent2 2 6" xfId="5014"/>
    <cellStyle name="40% - Accent2 2 6 2" xfId="5015"/>
    <cellStyle name="40% - Accent2 2 6 2 2" xfId="5016"/>
    <cellStyle name="40% - Accent2 2 6 2 2 2" xfId="5017"/>
    <cellStyle name="40% - Accent2 2 6 2 3" xfId="5018"/>
    <cellStyle name="40% - Accent2 2 6 3" xfId="5019"/>
    <cellStyle name="40% - Accent2 2 6 3 2" xfId="5020"/>
    <cellStyle name="40% - Accent2 2 6 4" xfId="5021"/>
    <cellStyle name="40% - Accent2 2 7" xfId="5022"/>
    <cellStyle name="40% - Accent2 2 7 2" xfId="5023"/>
    <cellStyle name="40% - Accent2 2 8" xfId="5024"/>
    <cellStyle name="40% - Accent2 2 8 2" xfId="5025"/>
    <cellStyle name="40% - Accent2 2 8 2 2" xfId="5026"/>
    <cellStyle name="40% - Accent2 2 8 3" xfId="5027"/>
    <cellStyle name="40% - Accent2 2 9" xfId="5028"/>
    <cellStyle name="40% - Accent2 2 9 2" xfId="5029"/>
    <cellStyle name="40% - Accent2 3" xfId="5030"/>
    <cellStyle name="40% - Accent2 3 10" xfId="5031"/>
    <cellStyle name="40% - Accent2 3 10 2" xfId="5032"/>
    <cellStyle name="40% - Accent2 3 11" xfId="5033"/>
    <cellStyle name="40% - Accent2 3 12" xfId="5034"/>
    <cellStyle name="40% - Accent2 3 13" xfId="5035"/>
    <cellStyle name="40% - Accent2 3 2" xfId="5036"/>
    <cellStyle name="40% - Accent2 3 2 10" xfId="5037"/>
    <cellStyle name="40% - Accent2 3 2 11" xfId="5038"/>
    <cellStyle name="40% - Accent2 3 2 2" xfId="5039"/>
    <cellStyle name="40% - Accent2 3 2 2 10" xfId="5040"/>
    <cellStyle name="40% - Accent2 3 2 2 2" xfId="5041"/>
    <cellStyle name="40% - Accent2 3 2 2 2 2" xfId="5042"/>
    <cellStyle name="40% - Accent2 3 2 2 2 2 2" xfId="5043"/>
    <cellStyle name="40% - Accent2 3 2 2 2 2 2 2" xfId="5044"/>
    <cellStyle name="40% - Accent2 3 2 2 2 2 2 2 2" xfId="5045"/>
    <cellStyle name="40% - Accent2 3 2 2 2 2 2 3" xfId="5046"/>
    <cellStyle name="40% - Accent2 3 2 2 2 2 3" xfId="5047"/>
    <cellStyle name="40% - Accent2 3 2 2 2 2 3 2" xfId="5048"/>
    <cellStyle name="40% - Accent2 3 2 2 2 2 4" xfId="5049"/>
    <cellStyle name="40% - Accent2 3 2 2 2 3" xfId="5050"/>
    <cellStyle name="40% - Accent2 3 2 2 2 3 2" xfId="5051"/>
    <cellStyle name="40% - Accent2 3 2 2 2 3 2 2" xfId="5052"/>
    <cellStyle name="40% - Accent2 3 2 2 2 3 3" xfId="5053"/>
    <cellStyle name="40% - Accent2 3 2 2 2 4" xfId="5054"/>
    <cellStyle name="40% - Accent2 3 2 2 2 4 2" xfId="5055"/>
    <cellStyle name="40% - Accent2 3 2 2 2 5" xfId="5056"/>
    <cellStyle name="40% - Accent2 3 2 2 2 6" xfId="5057"/>
    <cellStyle name="40% - Accent2 3 2 2 2 7" xfId="5058"/>
    <cellStyle name="40% - Accent2 3 2 2 3" xfId="5059"/>
    <cellStyle name="40% - Accent2 3 2 2 3 2" xfId="5060"/>
    <cellStyle name="40% - Accent2 3 2 2 3 2 2" xfId="5061"/>
    <cellStyle name="40% - Accent2 3 2 2 3 2 2 2" xfId="5062"/>
    <cellStyle name="40% - Accent2 3 2 2 3 2 3" xfId="5063"/>
    <cellStyle name="40% - Accent2 3 2 2 3 3" xfId="5064"/>
    <cellStyle name="40% - Accent2 3 2 2 3 3 2" xfId="5065"/>
    <cellStyle name="40% - Accent2 3 2 2 3 4" xfId="5066"/>
    <cellStyle name="40% - Accent2 3 2 2 4" xfId="5067"/>
    <cellStyle name="40% - Accent2 3 2 2 4 2" xfId="5068"/>
    <cellStyle name="40% - Accent2 3 2 2 4 2 2" xfId="5069"/>
    <cellStyle name="40% - Accent2 3 2 2 4 2 2 2" xfId="5070"/>
    <cellStyle name="40% - Accent2 3 2 2 4 2 3" xfId="5071"/>
    <cellStyle name="40% - Accent2 3 2 2 4 3" xfId="5072"/>
    <cellStyle name="40% - Accent2 3 2 2 4 3 2" xfId="5073"/>
    <cellStyle name="40% - Accent2 3 2 2 4 4" xfId="5074"/>
    <cellStyle name="40% - Accent2 3 2 2 5" xfId="5075"/>
    <cellStyle name="40% - Accent2 3 2 2 5 2" xfId="5076"/>
    <cellStyle name="40% - Accent2 3 2 2 5 2 2" xfId="5077"/>
    <cellStyle name="40% - Accent2 3 2 2 5 3" xfId="5078"/>
    <cellStyle name="40% - Accent2 3 2 2 6" xfId="5079"/>
    <cellStyle name="40% - Accent2 3 2 2 6 2" xfId="5080"/>
    <cellStyle name="40% - Accent2 3 2 2 7" xfId="5081"/>
    <cellStyle name="40% - Accent2 3 2 2 7 2" xfId="5082"/>
    <cellStyle name="40% - Accent2 3 2 2 8" xfId="5083"/>
    <cellStyle name="40% - Accent2 3 2 2 9" xfId="5084"/>
    <cellStyle name="40% - Accent2 3 2 3" xfId="5085"/>
    <cellStyle name="40% - Accent2 3 2 3 2" xfId="5086"/>
    <cellStyle name="40% - Accent2 3 2 3 2 2" xfId="5087"/>
    <cellStyle name="40% - Accent2 3 2 3 2 2 2" xfId="5088"/>
    <cellStyle name="40% - Accent2 3 2 3 2 2 2 2" xfId="5089"/>
    <cellStyle name="40% - Accent2 3 2 3 2 2 3" xfId="5090"/>
    <cellStyle name="40% - Accent2 3 2 3 2 3" xfId="5091"/>
    <cellStyle name="40% - Accent2 3 2 3 2 3 2" xfId="5092"/>
    <cellStyle name="40% - Accent2 3 2 3 2 4" xfId="5093"/>
    <cellStyle name="40% - Accent2 3 2 3 3" xfId="5094"/>
    <cellStyle name="40% - Accent2 3 2 3 3 2" xfId="5095"/>
    <cellStyle name="40% - Accent2 3 2 3 3 2 2" xfId="5096"/>
    <cellStyle name="40% - Accent2 3 2 3 3 3" xfId="5097"/>
    <cellStyle name="40% - Accent2 3 2 3 4" xfId="5098"/>
    <cellStyle name="40% - Accent2 3 2 3 4 2" xfId="5099"/>
    <cellStyle name="40% - Accent2 3 2 3 5" xfId="5100"/>
    <cellStyle name="40% - Accent2 3 2 3 6" xfId="5101"/>
    <cellStyle name="40% - Accent2 3 2 3 7" xfId="5102"/>
    <cellStyle name="40% - Accent2 3 2 4" xfId="5103"/>
    <cellStyle name="40% - Accent2 3 2 4 2" xfId="5104"/>
    <cellStyle name="40% - Accent2 3 2 4 2 2" xfId="5105"/>
    <cellStyle name="40% - Accent2 3 2 4 2 2 2" xfId="5106"/>
    <cellStyle name="40% - Accent2 3 2 4 2 3" xfId="5107"/>
    <cellStyle name="40% - Accent2 3 2 4 3" xfId="5108"/>
    <cellStyle name="40% - Accent2 3 2 4 3 2" xfId="5109"/>
    <cellStyle name="40% - Accent2 3 2 4 4" xfId="5110"/>
    <cellStyle name="40% - Accent2 3 2 5" xfId="5111"/>
    <cellStyle name="40% - Accent2 3 2 5 2" xfId="5112"/>
    <cellStyle name="40% - Accent2 3 2 5 2 2" xfId="5113"/>
    <cellStyle name="40% - Accent2 3 2 5 2 2 2" xfId="5114"/>
    <cellStyle name="40% - Accent2 3 2 5 2 3" xfId="5115"/>
    <cellStyle name="40% - Accent2 3 2 5 3" xfId="5116"/>
    <cellStyle name="40% - Accent2 3 2 5 3 2" xfId="5117"/>
    <cellStyle name="40% - Accent2 3 2 5 4" xfId="5118"/>
    <cellStyle name="40% - Accent2 3 2 6" xfId="5119"/>
    <cellStyle name="40% - Accent2 3 2 6 2" xfId="5120"/>
    <cellStyle name="40% - Accent2 3 2 6 2 2" xfId="5121"/>
    <cellStyle name="40% - Accent2 3 2 6 3" xfId="5122"/>
    <cellStyle name="40% - Accent2 3 2 7" xfId="5123"/>
    <cellStyle name="40% - Accent2 3 2 7 2" xfId="5124"/>
    <cellStyle name="40% - Accent2 3 2 8" xfId="5125"/>
    <cellStyle name="40% - Accent2 3 2 8 2" xfId="5126"/>
    <cellStyle name="40% - Accent2 3 2 9" xfId="5127"/>
    <cellStyle name="40% - Accent2 3 3" xfId="5128"/>
    <cellStyle name="40% - Accent2 3 3 10" xfId="5129"/>
    <cellStyle name="40% - Accent2 3 3 2" xfId="5130"/>
    <cellStyle name="40% - Accent2 3 3 2 2" xfId="5131"/>
    <cellStyle name="40% - Accent2 3 3 2 2 2" xfId="5132"/>
    <cellStyle name="40% - Accent2 3 3 2 2 2 2" xfId="5133"/>
    <cellStyle name="40% - Accent2 3 3 2 2 2 2 2" xfId="5134"/>
    <cellStyle name="40% - Accent2 3 3 2 2 2 3" xfId="5135"/>
    <cellStyle name="40% - Accent2 3 3 2 2 3" xfId="5136"/>
    <cellStyle name="40% - Accent2 3 3 2 2 3 2" xfId="5137"/>
    <cellStyle name="40% - Accent2 3 3 2 2 4" xfId="5138"/>
    <cellStyle name="40% - Accent2 3 3 2 3" xfId="5139"/>
    <cellStyle name="40% - Accent2 3 3 2 3 2" xfId="5140"/>
    <cellStyle name="40% - Accent2 3 3 2 3 2 2" xfId="5141"/>
    <cellStyle name="40% - Accent2 3 3 2 3 3" xfId="5142"/>
    <cellStyle name="40% - Accent2 3 3 2 4" xfId="5143"/>
    <cellStyle name="40% - Accent2 3 3 2 4 2" xfId="5144"/>
    <cellStyle name="40% - Accent2 3 3 2 5" xfId="5145"/>
    <cellStyle name="40% - Accent2 3 3 2 6" xfId="5146"/>
    <cellStyle name="40% - Accent2 3 3 2 7" xfId="5147"/>
    <cellStyle name="40% - Accent2 3 3 3" xfId="5148"/>
    <cellStyle name="40% - Accent2 3 3 3 2" xfId="5149"/>
    <cellStyle name="40% - Accent2 3 3 3 2 2" xfId="5150"/>
    <cellStyle name="40% - Accent2 3 3 3 2 2 2" xfId="5151"/>
    <cellStyle name="40% - Accent2 3 3 3 2 3" xfId="5152"/>
    <cellStyle name="40% - Accent2 3 3 3 3" xfId="5153"/>
    <cellStyle name="40% - Accent2 3 3 3 3 2" xfId="5154"/>
    <cellStyle name="40% - Accent2 3 3 3 4" xfId="5155"/>
    <cellStyle name="40% - Accent2 3 3 4" xfId="5156"/>
    <cellStyle name="40% - Accent2 3 3 4 2" xfId="5157"/>
    <cellStyle name="40% - Accent2 3 3 4 2 2" xfId="5158"/>
    <cellStyle name="40% - Accent2 3 3 4 2 2 2" xfId="5159"/>
    <cellStyle name="40% - Accent2 3 3 4 2 3" xfId="5160"/>
    <cellStyle name="40% - Accent2 3 3 4 3" xfId="5161"/>
    <cellStyle name="40% - Accent2 3 3 4 3 2" xfId="5162"/>
    <cellStyle name="40% - Accent2 3 3 4 4" xfId="5163"/>
    <cellStyle name="40% - Accent2 3 3 5" xfId="5164"/>
    <cellStyle name="40% - Accent2 3 3 5 2" xfId="5165"/>
    <cellStyle name="40% - Accent2 3 3 5 2 2" xfId="5166"/>
    <cellStyle name="40% - Accent2 3 3 5 3" xfId="5167"/>
    <cellStyle name="40% - Accent2 3 3 6" xfId="5168"/>
    <cellStyle name="40% - Accent2 3 3 6 2" xfId="5169"/>
    <cellStyle name="40% - Accent2 3 3 7" xfId="5170"/>
    <cellStyle name="40% - Accent2 3 3 7 2" xfId="5171"/>
    <cellStyle name="40% - Accent2 3 3 8" xfId="5172"/>
    <cellStyle name="40% - Accent2 3 3 9" xfId="5173"/>
    <cellStyle name="40% - Accent2 3 4" xfId="5174"/>
    <cellStyle name="40% - Accent2 3 4 2" xfId="5175"/>
    <cellStyle name="40% - Accent2 3 4 2 2" xfId="5176"/>
    <cellStyle name="40% - Accent2 3 4 2 2 2" xfId="5177"/>
    <cellStyle name="40% - Accent2 3 4 2 2 2 2" xfId="5178"/>
    <cellStyle name="40% - Accent2 3 4 2 2 3" xfId="5179"/>
    <cellStyle name="40% - Accent2 3 4 2 3" xfId="5180"/>
    <cellStyle name="40% - Accent2 3 4 2 3 2" xfId="5181"/>
    <cellStyle name="40% - Accent2 3 4 2 4" xfId="5182"/>
    <cellStyle name="40% - Accent2 3 4 3" xfId="5183"/>
    <cellStyle name="40% - Accent2 3 4 3 2" xfId="5184"/>
    <cellStyle name="40% - Accent2 3 4 3 2 2" xfId="5185"/>
    <cellStyle name="40% - Accent2 3 4 3 3" xfId="5186"/>
    <cellStyle name="40% - Accent2 3 4 4" xfId="5187"/>
    <cellStyle name="40% - Accent2 3 4 4 2" xfId="5188"/>
    <cellStyle name="40% - Accent2 3 4 5" xfId="5189"/>
    <cellStyle name="40% - Accent2 3 4 6" xfId="5190"/>
    <cellStyle name="40% - Accent2 3 4 7" xfId="5191"/>
    <cellStyle name="40% - Accent2 3 5" xfId="5192"/>
    <cellStyle name="40% - Accent2 3 5 2" xfId="5193"/>
    <cellStyle name="40% - Accent2 3 5 2 2" xfId="5194"/>
    <cellStyle name="40% - Accent2 3 5 2 2 2" xfId="5195"/>
    <cellStyle name="40% - Accent2 3 5 2 3" xfId="5196"/>
    <cellStyle name="40% - Accent2 3 5 3" xfId="5197"/>
    <cellStyle name="40% - Accent2 3 5 3 2" xfId="5198"/>
    <cellStyle name="40% - Accent2 3 5 4" xfId="5199"/>
    <cellStyle name="40% - Accent2 3 6" xfId="5200"/>
    <cellStyle name="40% - Accent2 3 6 2" xfId="5201"/>
    <cellStyle name="40% - Accent2 3 6 2 2" xfId="5202"/>
    <cellStyle name="40% - Accent2 3 6 2 2 2" xfId="5203"/>
    <cellStyle name="40% - Accent2 3 6 2 3" xfId="5204"/>
    <cellStyle name="40% - Accent2 3 6 3" xfId="5205"/>
    <cellStyle name="40% - Accent2 3 6 3 2" xfId="5206"/>
    <cellStyle name="40% - Accent2 3 6 4" xfId="5207"/>
    <cellStyle name="40% - Accent2 3 7" xfId="5208"/>
    <cellStyle name="40% - Accent2 3 7 2" xfId="5209"/>
    <cellStyle name="40% - Accent2 3 8" xfId="5210"/>
    <cellStyle name="40% - Accent2 3 8 2" xfId="5211"/>
    <cellStyle name="40% - Accent2 3 8 2 2" xfId="5212"/>
    <cellStyle name="40% - Accent2 3 8 3" xfId="5213"/>
    <cellStyle name="40% - Accent2 3 9" xfId="5214"/>
    <cellStyle name="40% - Accent2 3 9 2" xfId="5215"/>
    <cellStyle name="40% - Accent2 4" xfId="5216"/>
    <cellStyle name="40% - Accent2 4 10" xfId="5217"/>
    <cellStyle name="40% - Accent2 4 11" xfId="5218"/>
    <cellStyle name="40% - Accent2 4 2" xfId="5219"/>
    <cellStyle name="40% - Accent2 4 2 10" xfId="5220"/>
    <cellStyle name="40% - Accent2 4 2 2" xfId="5221"/>
    <cellStyle name="40% - Accent2 4 2 2 2" xfId="5222"/>
    <cellStyle name="40% - Accent2 4 2 2 2 2" xfId="5223"/>
    <cellStyle name="40% - Accent2 4 2 2 2 2 2" xfId="5224"/>
    <cellStyle name="40% - Accent2 4 2 2 2 2 2 2" xfId="5225"/>
    <cellStyle name="40% - Accent2 4 2 2 2 2 3" xfId="5226"/>
    <cellStyle name="40% - Accent2 4 2 2 2 3" xfId="5227"/>
    <cellStyle name="40% - Accent2 4 2 2 2 3 2" xfId="5228"/>
    <cellStyle name="40% - Accent2 4 2 2 2 4" xfId="5229"/>
    <cellStyle name="40% - Accent2 4 2 2 3" xfId="5230"/>
    <cellStyle name="40% - Accent2 4 2 2 3 2" xfId="5231"/>
    <cellStyle name="40% - Accent2 4 2 2 3 2 2" xfId="5232"/>
    <cellStyle name="40% - Accent2 4 2 2 3 2 2 2" xfId="5233"/>
    <cellStyle name="40% - Accent2 4 2 2 3 2 3" xfId="5234"/>
    <cellStyle name="40% - Accent2 4 2 2 3 3" xfId="5235"/>
    <cellStyle name="40% - Accent2 4 2 2 3 3 2" xfId="5236"/>
    <cellStyle name="40% - Accent2 4 2 2 3 4" xfId="5237"/>
    <cellStyle name="40% - Accent2 4 2 2 4" xfId="5238"/>
    <cellStyle name="40% - Accent2 4 2 2 4 2" xfId="5239"/>
    <cellStyle name="40% - Accent2 4 2 2 4 2 2" xfId="5240"/>
    <cellStyle name="40% - Accent2 4 2 2 4 3" xfId="5241"/>
    <cellStyle name="40% - Accent2 4 2 2 5" xfId="5242"/>
    <cellStyle name="40% - Accent2 4 2 2 5 2" xfId="5243"/>
    <cellStyle name="40% - Accent2 4 2 2 6" xfId="5244"/>
    <cellStyle name="40% - Accent2 4 2 2 7" xfId="5245"/>
    <cellStyle name="40% - Accent2 4 2 2 8" xfId="5246"/>
    <cellStyle name="40% - Accent2 4 2 3" xfId="5247"/>
    <cellStyle name="40% - Accent2 4 2 3 2" xfId="5248"/>
    <cellStyle name="40% - Accent2 4 2 3 2 2" xfId="5249"/>
    <cellStyle name="40% - Accent2 4 2 3 2 2 2" xfId="5250"/>
    <cellStyle name="40% - Accent2 4 2 3 2 3" xfId="5251"/>
    <cellStyle name="40% - Accent2 4 2 3 3" xfId="5252"/>
    <cellStyle name="40% - Accent2 4 2 3 3 2" xfId="5253"/>
    <cellStyle name="40% - Accent2 4 2 3 4" xfId="5254"/>
    <cellStyle name="40% - Accent2 4 2 4" xfId="5255"/>
    <cellStyle name="40% - Accent2 4 2 4 2" xfId="5256"/>
    <cellStyle name="40% - Accent2 4 2 4 2 2" xfId="5257"/>
    <cellStyle name="40% - Accent2 4 2 4 2 2 2" xfId="5258"/>
    <cellStyle name="40% - Accent2 4 2 4 2 3" xfId="5259"/>
    <cellStyle name="40% - Accent2 4 2 4 3" xfId="5260"/>
    <cellStyle name="40% - Accent2 4 2 4 3 2" xfId="5261"/>
    <cellStyle name="40% - Accent2 4 2 4 4" xfId="5262"/>
    <cellStyle name="40% - Accent2 4 2 5" xfId="5263"/>
    <cellStyle name="40% - Accent2 4 2 5 2" xfId="5264"/>
    <cellStyle name="40% - Accent2 4 2 5 2 2" xfId="5265"/>
    <cellStyle name="40% - Accent2 4 2 5 3" xfId="5266"/>
    <cellStyle name="40% - Accent2 4 2 6" xfId="5267"/>
    <cellStyle name="40% - Accent2 4 2 6 2" xfId="5268"/>
    <cellStyle name="40% - Accent2 4 2 7" xfId="5269"/>
    <cellStyle name="40% - Accent2 4 2 7 2" xfId="5270"/>
    <cellStyle name="40% - Accent2 4 2 8" xfId="5271"/>
    <cellStyle name="40% - Accent2 4 2 9" xfId="5272"/>
    <cellStyle name="40% - Accent2 4 3" xfId="5273"/>
    <cellStyle name="40% - Accent2 4 3 2" xfId="5274"/>
    <cellStyle name="40% - Accent2 4 3 2 2" xfId="5275"/>
    <cellStyle name="40% - Accent2 4 3 2 2 2" xfId="5276"/>
    <cellStyle name="40% - Accent2 4 3 2 2 2 2" xfId="5277"/>
    <cellStyle name="40% - Accent2 4 3 2 2 3" xfId="5278"/>
    <cellStyle name="40% - Accent2 4 3 2 3" xfId="5279"/>
    <cellStyle name="40% - Accent2 4 3 2 3 2" xfId="5280"/>
    <cellStyle name="40% - Accent2 4 3 2 4" xfId="5281"/>
    <cellStyle name="40% - Accent2 4 3 3" xfId="5282"/>
    <cellStyle name="40% - Accent2 4 3 3 2" xfId="5283"/>
    <cellStyle name="40% - Accent2 4 3 3 2 2" xfId="5284"/>
    <cellStyle name="40% - Accent2 4 3 3 2 2 2" xfId="5285"/>
    <cellStyle name="40% - Accent2 4 3 3 2 3" xfId="5286"/>
    <cellStyle name="40% - Accent2 4 3 3 3" xfId="5287"/>
    <cellStyle name="40% - Accent2 4 3 3 3 2" xfId="5288"/>
    <cellStyle name="40% - Accent2 4 3 3 4" xfId="5289"/>
    <cellStyle name="40% - Accent2 4 3 4" xfId="5290"/>
    <cellStyle name="40% - Accent2 4 3 4 2" xfId="5291"/>
    <cellStyle name="40% - Accent2 4 3 4 2 2" xfId="5292"/>
    <cellStyle name="40% - Accent2 4 3 4 3" xfId="5293"/>
    <cellStyle name="40% - Accent2 4 3 5" xfId="5294"/>
    <cellStyle name="40% - Accent2 4 3 5 2" xfId="5295"/>
    <cellStyle name="40% - Accent2 4 3 6" xfId="5296"/>
    <cellStyle name="40% - Accent2 4 3 7" xfId="5297"/>
    <cellStyle name="40% - Accent2 4 3 8" xfId="5298"/>
    <cellStyle name="40% - Accent2 4 4" xfId="5299"/>
    <cellStyle name="40% - Accent2 4 4 2" xfId="5300"/>
    <cellStyle name="40% - Accent2 4 4 2 2" xfId="5301"/>
    <cellStyle name="40% - Accent2 4 4 2 2 2" xfId="5302"/>
    <cellStyle name="40% - Accent2 4 4 2 3" xfId="5303"/>
    <cellStyle name="40% - Accent2 4 4 3" xfId="5304"/>
    <cellStyle name="40% - Accent2 4 4 3 2" xfId="5305"/>
    <cellStyle name="40% - Accent2 4 4 4" xfId="5306"/>
    <cellStyle name="40% - Accent2 4 5" xfId="5307"/>
    <cellStyle name="40% - Accent2 4 5 2" xfId="5308"/>
    <cellStyle name="40% - Accent2 4 5 2 2" xfId="5309"/>
    <cellStyle name="40% - Accent2 4 5 2 2 2" xfId="5310"/>
    <cellStyle name="40% - Accent2 4 5 2 3" xfId="5311"/>
    <cellStyle name="40% - Accent2 4 5 3" xfId="5312"/>
    <cellStyle name="40% - Accent2 4 5 3 2" xfId="5313"/>
    <cellStyle name="40% - Accent2 4 5 4" xfId="5314"/>
    <cellStyle name="40% - Accent2 4 6" xfId="5315"/>
    <cellStyle name="40% - Accent2 4 6 2" xfId="5316"/>
    <cellStyle name="40% - Accent2 4 6 2 2" xfId="5317"/>
    <cellStyle name="40% - Accent2 4 6 3" xfId="5318"/>
    <cellStyle name="40% - Accent2 4 7" xfId="5319"/>
    <cellStyle name="40% - Accent2 4 7 2" xfId="5320"/>
    <cellStyle name="40% - Accent2 4 8" xfId="5321"/>
    <cellStyle name="40% - Accent2 4 8 2" xfId="5322"/>
    <cellStyle name="40% - Accent2 4 9" xfId="5323"/>
    <cellStyle name="40% - Accent2 5" xfId="5324"/>
    <cellStyle name="40% - Accent2 5 10" xfId="5325"/>
    <cellStyle name="40% - Accent2 5 2" xfId="5326"/>
    <cellStyle name="40% - Accent2 5 2 2" xfId="5327"/>
    <cellStyle name="40% - Accent2 5 2 2 2" xfId="5328"/>
    <cellStyle name="40% - Accent2 5 2 2 2 2" xfId="5329"/>
    <cellStyle name="40% - Accent2 5 2 2 2 2 2" xfId="5330"/>
    <cellStyle name="40% - Accent2 5 2 2 2 3" xfId="5331"/>
    <cellStyle name="40% - Accent2 5 2 2 3" xfId="5332"/>
    <cellStyle name="40% - Accent2 5 2 2 3 2" xfId="5333"/>
    <cellStyle name="40% - Accent2 5 2 2 4" xfId="5334"/>
    <cellStyle name="40% - Accent2 5 2 3" xfId="5335"/>
    <cellStyle name="40% - Accent2 5 2 3 2" xfId="5336"/>
    <cellStyle name="40% - Accent2 5 2 3 2 2" xfId="5337"/>
    <cellStyle name="40% - Accent2 5 2 3 2 2 2" xfId="5338"/>
    <cellStyle name="40% - Accent2 5 2 3 2 3" xfId="5339"/>
    <cellStyle name="40% - Accent2 5 2 3 3" xfId="5340"/>
    <cellStyle name="40% - Accent2 5 2 3 3 2" xfId="5341"/>
    <cellStyle name="40% - Accent2 5 2 3 4" xfId="5342"/>
    <cellStyle name="40% - Accent2 5 2 4" xfId="5343"/>
    <cellStyle name="40% - Accent2 5 2 4 2" xfId="5344"/>
    <cellStyle name="40% - Accent2 5 2 4 2 2" xfId="5345"/>
    <cellStyle name="40% - Accent2 5 2 4 3" xfId="5346"/>
    <cellStyle name="40% - Accent2 5 2 5" xfId="5347"/>
    <cellStyle name="40% - Accent2 5 2 5 2" xfId="5348"/>
    <cellStyle name="40% - Accent2 5 2 6" xfId="5349"/>
    <cellStyle name="40% - Accent2 5 2 7" xfId="5350"/>
    <cellStyle name="40% - Accent2 5 2 8" xfId="5351"/>
    <cellStyle name="40% - Accent2 5 3" xfId="5352"/>
    <cellStyle name="40% - Accent2 5 3 2" xfId="5353"/>
    <cellStyle name="40% - Accent2 5 3 2 2" xfId="5354"/>
    <cellStyle name="40% - Accent2 5 3 2 2 2" xfId="5355"/>
    <cellStyle name="40% - Accent2 5 3 2 3" xfId="5356"/>
    <cellStyle name="40% - Accent2 5 3 3" xfId="5357"/>
    <cellStyle name="40% - Accent2 5 3 3 2" xfId="5358"/>
    <cellStyle name="40% - Accent2 5 3 4" xfId="5359"/>
    <cellStyle name="40% - Accent2 5 4" xfId="5360"/>
    <cellStyle name="40% - Accent2 5 4 2" xfId="5361"/>
    <cellStyle name="40% - Accent2 5 4 2 2" xfId="5362"/>
    <cellStyle name="40% - Accent2 5 4 2 2 2" xfId="5363"/>
    <cellStyle name="40% - Accent2 5 4 2 3" xfId="5364"/>
    <cellStyle name="40% - Accent2 5 4 3" xfId="5365"/>
    <cellStyle name="40% - Accent2 5 4 3 2" xfId="5366"/>
    <cellStyle name="40% - Accent2 5 4 4" xfId="5367"/>
    <cellStyle name="40% - Accent2 5 5" xfId="5368"/>
    <cellStyle name="40% - Accent2 5 5 2" xfId="5369"/>
    <cellStyle name="40% - Accent2 5 5 2 2" xfId="5370"/>
    <cellStyle name="40% - Accent2 5 5 3" xfId="5371"/>
    <cellStyle name="40% - Accent2 5 6" xfId="5372"/>
    <cellStyle name="40% - Accent2 5 6 2" xfId="5373"/>
    <cellStyle name="40% - Accent2 5 7" xfId="5374"/>
    <cellStyle name="40% - Accent2 5 7 2" xfId="5375"/>
    <cellStyle name="40% - Accent2 5 8" xfId="5376"/>
    <cellStyle name="40% - Accent2 5 9" xfId="5377"/>
    <cellStyle name="40% - Accent2 6" xfId="5378"/>
    <cellStyle name="40% - Accent2 6 10" xfId="5379"/>
    <cellStyle name="40% - Accent2 6 2" xfId="5380"/>
    <cellStyle name="40% - Accent2 6 2 2" xfId="5381"/>
    <cellStyle name="40% - Accent2 6 2 2 2" xfId="5382"/>
    <cellStyle name="40% - Accent2 6 2 2 2 2" xfId="5383"/>
    <cellStyle name="40% - Accent2 6 2 2 2 2 2" xfId="5384"/>
    <cellStyle name="40% - Accent2 6 2 2 2 3" xfId="5385"/>
    <cellStyle name="40% - Accent2 6 2 2 3" xfId="5386"/>
    <cellStyle name="40% - Accent2 6 2 2 3 2" xfId="5387"/>
    <cellStyle name="40% - Accent2 6 2 2 4" xfId="5388"/>
    <cellStyle name="40% - Accent2 6 2 3" xfId="5389"/>
    <cellStyle name="40% - Accent2 6 2 3 2" xfId="5390"/>
    <cellStyle name="40% - Accent2 6 2 3 2 2" xfId="5391"/>
    <cellStyle name="40% - Accent2 6 2 3 2 2 2" xfId="5392"/>
    <cellStyle name="40% - Accent2 6 2 3 2 3" xfId="5393"/>
    <cellStyle name="40% - Accent2 6 2 3 3" xfId="5394"/>
    <cellStyle name="40% - Accent2 6 2 3 3 2" xfId="5395"/>
    <cellStyle name="40% - Accent2 6 2 3 4" xfId="5396"/>
    <cellStyle name="40% - Accent2 6 2 4" xfId="5397"/>
    <cellStyle name="40% - Accent2 6 2 4 2" xfId="5398"/>
    <cellStyle name="40% - Accent2 6 2 4 2 2" xfId="5399"/>
    <cellStyle name="40% - Accent2 6 2 4 3" xfId="5400"/>
    <cellStyle name="40% - Accent2 6 2 5" xfId="5401"/>
    <cellStyle name="40% - Accent2 6 2 5 2" xfId="5402"/>
    <cellStyle name="40% - Accent2 6 2 6" xfId="5403"/>
    <cellStyle name="40% - Accent2 6 2 7" xfId="5404"/>
    <cellStyle name="40% - Accent2 6 2 8" xfId="5405"/>
    <cellStyle name="40% - Accent2 6 3" xfId="5406"/>
    <cellStyle name="40% - Accent2 6 3 2" xfId="5407"/>
    <cellStyle name="40% - Accent2 6 3 2 2" xfId="5408"/>
    <cellStyle name="40% - Accent2 6 3 2 2 2" xfId="5409"/>
    <cellStyle name="40% - Accent2 6 3 2 3" xfId="5410"/>
    <cellStyle name="40% - Accent2 6 3 3" xfId="5411"/>
    <cellStyle name="40% - Accent2 6 3 3 2" xfId="5412"/>
    <cellStyle name="40% - Accent2 6 3 4" xfId="5413"/>
    <cellStyle name="40% - Accent2 6 4" xfId="5414"/>
    <cellStyle name="40% - Accent2 6 4 2" xfId="5415"/>
    <cellStyle name="40% - Accent2 6 4 2 2" xfId="5416"/>
    <cellStyle name="40% - Accent2 6 4 2 2 2" xfId="5417"/>
    <cellStyle name="40% - Accent2 6 4 2 3" xfId="5418"/>
    <cellStyle name="40% - Accent2 6 4 3" xfId="5419"/>
    <cellStyle name="40% - Accent2 6 4 3 2" xfId="5420"/>
    <cellStyle name="40% - Accent2 6 4 4" xfId="5421"/>
    <cellStyle name="40% - Accent2 6 5" xfId="5422"/>
    <cellStyle name="40% - Accent2 6 5 2" xfId="5423"/>
    <cellStyle name="40% - Accent2 6 5 2 2" xfId="5424"/>
    <cellStyle name="40% - Accent2 6 5 3" xfId="5425"/>
    <cellStyle name="40% - Accent2 6 6" xfId="5426"/>
    <cellStyle name="40% - Accent2 6 6 2" xfId="5427"/>
    <cellStyle name="40% - Accent2 6 7" xfId="5428"/>
    <cellStyle name="40% - Accent2 6 7 2" xfId="5429"/>
    <cellStyle name="40% - Accent2 6 8" xfId="5430"/>
    <cellStyle name="40% - Accent2 6 9" xfId="5431"/>
    <cellStyle name="40% - Accent2 7" xfId="5432"/>
    <cellStyle name="40% - Accent2 7 2" xfId="5433"/>
    <cellStyle name="40% - Accent2 7 2 2" xfId="5434"/>
    <cellStyle name="40% - Accent2 7 2 2 2" xfId="5435"/>
    <cellStyle name="40% - Accent2 7 2 2 2 2" xfId="5436"/>
    <cellStyle name="40% - Accent2 7 2 2 3" xfId="5437"/>
    <cellStyle name="40% - Accent2 7 2 3" xfId="5438"/>
    <cellStyle name="40% - Accent2 7 2 3 2" xfId="5439"/>
    <cellStyle name="40% - Accent2 7 2 4" xfId="5440"/>
    <cellStyle name="40% - Accent2 7 3" xfId="5441"/>
    <cellStyle name="40% - Accent2 7 3 2" xfId="5442"/>
    <cellStyle name="40% - Accent2 7 3 2 2" xfId="5443"/>
    <cellStyle name="40% - Accent2 7 3 3" xfId="5444"/>
    <cellStyle name="40% - Accent2 7 4" xfId="5445"/>
    <cellStyle name="40% - Accent2 7 4 2" xfId="5446"/>
    <cellStyle name="40% - Accent2 7 5" xfId="5447"/>
    <cellStyle name="40% - Accent2 8" xfId="5448"/>
    <cellStyle name="40% - Accent2 8 2" xfId="5449"/>
    <cellStyle name="40% - Accent2 8 2 2" xfId="5450"/>
    <cellStyle name="40% - Accent2 8 2 2 2" xfId="5451"/>
    <cellStyle name="40% - Accent2 8 2 2 2 2" xfId="5452"/>
    <cellStyle name="40% - Accent2 8 2 2 3" xfId="5453"/>
    <cellStyle name="40% - Accent2 8 2 3" xfId="5454"/>
    <cellStyle name="40% - Accent2 8 2 3 2" xfId="5455"/>
    <cellStyle name="40% - Accent2 8 2 4" xfId="5456"/>
    <cellStyle name="40% - Accent2 8 3" xfId="5457"/>
    <cellStyle name="40% - Accent2 8 3 2" xfId="5458"/>
    <cellStyle name="40% - Accent2 8 3 2 2" xfId="5459"/>
    <cellStyle name="40% - Accent2 8 3 3" xfId="5460"/>
    <cellStyle name="40% - Accent2 8 4" xfId="5461"/>
    <cellStyle name="40% - Accent2 8 4 2" xfId="5462"/>
    <cellStyle name="40% - Accent2 8 5" xfId="5463"/>
    <cellStyle name="40% - Accent2 9" xfId="5464"/>
    <cellStyle name="40% - Accent2 9 2" xfId="5465"/>
    <cellStyle name="40% - Accent2 9 2 2" xfId="5466"/>
    <cellStyle name="40% - Accent2 9 2 2 2" xfId="5467"/>
    <cellStyle name="40% - Accent2 9 2 3" xfId="5468"/>
    <cellStyle name="40% - Accent2 9 3" xfId="5469"/>
    <cellStyle name="40% - Accent2 9 3 2" xfId="5470"/>
    <cellStyle name="40% - Accent2 9 4" xfId="5471"/>
    <cellStyle name="40% - Accent3 10" xfId="5472"/>
    <cellStyle name="40% - Accent3 10 2" xfId="5473"/>
    <cellStyle name="40% - Accent3 10 2 2" xfId="5474"/>
    <cellStyle name="40% - Accent3 10 2 2 2" xfId="5475"/>
    <cellStyle name="40% - Accent3 10 2 3" xfId="5476"/>
    <cellStyle name="40% - Accent3 10 3" xfId="5477"/>
    <cellStyle name="40% - Accent3 10 3 2" xfId="5478"/>
    <cellStyle name="40% - Accent3 10 4" xfId="5479"/>
    <cellStyle name="40% - Accent3 2" xfId="5480"/>
    <cellStyle name="40% - Accent3 2 10" xfId="5481"/>
    <cellStyle name="40% - Accent3 2 10 2" xfId="5482"/>
    <cellStyle name="40% - Accent3 2 11" xfId="5483"/>
    <cellStyle name="40% - Accent3 2 12" xfId="5484"/>
    <cellStyle name="40% - Accent3 2 13" xfId="5485"/>
    <cellStyle name="40% - Accent3 2 2" xfId="5486"/>
    <cellStyle name="40% - Accent3 2 2 10" xfId="5487"/>
    <cellStyle name="40% - Accent3 2 2 11" xfId="5488"/>
    <cellStyle name="40% - Accent3 2 2 12" xfId="5489"/>
    <cellStyle name="40% - Accent3 2 2 2" xfId="5490"/>
    <cellStyle name="40% - Accent3 2 2 2 10" xfId="5491"/>
    <cellStyle name="40% - Accent3 2 2 2 2" xfId="5492"/>
    <cellStyle name="40% - Accent3 2 2 2 2 2" xfId="5493"/>
    <cellStyle name="40% - Accent3 2 2 2 2 2 2" xfId="5494"/>
    <cellStyle name="40% - Accent3 2 2 2 2 2 2 2" xfId="5495"/>
    <cellStyle name="40% - Accent3 2 2 2 2 2 2 2 2" xfId="5496"/>
    <cellStyle name="40% - Accent3 2 2 2 2 2 2 3" xfId="5497"/>
    <cellStyle name="40% - Accent3 2 2 2 2 2 3" xfId="5498"/>
    <cellStyle name="40% - Accent3 2 2 2 2 2 3 2" xfId="5499"/>
    <cellStyle name="40% - Accent3 2 2 2 2 2 4" xfId="5500"/>
    <cellStyle name="40% - Accent3 2 2 2 2 3" xfId="5501"/>
    <cellStyle name="40% - Accent3 2 2 2 2 3 2" xfId="5502"/>
    <cellStyle name="40% - Accent3 2 2 2 2 3 2 2" xfId="5503"/>
    <cellStyle name="40% - Accent3 2 2 2 2 3 3" xfId="5504"/>
    <cellStyle name="40% - Accent3 2 2 2 2 4" xfId="5505"/>
    <cellStyle name="40% - Accent3 2 2 2 2 4 2" xfId="5506"/>
    <cellStyle name="40% - Accent3 2 2 2 2 5" xfId="5507"/>
    <cellStyle name="40% - Accent3 2 2 2 2 6" xfId="5508"/>
    <cellStyle name="40% - Accent3 2 2 2 2 7" xfId="5509"/>
    <cellStyle name="40% - Accent3 2 2 2 3" xfId="5510"/>
    <cellStyle name="40% - Accent3 2 2 2 3 2" xfId="5511"/>
    <cellStyle name="40% - Accent3 2 2 2 3 2 2" xfId="5512"/>
    <cellStyle name="40% - Accent3 2 2 2 3 2 2 2" xfId="5513"/>
    <cellStyle name="40% - Accent3 2 2 2 3 2 3" xfId="5514"/>
    <cellStyle name="40% - Accent3 2 2 2 3 3" xfId="5515"/>
    <cellStyle name="40% - Accent3 2 2 2 3 3 2" xfId="5516"/>
    <cellStyle name="40% - Accent3 2 2 2 3 4" xfId="5517"/>
    <cellStyle name="40% - Accent3 2 2 2 4" xfId="5518"/>
    <cellStyle name="40% - Accent3 2 2 2 4 2" xfId="5519"/>
    <cellStyle name="40% - Accent3 2 2 2 4 2 2" xfId="5520"/>
    <cellStyle name="40% - Accent3 2 2 2 4 2 2 2" xfId="5521"/>
    <cellStyle name="40% - Accent3 2 2 2 4 2 3" xfId="5522"/>
    <cellStyle name="40% - Accent3 2 2 2 4 3" xfId="5523"/>
    <cellStyle name="40% - Accent3 2 2 2 4 3 2" xfId="5524"/>
    <cellStyle name="40% - Accent3 2 2 2 4 4" xfId="5525"/>
    <cellStyle name="40% - Accent3 2 2 2 5" xfId="5526"/>
    <cellStyle name="40% - Accent3 2 2 2 5 2" xfId="5527"/>
    <cellStyle name="40% - Accent3 2 2 2 5 2 2" xfId="5528"/>
    <cellStyle name="40% - Accent3 2 2 2 5 3" xfId="5529"/>
    <cellStyle name="40% - Accent3 2 2 2 6" xfId="5530"/>
    <cellStyle name="40% - Accent3 2 2 2 6 2" xfId="5531"/>
    <cellStyle name="40% - Accent3 2 2 2 7" xfId="5532"/>
    <cellStyle name="40% - Accent3 2 2 2 7 2" xfId="5533"/>
    <cellStyle name="40% - Accent3 2 2 2 8" xfId="5534"/>
    <cellStyle name="40% - Accent3 2 2 2 9" xfId="5535"/>
    <cellStyle name="40% - Accent3 2 2 3" xfId="5536"/>
    <cellStyle name="40% - Accent3 2 2 3 2" xfId="5537"/>
    <cellStyle name="40% - Accent3 2 2 3 2 2" xfId="5538"/>
    <cellStyle name="40% - Accent3 2 2 3 2 2 2" xfId="5539"/>
    <cellStyle name="40% - Accent3 2 2 3 2 2 2 2" xfId="5540"/>
    <cellStyle name="40% - Accent3 2 2 3 2 2 3" xfId="5541"/>
    <cellStyle name="40% - Accent3 2 2 3 2 3" xfId="5542"/>
    <cellStyle name="40% - Accent3 2 2 3 2 3 2" xfId="5543"/>
    <cellStyle name="40% - Accent3 2 2 3 2 4" xfId="5544"/>
    <cellStyle name="40% - Accent3 2 2 3 3" xfId="5545"/>
    <cellStyle name="40% - Accent3 2 2 3 3 2" xfId="5546"/>
    <cellStyle name="40% - Accent3 2 2 3 3 2 2" xfId="5547"/>
    <cellStyle name="40% - Accent3 2 2 3 3 3" xfId="5548"/>
    <cellStyle name="40% - Accent3 2 2 3 4" xfId="5549"/>
    <cellStyle name="40% - Accent3 2 2 3 4 2" xfId="5550"/>
    <cellStyle name="40% - Accent3 2 2 3 5" xfId="5551"/>
    <cellStyle name="40% - Accent3 2 2 3 6" xfId="5552"/>
    <cellStyle name="40% - Accent3 2 2 3 7" xfId="5553"/>
    <cellStyle name="40% - Accent3 2 2 4" xfId="5554"/>
    <cellStyle name="40% - Accent3 2 2 4 2" xfId="5555"/>
    <cellStyle name="40% - Accent3 2 2 4 2 2" xfId="5556"/>
    <cellStyle name="40% - Accent3 2 2 4 2 2 2" xfId="5557"/>
    <cellStyle name="40% - Accent3 2 2 4 2 3" xfId="5558"/>
    <cellStyle name="40% - Accent3 2 2 4 3" xfId="5559"/>
    <cellStyle name="40% - Accent3 2 2 4 3 2" xfId="5560"/>
    <cellStyle name="40% - Accent3 2 2 4 4" xfId="5561"/>
    <cellStyle name="40% - Accent3 2 2 5" xfId="5562"/>
    <cellStyle name="40% - Accent3 2 2 5 2" xfId="5563"/>
    <cellStyle name="40% - Accent3 2 2 5 2 2" xfId="5564"/>
    <cellStyle name="40% - Accent3 2 2 5 2 2 2" xfId="5565"/>
    <cellStyle name="40% - Accent3 2 2 5 2 3" xfId="5566"/>
    <cellStyle name="40% - Accent3 2 2 5 3" xfId="5567"/>
    <cellStyle name="40% - Accent3 2 2 5 3 2" xfId="5568"/>
    <cellStyle name="40% - Accent3 2 2 5 4" xfId="5569"/>
    <cellStyle name="40% - Accent3 2 2 6" xfId="5570"/>
    <cellStyle name="40% - Accent3 2 2 6 2" xfId="5571"/>
    <cellStyle name="40% - Accent3 2 2 7" xfId="5572"/>
    <cellStyle name="40% - Accent3 2 2 7 2" xfId="5573"/>
    <cellStyle name="40% - Accent3 2 2 7 2 2" xfId="5574"/>
    <cellStyle name="40% - Accent3 2 2 7 3" xfId="5575"/>
    <cellStyle name="40% - Accent3 2 2 8" xfId="5576"/>
    <cellStyle name="40% - Accent3 2 2 8 2" xfId="5577"/>
    <cellStyle name="40% - Accent3 2 2 9" xfId="5578"/>
    <cellStyle name="40% - Accent3 2 2 9 2" xfId="5579"/>
    <cellStyle name="40% - Accent3 2 3" xfId="5580"/>
    <cellStyle name="40% - Accent3 2 3 10" xfId="5581"/>
    <cellStyle name="40% - Accent3 2 3 2" xfId="5582"/>
    <cellStyle name="40% - Accent3 2 3 2 2" xfId="5583"/>
    <cellStyle name="40% - Accent3 2 3 2 2 2" xfId="5584"/>
    <cellStyle name="40% - Accent3 2 3 2 2 2 2" xfId="5585"/>
    <cellStyle name="40% - Accent3 2 3 2 2 2 2 2" xfId="5586"/>
    <cellStyle name="40% - Accent3 2 3 2 2 2 3" xfId="5587"/>
    <cellStyle name="40% - Accent3 2 3 2 2 3" xfId="5588"/>
    <cellStyle name="40% - Accent3 2 3 2 2 3 2" xfId="5589"/>
    <cellStyle name="40% - Accent3 2 3 2 2 4" xfId="5590"/>
    <cellStyle name="40% - Accent3 2 3 2 3" xfId="5591"/>
    <cellStyle name="40% - Accent3 2 3 2 3 2" xfId="5592"/>
    <cellStyle name="40% - Accent3 2 3 2 3 2 2" xfId="5593"/>
    <cellStyle name="40% - Accent3 2 3 2 3 3" xfId="5594"/>
    <cellStyle name="40% - Accent3 2 3 2 4" xfId="5595"/>
    <cellStyle name="40% - Accent3 2 3 2 4 2" xfId="5596"/>
    <cellStyle name="40% - Accent3 2 3 2 5" xfId="5597"/>
    <cellStyle name="40% - Accent3 2 3 2 6" xfId="5598"/>
    <cellStyle name="40% - Accent3 2 3 2 7" xfId="5599"/>
    <cellStyle name="40% - Accent3 2 3 3" xfId="5600"/>
    <cellStyle name="40% - Accent3 2 3 3 2" xfId="5601"/>
    <cellStyle name="40% - Accent3 2 3 3 2 2" xfId="5602"/>
    <cellStyle name="40% - Accent3 2 3 3 2 2 2" xfId="5603"/>
    <cellStyle name="40% - Accent3 2 3 3 2 3" xfId="5604"/>
    <cellStyle name="40% - Accent3 2 3 3 3" xfId="5605"/>
    <cellStyle name="40% - Accent3 2 3 3 3 2" xfId="5606"/>
    <cellStyle name="40% - Accent3 2 3 3 4" xfId="5607"/>
    <cellStyle name="40% - Accent3 2 3 4" xfId="5608"/>
    <cellStyle name="40% - Accent3 2 3 4 2" xfId="5609"/>
    <cellStyle name="40% - Accent3 2 3 4 2 2" xfId="5610"/>
    <cellStyle name="40% - Accent3 2 3 4 2 2 2" xfId="5611"/>
    <cellStyle name="40% - Accent3 2 3 4 2 3" xfId="5612"/>
    <cellStyle name="40% - Accent3 2 3 4 3" xfId="5613"/>
    <cellStyle name="40% - Accent3 2 3 4 3 2" xfId="5614"/>
    <cellStyle name="40% - Accent3 2 3 4 4" xfId="5615"/>
    <cellStyle name="40% - Accent3 2 3 5" xfId="5616"/>
    <cellStyle name="40% - Accent3 2 3 5 2" xfId="5617"/>
    <cellStyle name="40% - Accent3 2 3 5 2 2" xfId="5618"/>
    <cellStyle name="40% - Accent3 2 3 5 3" xfId="5619"/>
    <cellStyle name="40% - Accent3 2 3 6" xfId="5620"/>
    <cellStyle name="40% - Accent3 2 3 6 2" xfId="5621"/>
    <cellStyle name="40% - Accent3 2 3 7" xfId="5622"/>
    <cellStyle name="40% - Accent3 2 3 7 2" xfId="5623"/>
    <cellStyle name="40% - Accent3 2 3 8" xfId="5624"/>
    <cellStyle name="40% - Accent3 2 3 9" xfId="5625"/>
    <cellStyle name="40% - Accent3 2 4" xfId="5626"/>
    <cellStyle name="40% - Accent3 2 4 2" xfId="5627"/>
    <cellStyle name="40% - Accent3 2 4 2 2" xfId="5628"/>
    <cellStyle name="40% - Accent3 2 4 2 2 2" xfId="5629"/>
    <cellStyle name="40% - Accent3 2 4 2 2 2 2" xfId="5630"/>
    <cellStyle name="40% - Accent3 2 4 2 2 3" xfId="5631"/>
    <cellStyle name="40% - Accent3 2 4 2 3" xfId="5632"/>
    <cellStyle name="40% - Accent3 2 4 2 3 2" xfId="5633"/>
    <cellStyle name="40% - Accent3 2 4 2 4" xfId="5634"/>
    <cellStyle name="40% - Accent3 2 4 3" xfId="5635"/>
    <cellStyle name="40% - Accent3 2 4 3 2" xfId="5636"/>
    <cellStyle name="40% - Accent3 2 4 3 2 2" xfId="5637"/>
    <cellStyle name="40% - Accent3 2 4 3 3" xfId="5638"/>
    <cellStyle name="40% - Accent3 2 4 4" xfId="5639"/>
    <cellStyle name="40% - Accent3 2 4 4 2" xfId="5640"/>
    <cellStyle name="40% - Accent3 2 4 5" xfId="5641"/>
    <cellStyle name="40% - Accent3 2 4 6" xfId="5642"/>
    <cellStyle name="40% - Accent3 2 4 7" xfId="5643"/>
    <cellStyle name="40% - Accent3 2 5" xfId="5644"/>
    <cellStyle name="40% - Accent3 2 5 2" xfId="5645"/>
    <cellStyle name="40% - Accent3 2 5 2 2" xfId="5646"/>
    <cellStyle name="40% - Accent3 2 5 2 2 2" xfId="5647"/>
    <cellStyle name="40% - Accent3 2 5 2 3" xfId="5648"/>
    <cellStyle name="40% - Accent3 2 5 3" xfId="5649"/>
    <cellStyle name="40% - Accent3 2 5 3 2" xfId="5650"/>
    <cellStyle name="40% - Accent3 2 5 4" xfId="5651"/>
    <cellStyle name="40% - Accent3 2 6" xfId="5652"/>
    <cellStyle name="40% - Accent3 2 6 2" xfId="5653"/>
    <cellStyle name="40% - Accent3 2 6 2 2" xfId="5654"/>
    <cellStyle name="40% - Accent3 2 6 2 2 2" xfId="5655"/>
    <cellStyle name="40% - Accent3 2 6 2 3" xfId="5656"/>
    <cellStyle name="40% - Accent3 2 6 3" xfId="5657"/>
    <cellStyle name="40% - Accent3 2 6 3 2" xfId="5658"/>
    <cellStyle name="40% - Accent3 2 6 4" xfId="5659"/>
    <cellStyle name="40% - Accent3 2 7" xfId="5660"/>
    <cellStyle name="40% - Accent3 2 7 2" xfId="5661"/>
    <cellStyle name="40% - Accent3 2 8" xfId="5662"/>
    <cellStyle name="40% - Accent3 2 8 2" xfId="5663"/>
    <cellStyle name="40% - Accent3 2 8 2 2" xfId="5664"/>
    <cellStyle name="40% - Accent3 2 8 3" xfId="5665"/>
    <cellStyle name="40% - Accent3 2 9" xfId="5666"/>
    <cellStyle name="40% - Accent3 2 9 2" xfId="5667"/>
    <cellStyle name="40% - Accent3 3" xfId="5668"/>
    <cellStyle name="40% - Accent3 3 10" xfId="5669"/>
    <cellStyle name="40% - Accent3 3 10 2" xfId="5670"/>
    <cellStyle name="40% - Accent3 3 11" xfId="5671"/>
    <cellStyle name="40% - Accent3 3 12" xfId="5672"/>
    <cellStyle name="40% - Accent3 3 13" xfId="5673"/>
    <cellStyle name="40% - Accent3 3 2" xfId="5674"/>
    <cellStyle name="40% - Accent3 3 2 10" xfId="5675"/>
    <cellStyle name="40% - Accent3 3 2 11" xfId="5676"/>
    <cellStyle name="40% - Accent3 3 2 2" xfId="5677"/>
    <cellStyle name="40% - Accent3 3 2 2 10" xfId="5678"/>
    <cellStyle name="40% - Accent3 3 2 2 2" xfId="5679"/>
    <cellStyle name="40% - Accent3 3 2 2 2 2" xfId="5680"/>
    <cellStyle name="40% - Accent3 3 2 2 2 2 2" xfId="5681"/>
    <cellStyle name="40% - Accent3 3 2 2 2 2 2 2" xfId="5682"/>
    <cellStyle name="40% - Accent3 3 2 2 2 2 2 2 2" xfId="5683"/>
    <cellStyle name="40% - Accent3 3 2 2 2 2 2 3" xfId="5684"/>
    <cellStyle name="40% - Accent3 3 2 2 2 2 3" xfId="5685"/>
    <cellStyle name="40% - Accent3 3 2 2 2 2 3 2" xfId="5686"/>
    <cellStyle name="40% - Accent3 3 2 2 2 2 4" xfId="5687"/>
    <cellStyle name="40% - Accent3 3 2 2 2 3" xfId="5688"/>
    <cellStyle name="40% - Accent3 3 2 2 2 3 2" xfId="5689"/>
    <cellStyle name="40% - Accent3 3 2 2 2 3 2 2" xfId="5690"/>
    <cellStyle name="40% - Accent3 3 2 2 2 3 3" xfId="5691"/>
    <cellStyle name="40% - Accent3 3 2 2 2 4" xfId="5692"/>
    <cellStyle name="40% - Accent3 3 2 2 2 4 2" xfId="5693"/>
    <cellStyle name="40% - Accent3 3 2 2 2 5" xfId="5694"/>
    <cellStyle name="40% - Accent3 3 2 2 2 6" xfId="5695"/>
    <cellStyle name="40% - Accent3 3 2 2 2 7" xfId="5696"/>
    <cellStyle name="40% - Accent3 3 2 2 3" xfId="5697"/>
    <cellStyle name="40% - Accent3 3 2 2 3 2" xfId="5698"/>
    <cellStyle name="40% - Accent3 3 2 2 3 2 2" xfId="5699"/>
    <cellStyle name="40% - Accent3 3 2 2 3 2 2 2" xfId="5700"/>
    <cellStyle name="40% - Accent3 3 2 2 3 2 3" xfId="5701"/>
    <cellStyle name="40% - Accent3 3 2 2 3 3" xfId="5702"/>
    <cellStyle name="40% - Accent3 3 2 2 3 3 2" xfId="5703"/>
    <cellStyle name="40% - Accent3 3 2 2 3 4" xfId="5704"/>
    <cellStyle name="40% - Accent3 3 2 2 4" xfId="5705"/>
    <cellStyle name="40% - Accent3 3 2 2 4 2" xfId="5706"/>
    <cellStyle name="40% - Accent3 3 2 2 4 2 2" xfId="5707"/>
    <cellStyle name="40% - Accent3 3 2 2 4 2 2 2" xfId="5708"/>
    <cellStyle name="40% - Accent3 3 2 2 4 2 3" xfId="5709"/>
    <cellStyle name="40% - Accent3 3 2 2 4 3" xfId="5710"/>
    <cellStyle name="40% - Accent3 3 2 2 4 3 2" xfId="5711"/>
    <cellStyle name="40% - Accent3 3 2 2 4 4" xfId="5712"/>
    <cellStyle name="40% - Accent3 3 2 2 5" xfId="5713"/>
    <cellStyle name="40% - Accent3 3 2 2 5 2" xfId="5714"/>
    <cellStyle name="40% - Accent3 3 2 2 5 2 2" xfId="5715"/>
    <cellStyle name="40% - Accent3 3 2 2 5 3" xfId="5716"/>
    <cellStyle name="40% - Accent3 3 2 2 6" xfId="5717"/>
    <cellStyle name="40% - Accent3 3 2 2 6 2" xfId="5718"/>
    <cellStyle name="40% - Accent3 3 2 2 7" xfId="5719"/>
    <cellStyle name="40% - Accent3 3 2 2 7 2" xfId="5720"/>
    <cellStyle name="40% - Accent3 3 2 2 8" xfId="5721"/>
    <cellStyle name="40% - Accent3 3 2 2 9" xfId="5722"/>
    <cellStyle name="40% - Accent3 3 2 3" xfId="5723"/>
    <cellStyle name="40% - Accent3 3 2 3 2" xfId="5724"/>
    <cellStyle name="40% - Accent3 3 2 3 2 2" xfId="5725"/>
    <cellStyle name="40% - Accent3 3 2 3 2 2 2" xfId="5726"/>
    <cellStyle name="40% - Accent3 3 2 3 2 2 2 2" xfId="5727"/>
    <cellStyle name="40% - Accent3 3 2 3 2 2 3" xfId="5728"/>
    <cellStyle name="40% - Accent3 3 2 3 2 3" xfId="5729"/>
    <cellStyle name="40% - Accent3 3 2 3 2 3 2" xfId="5730"/>
    <cellStyle name="40% - Accent3 3 2 3 2 4" xfId="5731"/>
    <cellStyle name="40% - Accent3 3 2 3 3" xfId="5732"/>
    <cellStyle name="40% - Accent3 3 2 3 3 2" xfId="5733"/>
    <cellStyle name="40% - Accent3 3 2 3 3 2 2" xfId="5734"/>
    <cellStyle name="40% - Accent3 3 2 3 3 3" xfId="5735"/>
    <cellStyle name="40% - Accent3 3 2 3 4" xfId="5736"/>
    <cellStyle name="40% - Accent3 3 2 3 4 2" xfId="5737"/>
    <cellStyle name="40% - Accent3 3 2 3 5" xfId="5738"/>
    <cellStyle name="40% - Accent3 3 2 3 6" xfId="5739"/>
    <cellStyle name="40% - Accent3 3 2 3 7" xfId="5740"/>
    <cellStyle name="40% - Accent3 3 2 4" xfId="5741"/>
    <cellStyle name="40% - Accent3 3 2 4 2" xfId="5742"/>
    <cellStyle name="40% - Accent3 3 2 4 2 2" xfId="5743"/>
    <cellStyle name="40% - Accent3 3 2 4 2 2 2" xfId="5744"/>
    <cellStyle name="40% - Accent3 3 2 4 2 3" xfId="5745"/>
    <cellStyle name="40% - Accent3 3 2 4 3" xfId="5746"/>
    <cellStyle name="40% - Accent3 3 2 4 3 2" xfId="5747"/>
    <cellStyle name="40% - Accent3 3 2 4 4" xfId="5748"/>
    <cellStyle name="40% - Accent3 3 2 5" xfId="5749"/>
    <cellStyle name="40% - Accent3 3 2 5 2" xfId="5750"/>
    <cellStyle name="40% - Accent3 3 2 5 2 2" xfId="5751"/>
    <cellStyle name="40% - Accent3 3 2 5 2 2 2" xfId="5752"/>
    <cellStyle name="40% - Accent3 3 2 5 2 3" xfId="5753"/>
    <cellStyle name="40% - Accent3 3 2 5 3" xfId="5754"/>
    <cellStyle name="40% - Accent3 3 2 5 3 2" xfId="5755"/>
    <cellStyle name="40% - Accent3 3 2 5 4" xfId="5756"/>
    <cellStyle name="40% - Accent3 3 2 6" xfId="5757"/>
    <cellStyle name="40% - Accent3 3 2 6 2" xfId="5758"/>
    <cellStyle name="40% - Accent3 3 2 6 2 2" xfId="5759"/>
    <cellStyle name="40% - Accent3 3 2 6 3" xfId="5760"/>
    <cellStyle name="40% - Accent3 3 2 7" xfId="5761"/>
    <cellStyle name="40% - Accent3 3 2 7 2" xfId="5762"/>
    <cellStyle name="40% - Accent3 3 2 8" xfId="5763"/>
    <cellStyle name="40% - Accent3 3 2 8 2" xfId="5764"/>
    <cellStyle name="40% - Accent3 3 2 9" xfId="5765"/>
    <cellStyle name="40% - Accent3 3 3" xfId="5766"/>
    <cellStyle name="40% - Accent3 3 3 10" xfId="5767"/>
    <cellStyle name="40% - Accent3 3 3 2" xfId="5768"/>
    <cellStyle name="40% - Accent3 3 3 2 2" xfId="5769"/>
    <cellStyle name="40% - Accent3 3 3 2 2 2" xfId="5770"/>
    <cellStyle name="40% - Accent3 3 3 2 2 2 2" xfId="5771"/>
    <cellStyle name="40% - Accent3 3 3 2 2 2 2 2" xfId="5772"/>
    <cellStyle name="40% - Accent3 3 3 2 2 2 3" xfId="5773"/>
    <cellStyle name="40% - Accent3 3 3 2 2 3" xfId="5774"/>
    <cellStyle name="40% - Accent3 3 3 2 2 3 2" xfId="5775"/>
    <cellStyle name="40% - Accent3 3 3 2 2 4" xfId="5776"/>
    <cellStyle name="40% - Accent3 3 3 2 3" xfId="5777"/>
    <cellStyle name="40% - Accent3 3 3 2 3 2" xfId="5778"/>
    <cellStyle name="40% - Accent3 3 3 2 3 2 2" xfId="5779"/>
    <cellStyle name="40% - Accent3 3 3 2 3 3" xfId="5780"/>
    <cellStyle name="40% - Accent3 3 3 2 4" xfId="5781"/>
    <cellStyle name="40% - Accent3 3 3 2 4 2" xfId="5782"/>
    <cellStyle name="40% - Accent3 3 3 2 5" xfId="5783"/>
    <cellStyle name="40% - Accent3 3 3 2 6" xfId="5784"/>
    <cellStyle name="40% - Accent3 3 3 2 7" xfId="5785"/>
    <cellStyle name="40% - Accent3 3 3 3" xfId="5786"/>
    <cellStyle name="40% - Accent3 3 3 3 2" xfId="5787"/>
    <cellStyle name="40% - Accent3 3 3 3 2 2" xfId="5788"/>
    <cellStyle name="40% - Accent3 3 3 3 2 2 2" xfId="5789"/>
    <cellStyle name="40% - Accent3 3 3 3 2 3" xfId="5790"/>
    <cellStyle name="40% - Accent3 3 3 3 3" xfId="5791"/>
    <cellStyle name="40% - Accent3 3 3 3 3 2" xfId="5792"/>
    <cellStyle name="40% - Accent3 3 3 3 4" xfId="5793"/>
    <cellStyle name="40% - Accent3 3 3 4" xfId="5794"/>
    <cellStyle name="40% - Accent3 3 3 4 2" xfId="5795"/>
    <cellStyle name="40% - Accent3 3 3 4 2 2" xfId="5796"/>
    <cellStyle name="40% - Accent3 3 3 4 2 2 2" xfId="5797"/>
    <cellStyle name="40% - Accent3 3 3 4 2 3" xfId="5798"/>
    <cellStyle name="40% - Accent3 3 3 4 3" xfId="5799"/>
    <cellStyle name="40% - Accent3 3 3 4 3 2" xfId="5800"/>
    <cellStyle name="40% - Accent3 3 3 4 4" xfId="5801"/>
    <cellStyle name="40% - Accent3 3 3 5" xfId="5802"/>
    <cellStyle name="40% - Accent3 3 3 5 2" xfId="5803"/>
    <cellStyle name="40% - Accent3 3 3 5 2 2" xfId="5804"/>
    <cellStyle name="40% - Accent3 3 3 5 3" xfId="5805"/>
    <cellStyle name="40% - Accent3 3 3 6" xfId="5806"/>
    <cellStyle name="40% - Accent3 3 3 6 2" xfId="5807"/>
    <cellStyle name="40% - Accent3 3 3 7" xfId="5808"/>
    <cellStyle name="40% - Accent3 3 3 7 2" xfId="5809"/>
    <cellStyle name="40% - Accent3 3 3 8" xfId="5810"/>
    <cellStyle name="40% - Accent3 3 3 9" xfId="5811"/>
    <cellStyle name="40% - Accent3 3 4" xfId="5812"/>
    <cellStyle name="40% - Accent3 3 4 2" xfId="5813"/>
    <cellStyle name="40% - Accent3 3 4 2 2" xfId="5814"/>
    <cellStyle name="40% - Accent3 3 4 2 2 2" xfId="5815"/>
    <cellStyle name="40% - Accent3 3 4 2 2 2 2" xfId="5816"/>
    <cellStyle name="40% - Accent3 3 4 2 2 3" xfId="5817"/>
    <cellStyle name="40% - Accent3 3 4 2 3" xfId="5818"/>
    <cellStyle name="40% - Accent3 3 4 2 3 2" xfId="5819"/>
    <cellStyle name="40% - Accent3 3 4 2 4" xfId="5820"/>
    <cellStyle name="40% - Accent3 3 4 3" xfId="5821"/>
    <cellStyle name="40% - Accent3 3 4 3 2" xfId="5822"/>
    <cellStyle name="40% - Accent3 3 4 3 2 2" xfId="5823"/>
    <cellStyle name="40% - Accent3 3 4 3 3" xfId="5824"/>
    <cellStyle name="40% - Accent3 3 4 4" xfId="5825"/>
    <cellStyle name="40% - Accent3 3 4 4 2" xfId="5826"/>
    <cellStyle name="40% - Accent3 3 4 5" xfId="5827"/>
    <cellStyle name="40% - Accent3 3 4 6" xfId="5828"/>
    <cellStyle name="40% - Accent3 3 4 7" xfId="5829"/>
    <cellStyle name="40% - Accent3 3 5" xfId="5830"/>
    <cellStyle name="40% - Accent3 3 5 2" xfId="5831"/>
    <cellStyle name="40% - Accent3 3 5 2 2" xfId="5832"/>
    <cellStyle name="40% - Accent3 3 5 2 2 2" xfId="5833"/>
    <cellStyle name="40% - Accent3 3 5 2 3" xfId="5834"/>
    <cellStyle name="40% - Accent3 3 5 3" xfId="5835"/>
    <cellStyle name="40% - Accent3 3 5 3 2" xfId="5836"/>
    <cellStyle name="40% - Accent3 3 5 4" xfId="5837"/>
    <cellStyle name="40% - Accent3 3 6" xfId="5838"/>
    <cellStyle name="40% - Accent3 3 6 2" xfId="5839"/>
    <cellStyle name="40% - Accent3 3 6 2 2" xfId="5840"/>
    <cellStyle name="40% - Accent3 3 6 2 2 2" xfId="5841"/>
    <cellStyle name="40% - Accent3 3 6 2 3" xfId="5842"/>
    <cellStyle name="40% - Accent3 3 6 3" xfId="5843"/>
    <cellStyle name="40% - Accent3 3 6 3 2" xfId="5844"/>
    <cellStyle name="40% - Accent3 3 6 4" xfId="5845"/>
    <cellStyle name="40% - Accent3 3 7" xfId="5846"/>
    <cellStyle name="40% - Accent3 3 7 2" xfId="5847"/>
    <cellStyle name="40% - Accent3 3 8" xfId="5848"/>
    <cellStyle name="40% - Accent3 3 8 2" xfId="5849"/>
    <cellStyle name="40% - Accent3 3 8 2 2" xfId="5850"/>
    <cellStyle name="40% - Accent3 3 8 3" xfId="5851"/>
    <cellStyle name="40% - Accent3 3 9" xfId="5852"/>
    <cellStyle name="40% - Accent3 3 9 2" xfId="5853"/>
    <cellStyle name="40% - Accent3 4" xfId="5854"/>
    <cellStyle name="40% - Accent3 4 10" xfId="5855"/>
    <cellStyle name="40% - Accent3 4 11" xfId="5856"/>
    <cellStyle name="40% - Accent3 4 12" xfId="5857"/>
    <cellStyle name="40% - Accent3 4 2" xfId="5858"/>
    <cellStyle name="40% - Accent3 4 2 10" xfId="5859"/>
    <cellStyle name="40% - Accent3 4 2 11" xfId="5860"/>
    <cellStyle name="40% - Accent3 4 2 2" xfId="5861"/>
    <cellStyle name="40% - Accent3 4 2 2 2" xfId="5862"/>
    <cellStyle name="40% - Accent3 4 2 2 2 2" xfId="5863"/>
    <cellStyle name="40% - Accent3 4 2 2 2 2 2" xfId="5864"/>
    <cellStyle name="40% - Accent3 4 2 2 2 2 2 2" xfId="5865"/>
    <cellStyle name="40% - Accent3 4 2 2 2 2 3" xfId="5866"/>
    <cellStyle name="40% - Accent3 4 2 2 2 3" xfId="5867"/>
    <cellStyle name="40% - Accent3 4 2 2 2 3 2" xfId="5868"/>
    <cellStyle name="40% - Accent3 4 2 2 2 4" xfId="5869"/>
    <cellStyle name="40% - Accent3 4 2 2 3" xfId="5870"/>
    <cellStyle name="40% - Accent3 4 2 2 3 2" xfId="5871"/>
    <cellStyle name="40% - Accent3 4 2 2 3 2 2" xfId="5872"/>
    <cellStyle name="40% - Accent3 4 2 2 3 2 2 2" xfId="5873"/>
    <cellStyle name="40% - Accent3 4 2 2 3 2 3" xfId="5874"/>
    <cellStyle name="40% - Accent3 4 2 2 3 3" xfId="5875"/>
    <cellStyle name="40% - Accent3 4 2 2 3 3 2" xfId="5876"/>
    <cellStyle name="40% - Accent3 4 2 2 3 4" xfId="5877"/>
    <cellStyle name="40% - Accent3 4 2 2 4" xfId="5878"/>
    <cellStyle name="40% - Accent3 4 2 2 4 2" xfId="5879"/>
    <cellStyle name="40% - Accent3 4 2 2 4 2 2" xfId="5880"/>
    <cellStyle name="40% - Accent3 4 2 2 4 2 2 2" xfId="5881"/>
    <cellStyle name="40% - Accent3 4 2 2 4 2 3" xfId="5882"/>
    <cellStyle name="40% - Accent3 4 2 2 4 3" xfId="5883"/>
    <cellStyle name="40% - Accent3 4 2 2 4 3 2" xfId="5884"/>
    <cellStyle name="40% - Accent3 4 2 2 4 4" xfId="5885"/>
    <cellStyle name="40% - Accent3 4 2 2 5" xfId="5886"/>
    <cellStyle name="40% - Accent3 4 2 2 5 2" xfId="5887"/>
    <cellStyle name="40% - Accent3 4 2 2 5 2 2" xfId="5888"/>
    <cellStyle name="40% - Accent3 4 2 2 5 3" xfId="5889"/>
    <cellStyle name="40% - Accent3 4 2 2 6" xfId="5890"/>
    <cellStyle name="40% - Accent3 4 2 2 6 2" xfId="5891"/>
    <cellStyle name="40% - Accent3 4 2 2 7" xfId="5892"/>
    <cellStyle name="40% - Accent3 4 2 2 8" xfId="5893"/>
    <cellStyle name="40% - Accent3 4 2 2 9" xfId="5894"/>
    <cellStyle name="40% - Accent3 4 2 3" xfId="5895"/>
    <cellStyle name="40% - Accent3 4 2 3 2" xfId="5896"/>
    <cellStyle name="40% - Accent3 4 2 3 2 2" xfId="5897"/>
    <cellStyle name="40% - Accent3 4 2 3 2 2 2" xfId="5898"/>
    <cellStyle name="40% - Accent3 4 2 3 2 3" xfId="5899"/>
    <cellStyle name="40% - Accent3 4 2 3 3" xfId="5900"/>
    <cellStyle name="40% - Accent3 4 2 3 3 2" xfId="5901"/>
    <cellStyle name="40% - Accent3 4 2 3 4" xfId="5902"/>
    <cellStyle name="40% - Accent3 4 2 4" xfId="5903"/>
    <cellStyle name="40% - Accent3 4 2 4 2" xfId="5904"/>
    <cellStyle name="40% - Accent3 4 2 4 2 2" xfId="5905"/>
    <cellStyle name="40% - Accent3 4 2 4 2 2 2" xfId="5906"/>
    <cellStyle name="40% - Accent3 4 2 4 2 3" xfId="5907"/>
    <cellStyle name="40% - Accent3 4 2 4 3" xfId="5908"/>
    <cellStyle name="40% - Accent3 4 2 4 3 2" xfId="5909"/>
    <cellStyle name="40% - Accent3 4 2 4 4" xfId="5910"/>
    <cellStyle name="40% - Accent3 4 2 5" xfId="5911"/>
    <cellStyle name="40% - Accent3 4 2 5 2" xfId="5912"/>
    <cellStyle name="40% - Accent3 4 2 5 2 2" xfId="5913"/>
    <cellStyle name="40% - Accent3 4 2 5 2 2 2" xfId="5914"/>
    <cellStyle name="40% - Accent3 4 2 5 2 3" xfId="5915"/>
    <cellStyle name="40% - Accent3 4 2 5 3" xfId="5916"/>
    <cellStyle name="40% - Accent3 4 2 5 3 2" xfId="5917"/>
    <cellStyle name="40% - Accent3 4 2 5 4" xfId="5918"/>
    <cellStyle name="40% - Accent3 4 2 6" xfId="5919"/>
    <cellStyle name="40% - Accent3 4 2 6 2" xfId="5920"/>
    <cellStyle name="40% - Accent3 4 2 6 2 2" xfId="5921"/>
    <cellStyle name="40% - Accent3 4 2 6 3" xfId="5922"/>
    <cellStyle name="40% - Accent3 4 2 7" xfId="5923"/>
    <cellStyle name="40% - Accent3 4 2 7 2" xfId="5924"/>
    <cellStyle name="40% - Accent3 4 2 8" xfId="5925"/>
    <cellStyle name="40% - Accent3 4 2 8 2" xfId="5926"/>
    <cellStyle name="40% - Accent3 4 2 9" xfId="5927"/>
    <cellStyle name="40% - Accent3 4 3" xfId="5928"/>
    <cellStyle name="40% - Accent3 4 3 2" xfId="5929"/>
    <cellStyle name="40% - Accent3 4 3 2 2" xfId="5930"/>
    <cellStyle name="40% - Accent3 4 3 2 2 2" xfId="5931"/>
    <cellStyle name="40% - Accent3 4 3 2 2 2 2" xfId="5932"/>
    <cellStyle name="40% - Accent3 4 3 2 2 3" xfId="5933"/>
    <cellStyle name="40% - Accent3 4 3 2 3" xfId="5934"/>
    <cellStyle name="40% - Accent3 4 3 2 3 2" xfId="5935"/>
    <cellStyle name="40% - Accent3 4 3 2 4" xfId="5936"/>
    <cellStyle name="40% - Accent3 4 3 3" xfId="5937"/>
    <cellStyle name="40% - Accent3 4 3 3 2" xfId="5938"/>
    <cellStyle name="40% - Accent3 4 3 3 2 2" xfId="5939"/>
    <cellStyle name="40% - Accent3 4 3 3 2 2 2" xfId="5940"/>
    <cellStyle name="40% - Accent3 4 3 3 2 3" xfId="5941"/>
    <cellStyle name="40% - Accent3 4 3 3 3" xfId="5942"/>
    <cellStyle name="40% - Accent3 4 3 3 3 2" xfId="5943"/>
    <cellStyle name="40% - Accent3 4 3 3 4" xfId="5944"/>
    <cellStyle name="40% - Accent3 4 3 4" xfId="5945"/>
    <cellStyle name="40% - Accent3 4 3 4 2" xfId="5946"/>
    <cellStyle name="40% - Accent3 4 3 4 2 2" xfId="5947"/>
    <cellStyle name="40% - Accent3 4 3 4 2 2 2" xfId="5948"/>
    <cellStyle name="40% - Accent3 4 3 4 2 3" xfId="5949"/>
    <cellStyle name="40% - Accent3 4 3 4 3" xfId="5950"/>
    <cellStyle name="40% - Accent3 4 3 4 3 2" xfId="5951"/>
    <cellStyle name="40% - Accent3 4 3 4 4" xfId="5952"/>
    <cellStyle name="40% - Accent3 4 3 5" xfId="5953"/>
    <cellStyle name="40% - Accent3 4 3 5 2" xfId="5954"/>
    <cellStyle name="40% - Accent3 4 3 5 2 2" xfId="5955"/>
    <cellStyle name="40% - Accent3 4 3 5 3" xfId="5956"/>
    <cellStyle name="40% - Accent3 4 3 6" xfId="5957"/>
    <cellStyle name="40% - Accent3 4 3 6 2" xfId="5958"/>
    <cellStyle name="40% - Accent3 4 3 7" xfId="5959"/>
    <cellStyle name="40% - Accent3 4 3 8" xfId="5960"/>
    <cellStyle name="40% - Accent3 4 3 9" xfId="5961"/>
    <cellStyle name="40% - Accent3 4 4" xfId="5962"/>
    <cellStyle name="40% - Accent3 4 4 2" xfId="5963"/>
    <cellStyle name="40% - Accent3 4 4 2 2" xfId="5964"/>
    <cellStyle name="40% - Accent3 4 4 2 2 2" xfId="5965"/>
    <cellStyle name="40% - Accent3 4 4 2 3" xfId="5966"/>
    <cellStyle name="40% - Accent3 4 4 3" xfId="5967"/>
    <cellStyle name="40% - Accent3 4 4 3 2" xfId="5968"/>
    <cellStyle name="40% - Accent3 4 4 4" xfId="5969"/>
    <cellStyle name="40% - Accent3 4 5" xfId="5970"/>
    <cellStyle name="40% - Accent3 4 5 2" xfId="5971"/>
    <cellStyle name="40% - Accent3 4 5 2 2" xfId="5972"/>
    <cellStyle name="40% - Accent3 4 5 2 2 2" xfId="5973"/>
    <cellStyle name="40% - Accent3 4 5 2 3" xfId="5974"/>
    <cellStyle name="40% - Accent3 4 5 3" xfId="5975"/>
    <cellStyle name="40% - Accent3 4 5 3 2" xfId="5976"/>
    <cellStyle name="40% - Accent3 4 5 4" xfId="5977"/>
    <cellStyle name="40% - Accent3 4 6" xfId="5978"/>
    <cellStyle name="40% - Accent3 4 6 2" xfId="5979"/>
    <cellStyle name="40% - Accent3 4 6 2 2" xfId="5980"/>
    <cellStyle name="40% - Accent3 4 6 2 2 2" xfId="5981"/>
    <cellStyle name="40% - Accent3 4 6 2 3" xfId="5982"/>
    <cellStyle name="40% - Accent3 4 6 3" xfId="5983"/>
    <cellStyle name="40% - Accent3 4 6 3 2" xfId="5984"/>
    <cellStyle name="40% - Accent3 4 6 4" xfId="5985"/>
    <cellStyle name="40% - Accent3 4 7" xfId="5986"/>
    <cellStyle name="40% - Accent3 4 7 2" xfId="5987"/>
    <cellStyle name="40% - Accent3 4 7 2 2" xfId="5988"/>
    <cellStyle name="40% - Accent3 4 7 3" xfId="5989"/>
    <cellStyle name="40% - Accent3 4 8" xfId="5990"/>
    <cellStyle name="40% - Accent3 4 8 2" xfId="5991"/>
    <cellStyle name="40% - Accent3 4 9" xfId="5992"/>
    <cellStyle name="40% - Accent3 4 9 2" xfId="5993"/>
    <cellStyle name="40% - Accent3 5" xfId="5994"/>
    <cellStyle name="40% - Accent3 5 10" xfId="5995"/>
    <cellStyle name="40% - Accent3 5 11" xfId="5996"/>
    <cellStyle name="40% - Accent3 5 2" xfId="5997"/>
    <cellStyle name="40% - Accent3 5 2 2" xfId="5998"/>
    <cellStyle name="40% - Accent3 5 2 2 2" xfId="5999"/>
    <cellStyle name="40% - Accent3 5 2 2 2 2" xfId="6000"/>
    <cellStyle name="40% - Accent3 5 2 2 2 2 2" xfId="6001"/>
    <cellStyle name="40% - Accent3 5 2 2 2 3" xfId="6002"/>
    <cellStyle name="40% - Accent3 5 2 2 3" xfId="6003"/>
    <cellStyle name="40% - Accent3 5 2 2 3 2" xfId="6004"/>
    <cellStyle name="40% - Accent3 5 2 2 4" xfId="6005"/>
    <cellStyle name="40% - Accent3 5 2 3" xfId="6006"/>
    <cellStyle name="40% - Accent3 5 2 3 2" xfId="6007"/>
    <cellStyle name="40% - Accent3 5 2 3 2 2" xfId="6008"/>
    <cellStyle name="40% - Accent3 5 2 3 2 2 2" xfId="6009"/>
    <cellStyle name="40% - Accent3 5 2 3 2 3" xfId="6010"/>
    <cellStyle name="40% - Accent3 5 2 3 3" xfId="6011"/>
    <cellStyle name="40% - Accent3 5 2 3 3 2" xfId="6012"/>
    <cellStyle name="40% - Accent3 5 2 3 4" xfId="6013"/>
    <cellStyle name="40% - Accent3 5 2 4" xfId="6014"/>
    <cellStyle name="40% - Accent3 5 2 4 2" xfId="6015"/>
    <cellStyle name="40% - Accent3 5 2 4 2 2" xfId="6016"/>
    <cellStyle name="40% - Accent3 5 2 4 2 2 2" xfId="6017"/>
    <cellStyle name="40% - Accent3 5 2 4 2 3" xfId="6018"/>
    <cellStyle name="40% - Accent3 5 2 4 3" xfId="6019"/>
    <cellStyle name="40% - Accent3 5 2 4 3 2" xfId="6020"/>
    <cellStyle name="40% - Accent3 5 2 4 4" xfId="6021"/>
    <cellStyle name="40% - Accent3 5 2 5" xfId="6022"/>
    <cellStyle name="40% - Accent3 5 2 5 2" xfId="6023"/>
    <cellStyle name="40% - Accent3 5 2 5 2 2" xfId="6024"/>
    <cellStyle name="40% - Accent3 5 2 5 3" xfId="6025"/>
    <cellStyle name="40% - Accent3 5 2 6" xfId="6026"/>
    <cellStyle name="40% - Accent3 5 2 6 2" xfId="6027"/>
    <cellStyle name="40% - Accent3 5 2 7" xfId="6028"/>
    <cellStyle name="40% - Accent3 5 2 8" xfId="6029"/>
    <cellStyle name="40% - Accent3 5 2 9" xfId="6030"/>
    <cellStyle name="40% - Accent3 5 3" xfId="6031"/>
    <cellStyle name="40% - Accent3 5 3 2" xfId="6032"/>
    <cellStyle name="40% - Accent3 5 3 2 2" xfId="6033"/>
    <cellStyle name="40% - Accent3 5 3 2 2 2" xfId="6034"/>
    <cellStyle name="40% - Accent3 5 3 2 3" xfId="6035"/>
    <cellStyle name="40% - Accent3 5 3 3" xfId="6036"/>
    <cellStyle name="40% - Accent3 5 3 3 2" xfId="6037"/>
    <cellStyle name="40% - Accent3 5 3 4" xfId="6038"/>
    <cellStyle name="40% - Accent3 5 4" xfId="6039"/>
    <cellStyle name="40% - Accent3 5 4 2" xfId="6040"/>
    <cellStyle name="40% - Accent3 5 4 2 2" xfId="6041"/>
    <cellStyle name="40% - Accent3 5 4 2 2 2" xfId="6042"/>
    <cellStyle name="40% - Accent3 5 4 2 3" xfId="6043"/>
    <cellStyle name="40% - Accent3 5 4 3" xfId="6044"/>
    <cellStyle name="40% - Accent3 5 4 3 2" xfId="6045"/>
    <cellStyle name="40% - Accent3 5 4 4" xfId="6046"/>
    <cellStyle name="40% - Accent3 5 5" xfId="6047"/>
    <cellStyle name="40% - Accent3 5 5 2" xfId="6048"/>
    <cellStyle name="40% - Accent3 5 5 2 2" xfId="6049"/>
    <cellStyle name="40% - Accent3 5 5 2 2 2" xfId="6050"/>
    <cellStyle name="40% - Accent3 5 5 2 3" xfId="6051"/>
    <cellStyle name="40% - Accent3 5 5 3" xfId="6052"/>
    <cellStyle name="40% - Accent3 5 5 3 2" xfId="6053"/>
    <cellStyle name="40% - Accent3 5 5 4" xfId="6054"/>
    <cellStyle name="40% - Accent3 5 6" xfId="6055"/>
    <cellStyle name="40% - Accent3 5 6 2" xfId="6056"/>
    <cellStyle name="40% - Accent3 5 6 2 2" xfId="6057"/>
    <cellStyle name="40% - Accent3 5 6 3" xfId="6058"/>
    <cellStyle name="40% - Accent3 5 7" xfId="6059"/>
    <cellStyle name="40% - Accent3 5 7 2" xfId="6060"/>
    <cellStyle name="40% - Accent3 5 8" xfId="6061"/>
    <cellStyle name="40% - Accent3 5 8 2" xfId="6062"/>
    <cellStyle name="40% - Accent3 5 9" xfId="6063"/>
    <cellStyle name="40% - Accent3 6" xfId="6064"/>
    <cellStyle name="40% - Accent3 6 10" xfId="6065"/>
    <cellStyle name="40% - Accent3 6 11" xfId="6066"/>
    <cellStyle name="40% - Accent3 6 2" xfId="6067"/>
    <cellStyle name="40% - Accent3 6 2 2" xfId="6068"/>
    <cellStyle name="40% - Accent3 6 2 2 2" xfId="6069"/>
    <cellStyle name="40% - Accent3 6 2 2 2 2" xfId="6070"/>
    <cellStyle name="40% - Accent3 6 2 2 2 2 2" xfId="6071"/>
    <cellStyle name="40% - Accent3 6 2 2 2 3" xfId="6072"/>
    <cellStyle name="40% - Accent3 6 2 2 3" xfId="6073"/>
    <cellStyle name="40% - Accent3 6 2 2 3 2" xfId="6074"/>
    <cellStyle name="40% - Accent3 6 2 2 4" xfId="6075"/>
    <cellStyle name="40% - Accent3 6 2 3" xfId="6076"/>
    <cellStyle name="40% - Accent3 6 2 3 2" xfId="6077"/>
    <cellStyle name="40% - Accent3 6 2 3 2 2" xfId="6078"/>
    <cellStyle name="40% - Accent3 6 2 3 2 2 2" xfId="6079"/>
    <cellStyle name="40% - Accent3 6 2 3 2 3" xfId="6080"/>
    <cellStyle name="40% - Accent3 6 2 3 3" xfId="6081"/>
    <cellStyle name="40% - Accent3 6 2 3 3 2" xfId="6082"/>
    <cellStyle name="40% - Accent3 6 2 3 4" xfId="6083"/>
    <cellStyle name="40% - Accent3 6 2 4" xfId="6084"/>
    <cellStyle name="40% - Accent3 6 2 4 2" xfId="6085"/>
    <cellStyle name="40% - Accent3 6 2 4 2 2" xfId="6086"/>
    <cellStyle name="40% - Accent3 6 2 4 2 2 2" xfId="6087"/>
    <cellStyle name="40% - Accent3 6 2 4 2 3" xfId="6088"/>
    <cellStyle name="40% - Accent3 6 2 4 3" xfId="6089"/>
    <cellStyle name="40% - Accent3 6 2 4 3 2" xfId="6090"/>
    <cellStyle name="40% - Accent3 6 2 4 4" xfId="6091"/>
    <cellStyle name="40% - Accent3 6 2 5" xfId="6092"/>
    <cellStyle name="40% - Accent3 6 2 5 2" xfId="6093"/>
    <cellStyle name="40% - Accent3 6 2 5 2 2" xfId="6094"/>
    <cellStyle name="40% - Accent3 6 2 5 3" xfId="6095"/>
    <cellStyle name="40% - Accent3 6 2 6" xfId="6096"/>
    <cellStyle name="40% - Accent3 6 2 6 2" xfId="6097"/>
    <cellStyle name="40% - Accent3 6 2 7" xfId="6098"/>
    <cellStyle name="40% - Accent3 6 2 8" xfId="6099"/>
    <cellStyle name="40% - Accent3 6 2 9" xfId="6100"/>
    <cellStyle name="40% - Accent3 6 3" xfId="6101"/>
    <cellStyle name="40% - Accent3 6 3 2" xfId="6102"/>
    <cellStyle name="40% - Accent3 6 3 2 2" xfId="6103"/>
    <cellStyle name="40% - Accent3 6 3 2 2 2" xfId="6104"/>
    <cellStyle name="40% - Accent3 6 3 2 3" xfId="6105"/>
    <cellStyle name="40% - Accent3 6 3 3" xfId="6106"/>
    <cellStyle name="40% - Accent3 6 3 3 2" xfId="6107"/>
    <cellStyle name="40% - Accent3 6 3 4" xfId="6108"/>
    <cellStyle name="40% - Accent3 6 4" xfId="6109"/>
    <cellStyle name="40% - Accent3 6 4 2" xfId="6110"/>
    <cellStyle name="40% - Accent3 6 4 2 2" xfId="6111"/>
    <cellStyle name="40% - Accent3 6 4 2 2 2" xfId="6112"/>
    <cellStyle name="40% - Accent3 6 4 2 3" xfId="6113"/>
    <cellStyle name="40% - Accent3 6 4 3" xfId="6114"/>
    <cellStyle name="40% - Accent3 6 4 3 2" xfId="6115"/>
    <cellStyle name="40% - Accent3 6 4 4" xfId="6116"/>
    <cellStyle name="40% - Accent3 6 5" xfId="6117"/>
    <cellStyle name="40% - Accent3 6 5 2" xfId="6118"/>
    <cellStyle name="40% - Accent3 6 5 2 2" xfId="6119"/>
    <cellStyle name="40% - Accent3 6 5 2 2 2" xfId="6120"/>
    <cellStyle name="40% - Accent3 6 5 2 3" xfId="6121"/>
    <cellStyle name="40% - Accent3 6 5 3" xfId="6122"/>
    <cellStyle name="40% - Accent3 6 5 3 2" xfId="6123"/>
    <cellStyle name="40% - Accent3 6 5 4" xfId="6124"/>
    <cellStyle name="40% - Accent3 6 6" xfId="6125"/>
    <cellStyle name="40% - Accent3 6 6 2" xfId="6126"/>
    <cellStyle name="40% - Accent3 6 6 2 2" xfId="6127"/>
    <cellStyle name="40% - Accent3 6 6 3" xfId="6128"/>
    <cellStyle name="40% - Accent3 6 7" xfId="6129"/>
    <cellStyle name="40% - Accent3 6 7 2" xfId="6130"/>
    <cellStyle name="40% - Accent3 6 8" xfId="6131"/>
    <cellStyle name="40% - Accent3 6 8 2" xfId="6132"/>
    <cellStyle name="40% - Accent3 6 9" xfId="6133"/>
    <cellStyle name="40% - Accent3 7" xfId="6134"/>
    <cellStyle name="40% - Accent3 7 2" xfId="6135"/>
    <cellStyle name="40% - Accent3 7 2 2" xfId="6136"/>
    <cellStyle name="40% - Accent3 7 2 2 2" xfId="6137"/>
    <cellStyle name="40% - Accent3 7 2 2 2 2" xfId="6138"/>
    <cellStyle name="40% - Accent3 7 2 2 3" xfId="6139"/>
    <cellStyle name="40% - Accent3 7 2 3" xfId="6140"/>
    <cellStyle name="40% - Accent3 7 2 3 2" xfId="6141"/>
    <cellStyle name="40% - Accent3 7 2 4" xfId="6142"/>
    <cellStyle name="40% - Accent3 7 3" xfId="6143"/>
    <cellStyle name="40% - Accent3 7 3 2" xfId="6144"/>
    <cellStyle name="40% - Accent3 7 3 2 2" xfId="6145"/>
    <cellStyle name="40% - Accent3 7 3 3" xfId="6146"/>
    <cellStyle name="40% - Accent3 7 4" xfId="6147"/>
    <cellStyle name="40% - Accent3 7 4 2" xfId="6148"/>
    <cellStyle name="40% - Accent3 7 5" xfId="6149"/>
    <cellStyle name="40% - Accent3 8" xfId="6150"/>
    <cellStyle name="40% - Accent3 8 2" xfId="6151"/>
    <cellStyle name="40% - Accent3 8 2 2" xfId="6152"/>
    <cellStyle name="40% - Accent3 8 2 2 2" xfId="6153"/>
    <cellStyle name="40% - Accent3 8 2 2 2 2" xfId="6154"/>
    <cellStyle name="40% - Accent3 8 2 2 3" xfId="6155"/>
    <cellStyle name="40% - Accent3 8 2 3" xfId="6156"/>
    <cellStyle name="40% - Accent3 8 2 3 2" xfId="6157"/>
    <cellStyle name="40% - Accent3 8 2 4" xfId="6158"/>
    <cellStyle name="40% - Accent3 8 3" xfId="6159"/>
    <cellStyle name="40% - Accent3 8 3 2" xfId="6160"/>
    <cellStyle name="40% - Accent3 8 3 2 2" xfId="6161"/>
    <cellStyle name="40% - Accent3 8 3 3" xfId="6162"/>
    <cellStyle name="40% - Accent3 8 4" xfId="6163"/>
    <cellStyle name="40% - Accent3 8 4 2" xfId="6164"/>
    <cellStyle name="40% - Accent3 8 5" xfId="6165"/>
    <cellStyle name="40% - Accent3 9" xfId="6166"/>
    <cellStyle name="40% - Accent3 9 2" xfId="6167"/>
    <cellStyle name="40% - Accent3 9 2 2" xfId="6168"/>
    <cellStyle name="40% - Accent3 9 2 2 2" xfId="6169"/>
    <cellStyle name="40% - Accent3 9 2 3" xfId="6170"/>
    <cellStyle name="40% - Accent3 9 3" xfId="6171"/>
    <cellStyle name="40% - Accent3 9 3 2" xfId="6172"/>
    <cellStyle name="40% - Accent3 9 4" xfId="6173"/>
    <cellStyle name="40% - Accent4 10" xfId="6174"/>
    <cellStyle name="40% - Accent4 10 2" xfId="6175"/>
    <cellStyle name="40% - Accent4 10 2 2" xfId="6176"/>
    <cellStyle name="40% - Accent4 10 2 2 2" xfId="6177"/>
    <cellStyle name="40% - Accent4 10 2 3" xfId="6178"/>
    <cellStyle name="40% - Accent4 10 3" xfId="6179"/>
    <cellStyle name="40% - Accent4 10 3 2" xfId="6180"/>
    <cellStyle name="40% - Accent4 10 4" xfId="6181"/>
    <cellStyle name="40% - Accent4 2" xfId="6182"/>
    <cellStyle name="40% - Accent4 2 10" xfId="6183"/>
    <cellStyle name="40% - Accent4 2 10 2" xfId="6184"/>
    <cellStyle name="40% - Accent4 2 11" xfId="6185"/>
    <cellStyle name="40% - Accent4 2 12" xfId="6186"/>
    <cellStyle name="40% - Accent4 2 13" xfId="6187"/>
    <cellStyle name="40% - Accent4 2 2" xfId="6188"/>
    <cellStyle name="40% - Accent4 2 2 10" xfId="6189"/>
    <cellStyle name="40% - Accent4 2 2 11" xfId="6190"/>
    <cellStyle name="40% - Accent4 2 2 12" xfId="6191"/>
    <cellStyle name="40% - Accent4 2 2 2" xfId="6192"/>
    <cellStyle name="40% - Accent4 2 2 2 10" xfId="6193"/>
    <cellStyle name="40% - Accent4 2 2 2 2" xfId="6194"/>
    <cellStyle name="40% - Accent4 2 2 2 2 2" xfId="6195"/>
    <cellStyle name="40% - Accent4 2 2 2 2 2 2" xfId="6196"/>
    <cellStyle name="40% - Accent4 2 2 2 2 2 2 2" xfId="6197"/>
    <cellStyle name="40% - Accent4 2 2 2 2 2 2 2 2" xfId="6198"/>
    <cellStyle name="40% - Accent4 2 2 2 2 2 2 3" xfId="6199"/>
    <cellStyle name="40% - Accent4 2 2 2 2 2 3" xfId="6200"/>
    <cellStyle name="40% - Accent4 2 2 2 2 2 3 2" xfId="6201"/>
    <cellStyle name="40% - Accent4 2 2 2 2 2 4" xfId="6202"/>
    <cellStyle name="40% - Accent4 2 2 2 2 3" xfId="6203"/>
    <cellStyle name="40% - Accent4 2 2 2 2 3 2" xfId="6204"/>
    <cellStyle name="40% - Accent4 2 2 2 2 3 2 2" xfId="6205"/>
    <cellStyle name="40% - Accent4 2 2 2 2 3 3" xfId="6206"/>
    <cellStyle name="40% - Accent4 2 2 2 2 4" xfId="6207"/>
    <cellStyle name="40% - Accent4 2 2 2 2 4 2" xfId="6208"/>
    <cellStyle name="40% - Accent4 2 2 2 2 5" xfId="6209"/>
    <cellStyle name="40% - Accent4 2 2 2 2 6" xfId="6210"/>
    <cellStyle name="40% - Accent4 2 2 2 2 7" xfId="6211"/>
    <cellStyle name="40% - Accent4 2 2 2 3" xfId="6212"/>
    <cellStyle name="40% - Accent4 2 2 2 3 2" xfId="6213"/>
    <cellStyle name="40% - Accent4 2 2 2 3 2 2" xfId="6214"/>
    <cellStyle name="40% - Accent4 2 2 2 3 2 2 2" xfId="6215"/>
    <cellStyle name="40% - Accent4 2 2 2 3 2 3" xfId="6216"/>
    <cellStyle name="40% - Accent4 2 2 2 3 3" xfId="6217"/>
    <cellStyle name="40% - Accent4 2 2 2 3 3 2" xfId="6218"/>
    <cellStyle name="40% - Accent4 2 2 2 3 4" xfId="6219"/>
    <cellStyle name="40% - Accent4 2 2 2 4" xfId="6220"/>
    <cellStyle name="40% - Accent4 2 2 2 4 2" xfId="6221"/>
    <cellStyle name="40% - Accent4 2 2 2 4 2 2" xfId="6222"/>
    <cellStyle name="40% - Accent4 2 2 2 4 2 2 2" xfId="6223"/>
    <cellStyle name="40% - Accent4 2 2 2 4 2 3" xfId="6224"/>
    <cellStyle name="40% - Accent4 2 2 2 4 3" xfId="6225"/>
    <cellStyle name="40% - Accent4 2 2 2 4 3 2" xfId="6226"/>
    <cellStyle name="40% - Accent4 2 2 2 4 4" xfId="6227"/>
    <cellStyle name="40% - Accent4 2 2 2 5" xfId="6228"/>
    <cellStyle name="40% - Accent4 2 2 2 5 2" xfId="6229"/>
    <cellStyle name="40% - Accent4 2 2 2 5 2 2" xfId="6230"/>
    <cellStyle name="40% - Accent4 2 2 2 5 3" xfId="6231"/>
    <cellStyle name="40% - Accent4 2 2 2 6" xfId="6232"/>
    <cellStyle name="40% - Accent4 2 2 2 6 2" xfId="6233"/>
    <cellStyle name="40% - Accent4 2 2 2 7" xfId="6234"/>
    <cellStyle name="40% - Accent4 2 2 2 7 2" xfId="6235"/>
    <cellStyle name="40% - Accent4 2 2 2 8" xfId="6236"/>
    <cellStyle name="40% - Accent4 2 2 2 9" xfId="6237"/>
    <cellStyle name="40% - Accent4 2 2 3" xfId="6238"/>
    <cellStyle name="40% - Accent4 2 2 3 2" xfId="6239"/>
    <cellStyle name="40% - Accent4 2 2 3 2 2" xfId="6240"/>
    <cellStyle name="40% - Accent4 2 2 3 2 2 2" xfId="6241"/>
    <cellStyle name="40% - Accent4 2 2 3 2 2 2 2" xfId="6242"/>
    <cellStyle name="40% - Accent4 2 2 3 2 2 3" xfId="6243"/>
    <cellStyle name="40% - Accent4 2 2 3 2 3" xfId="6244"/>
    <cellStyle name="40% - Accent4 2 2 3 2 3 2" xfId="6245"/>
    <cellStyle name="40% - Accent4 2 2 3 2 4" xfId="6246"/>
    <cellStyle name="40% - Accent4 2 2 3 3" xfId="6247"/>
    <cellStyle name="40% - Accent4 2 2 3 3 2" xfId="6248"/>
    <cellStyle name="40% - Accent4 2 2 3 3 2 2" xfId="6249"/>
    <cellStyle name="40% - Accent4 2 2 3 3 3" xfId="6250"/>
    <cellStyle name="40% - Accent4 2 2 3 4" xfId="6251"/>
    <cellStyle name="40% - Accent4 2 2 3 4 2" xfId="6252"/>
    <cellStyle name="40% - Accent4 2 2 3 5" xfId="6253"/>
    <cellStyle name="40% - Accent4 2 2 3 6" xfId="6254"/>
    <cellStyle name="40% - Accent4 2 2 3 7" xfId="6255"/>
    <cellStyle name="40% - Accent4 2 2 4" xfId="6256"/>
    <cellStyle name="40% - Accent4 2 2 4 2" xfId="6257"/>
    <cellStyle name="40% - Accent4 2 2 4 2 2" xfId="6258"/>
    <cellStyle name="40% - Accent4 2 2 4 2 2 2" xfId="6259"/>
    <cellStyle name="40% - Accent4 2 2 4 2 3" xfId="6260"/>
    <cellStyle name="40% - Accent4 2 2 4 3" xfId="6261"/>
    <cellStyle name="40% - Accent4 2 2 4 3 2" xfId="6262"/>
    <cellStyle name="40% - Accent4 2 2 4 4" xfId="6263"/>
    <cellStyle name="40% - Accent4 2 2 5" xfId="6264"/>
    <cellStyle name="40% - Accent4 2 2 5 2" xfId="6265"/>
    <cellStyle name="40% - Accent4 2 2 5 2 2" xfId="6266"/>
    <cellStyle name="40% - Accent4 2 2 5 2 2 2" xfId="6267"/>
    <cellStyle name="40% - Accent4 2 2 5 2 3" xfId="6268"/>
    <cellStyle name="40% - Accent4 2 2 5 3" xfId="6269"/>
    <cellStyle name="40% - Accent4 2 2 5 3 2" xfId="6270"/>
    <cellStyle name="40% - Accent4 2 2 5 4" xfId="6271"/>
    <cellStyle name="40% - Accent4 2 2 6" xfId="6272"/>
    <cellStyle name="40% - Accent4 2 2 6 2" xfId="6273"/>
    <cellStyle name="40% - Accent4 2 2 7" xfId="6274"/>
    <cellStyle name="40% - Accent4 2 2 7 2" xfId="6275"/>
    <cellStyle name="40% - Accent4 2 2 7 2 2" xfId="6276"/>
    <cellStyle name="40% - Accent4 2 2 7 3" xfId="6277"/>
    <cellStyle name="40% - Accent4 2 2 8" xfId="6278"/>
    <cellStyle name="40% - Accent4 2 2 8 2" xfId="6279"/>
    <cellStyle name="40% - Accent4 2 2 9" xfId="6280"/>
    <cellStyle name="40% - Accent4 2 2 9 2" xfId="6281"/>
    <cellStyle name="40% - Accent4 2 3" xfId="6282"/>
    <cellStyle name="40% - Accent4 2 3 10" xfId="6283"/>
    <cellStyle name="40% - Accent4 2 3 2" xfId="6284"/>
    <cellStyle name="40% - Accent4 2 3 2 2" xfId="6285"/>
    <cellStyle name="40% - Accent4 2 3 2 2 2" xfId="6286"/>
    <cellStyle name="40% - Accent4 2 3 2 2 2 2" xfId="6287"/>
    <cellStyle name="40% - Accent4 2 3 2 2 2 2 2" xfId="6288"/>
    <cellStyle name="40% - Accent4 2 3 2 2 2 3" xfId="6289"/>
    <cellStyle name="40% - Accent4 2 3 2 2 3" xfId="6290"/>
    <cellStyle name="40% - Accent4 2 3 2 2 3 2" xfId="6291"/>
    <cellStyle name="40% - Accent4 2 3 2 2 4" xfId="6292"/>
    <cellStyle name="40% - Accent4 2 3 2 3" xfId="6293"/>
    <cellStyle name="40% - Accent4 2 3 2 3 2" xfId="6294"/>
    <cellStyle name="40% - Accent4 2 3 2 3 2 2" xfId="6295"/>
    <cellStyle name="40% - Accent4 2 3 2 3 3" xfId="6296"/>
    <cellStyle name="40% - Accent4 2 3 2 4" xfId="6297"/>
    <cellStyle name="40% - Accent4 2 3 2 4 2" xfId="6298"/>
    <cellStyle name="40% - Accent4 2 3 2 5" xfId="6299"/>
    <cellStyle name="40% - Accent4 2 3 2 6" xfId="6300"/>
    <cellStyle name="40% - Accent4 2 3 2 7" xfId="6301"/>
    <cellStyle name="40% - Accent4 2 3 3" xfId="6302"/>
    <cellStyle name="40% - Accent4 2 3 3 2" xfId="6303"/>
    <cellStyle name="40% - Accent4 2 3 3 2 2" xfId="6304"/>
    <cellStyle name="40% - Accent4 2 3 3 2 2 2" xfId="6305"/>
    <cellStyle name="40% - Accent4 2 3 3 2 3" xfId="6306"/>
    <cellStyle name="40% - Accent4 2 3 3 3" xfId="6307"/>
    <cellStyle name="40% - Accent4 2 3 3 3 2" xfId="6308"/>
    <cellStyle name="40% - Accent4 2 3 3 4" xfId="6309"/>
    <cellStyle name="40% - Accent4 2 3 4" xfId="6310"/>
    <cellStyle name="40% - Accent4 2 3 4 2" xfId="6311"/>
    <cellStyle name="40% - Accent4 2 3 4 2 2" xfId="6312"/>
    <cellStyle name="40% - Accent4 2 3 4 2 2 2" xfId="6313"/>
    <cellStyle name="40% - Accent4 2 3 4 2 3" xfId="6314"/>
    <cellStyle name="40% - Accent4 2 3 4 3" xfId="6315"/>
    <cellStyle name="40% - Accent4 2 3 4 3 2" xfId="6316"/>
    <cellStyle name="40% - Accent4 2 3 4 4" xfId="6317"/>
    <cellStyle name="40% - Accent4 2 3 5" xfId="6318"/>
    <cellStyle name="40% - Accent4 2 3 5 2" xfId="6319"/>
    <cellStyle name="40% - Accent4 2 3 5 2 2" xfId="6320"/>
    <cellStyle name="40% - Accent4 2 3 5 3" xfId="6321"/>
    <cellStyle name="40% - Accent4 2 3 6" xfId="6322"/>
    <cellStyle name="40% - Accent4 2 3 6 2" xfId="6323"/>
    <cellStyle name="40% - Accent4 2 3 7" xfId="6324"/>
    <cellStyle name="40% - Accent4 2 3 7 2" xfId="6325"/>
    <cellStyle name="40% - Accent4 2 3 8" xfId="6326"/>
    <cellStyle name="40% - Accent4 2 3 9" xfId="6327"/>
    <cellStyle name="40% - Accent4 2 4" xfId="6328"/>
    <cellStyle name="40% - Accent4 2 4 2" xfId="6329"/>
    <cellStyle name="40% - Accent4 2 4 2 2" xfId="6330"/>
    <cellStyle name="40% - Accent4 2 4 2 2 2" xfId="6331"/>
    <cellStyle name="40% - Accent4 2 4 2 2 2 2" xfId="6332"/>
    <cellStyle name="40% - Accent4 2 4 2 2 3" xfId="6333"/>
    <cellStyle name="40% - Accent4 2 4 2 3" xfId="6334"/>
    <cellStyle name="40% - Accent4 2 4 2 3 2" xfId="6335"/>
    <cellStyle name="40% - Accent4 2 4 2 4" xfId="6336"/>
    <cellStyle name="40% - Accent4 2 4 3" xfId="6337"/>
    <cellStyle name="40% - Accent4 2 4 3 2" xfId="6338"/>
    <cellStyle name="40% - Accent4 2 4 3 2 2" xfId="6339"/>
    <cellStyle name="40% - Accent4 2 4 3 3" xfId="6340"/>
    <cellStyle name="40% - Accent4 2 4 4" xfId="6341"/>
    <cellStyle name="40% - Accent4 2 4 4 2" xfId="6342"/>
    <cellStyle name="40% - Accent4 2 4 5" xfId="6343"/>
    <cellStyle name="40% - Accent4 2 4 6" xfId="6344"/>
    <cellStyle name="40% - Accent4 2 4 7" xfId="6345"/>
    <cellStyle name="40% - Accent4 2 5" xfId="6346"/>
    <cellStyle name="40% - Accent4 2 5 2" xfId="6347"/>
    <cellStyle name="40% - Accent4 2 5 2 2" xfId="6348"/>
    <cellStyle name="40% - Accent4 2 5 2 2 2" xfId="6349"/>
    <cellStyle name="40% - Accent4 2 5 2 3" xfId="6350"/>
    <cellStyle name="40% - Accent4 2 5 3" xfId="6351"/>
    <cellStyle name="40% - Accent4 2 5 3 2" xfId="6352"/>
    <cellStyle name="40% - Accent4 2 5 4" xfId="6353"/>
    <cellStyle name="40% - Accent4 2 6" xfId="6354"/>
    <cellStyle name="40% - Accent4 2 6 2" xfId="6355"/>
    <cellStyle name="40% - Accent4 2 6 2 2" xfId="6356"/>
    <cellStyle name="40% - Accent4 2 6 2 2 2" xfId="6357"/>
    <cellStyle name="40% - Accent4 2 6 2 3" xfId="6358"/>
    <cellStyle name="40% - Accent4 2 6 3" xfId="6359"/>
    <cellStyle name="40% - Accent4 2 6 3 2" xfId="6360"/>
    <cellStyle name="40% - Accent4 2 6 4" xfId="6361"/>
    <cellStyle name="40% - Accent4 2 7" xfId="6362"/>
    <cellStyle name="40% - Accent4 2 7 2" xfId="6363"/>
    <cellStyle name="40% - Accent4 2 8" xfId="6364"/>
    <cellStyle name="40% - Accent4 2 8 2" xfId="6365"/>
    <cellStyle name="40% - Accent4 2 8 2 2" xfId="6366"/>
    <cellStyle name="40% - Accent4 2 8 3" xfId="6367"/>
    <cellStyle name="40% - Accent4 2 9" xfId="6368"/>
    <cellStyle name="40% - Accent4 2 9 2" xfId="6369"/>
    <cellStyle name="40% - Accent4 3" xfId="6370"/>
    <cellStyle name="40% - Accent4 3 10" xfId="6371"/>
    <cellStyle name="40% - Accent4 3 10 2" xfId="6372"/>
    <cellStyle name="40% - Accent4 3 11" xfId="6373"/>
    <cellStyle name="40% - Accent4 3 12" xfId="6374"/>
    <cellStyle name="40% - Accent4 3 13" xfId="6375"/>
    <cellStyle name="40% - Accent4 3 2" xfId="6376"/>
    <cellStyle name="40% - Accent4 3 2 10" xfId="6377"/>
    <cellStyle name="40% - Accent4 3 2 11" xfId="6378"/>
    <cellStyle name="40% - Accent4 3 2 2" xfId="6379"/>
    <cellStyle name="40% - Accent4 3 2 2 10" xfId="6380"/>
    <cellStyle name="40% - Accent4 3 2 2 2" xfId="6381"/>
    <cellStyle name="40% - Accent4 3 2 2 2 2" xfId="6382"/>
    <cellStyle name="40% - Accent4 3 2 2 2 2 2" xfId="6383"/>
    <cellStyle name="40% - Accent4 3 2 2 2 2 2 2" xfId="6384"/>
    <cellStyle name="40% - Accent4 3 2 2 2 2 2 2 2" xfId="6385"/>
    <cellStyle name="40% - Accent4 3 2 2 2 2 2 3" xfId="6386"/>
    <cellStyle name="40% - Accent4 3 2 2 2 2 3" xfId="6387"/>
    <cellStyle name="40% - Accent4 3 2 2 2 2 3 2" xfId="6388"/>
    <cellStyle name="40% - Accent4 3 2 2 2 2 4" xfId="6389"/>
    <cellStyle name="40% - Accent4 3 2 2 2 3" xfId="6390"/>
    <cellStyle name="40% - Accent4 3 2 2 2 3 2" xfId="6391"/>
    <cellStyle name="40% - Accent4 3 2 2 2 3 2 2" xfId="6392"/>
    <cellStyle name="40% - Accent4 3 2 2 2 3 3" xfId="6393"/>
    <cellStyle name="40% - Accent4 3 2 2 2 4" xfId="6394"/>
    <cellStyle name="40% - Accent4 3 2 2 2 4 2" xfId="6395"/>
    <cellStyle name="40% - Accent4 3 2 2 2 5" xfId="6396"/>
    <cellStyle name="40% - Accent4 3 2 2 2 6" xfId="6397"/>
    <cellStyle name="40% - Accent4 3 2 2 2 7" xfId="6398"/>
    <cellStyle name="40% - Accent4 3 2 2 3" xfId="6399"/>
    <cellStyle name="40% - Accent4 3 2 2 3 2" xfId="6400"/>
    <cellStyle name="40% - Accent4 3 2 2 3 2 2" xfId="6401"/>
    <cellStyle name="40% - Accent4 3 2 2 3 2 2 2" xfId="6402"/>
    <cellStyle name="40% - Accent4 3 2 2 3 2 3" xfId="6403"/>
    <cellStyle name="40% - Accent4 3 2 2 3 3" xfId="6404"/>
    <cellStyle name="40% - Accent4 3 2 2 3 3 2" xfId="6405"/>
    <cellStyle name="40% - Accent4 3 2 2 3 4" xfId="6406"/>
    <cellStyle name="40% - Accent4 3 2 2 4" xfId="6407"/>
    <cellStyle name="40% - Accent4 3 2 2 4 2" xfId="6408"/>
    <cellStyle name="40% - Accent4 3 2 2 4 2 2" xfId="6409"/>
    <cellStyle name="40% - Accent4 3 2 2 4 2 2 2" xfId="6410"/>
    <cellStyle name="40% - Accent4 3 2 2 4 2 3" xfId="6411"/>
    <cellStyle name="40% - Accent4 3 2 2 4 3" xfId="6412"/>
    <cellStyle name="40% - Accent4 3 2 2 4 3 2" xfId="6413"/>
    <cellStyle name="40% - Accent4 3 2 2 4 4" xfId="6414"/>
    <cellStyle name="40% - Accent4 3 2 2 5" xfId="6415"/>
    <cellStyle name="40% - Accent4 3 2 2 5 2" xfId="6416"/>
    <cellStyle name="40% - Accent4 3 2 2 5 2 2" xfId="6417"/>
    <cellStyle name="40% - Accent4 3 2 2 5 3" xfId="6418"/>
    <cellStyle name="40% - Accent4 3 2 2 6" xfId="6419"/>
    <cellStyle name="40% - Accent4 3 2 2 6 2" xfId="6420"/>
    <cellStyle name="40% - Accent4 3 2 2 7" xfId="6421"/>
    <cellStyle name="40% - Accent4 3 2 2 7 2" xfId="6422"/>
    <cellStyle name="40% - Accent4 3 2 2 8" xfId="6423"/>
    <cellStyle name="40% - Accent4 3 2 2 9" xfId="6424"/>
    <cellStyle name="40% - Accent4 3 2 3" xfId="6425"/>
    <cellStyle name="40% - Accent4 3 2 3 2" xfId="6426"/>
    <cellStyle name="40% - Accent4 3 2 3 2 2" xfId="6427"/>
    <cellStyle name="40% - Accent4 3 2 3 2 2 2" xfId="6428"/>
    <cellStyle name="40% - Accent4 3 2 3 2 2 2 2" xfId="6429"/>
    <cellStyle name="40% - Accent4 3 2 3 2 2 3" xfId="6430"/>
    <cellStyle name="40% - Accent4 3 2 3 2 3" xfId="6431"/>
    <cellStyle name="40% - Accent4 3 2 3 2 3 2" xfId="6432"/>
    <cellStyle name="40% - Accent4 3 2 3 2 4" xfId="6433"/>
    <cellStyle name="40% - Accent4 3 2 3 3" xfId="6434"/>
    <cellStyle name="40% - Accent4 3 2 3 3 2" xfId="6435"/>
    <cellStyle name="40% - Accent4 3 2 3 3 2 2" xfId="6436"/>
    <cellStyle name="40% - Accent4 3 2 3 3 3" xfId="6437"/>
    <cellStyle name="40% - Accent4 3 2 3 4" xfId="6438"/>
    <cellStyle name="40% - Accent4 3 2 3 4 2" xfId="6439"/>
    <cellStyle name="40% - Accent4 3 2 3 5" xfId="6440"/>
    <cellStyle name="40% - Accent4 3 2 3 6" xfId="6441"/>
    <cellStyle name="40% - Accent4 3 2 3 7" xfId="6442"/>
    <cellStyle name="40% - Accent4 3 2 4" xfId="6443"/>
    <cellStyle name="40% - Accent4 3 2 4 2" xfId="6444"/>
    <cellStyle name="40% - Accent4 3 2 4 2 2" xfId="6445"/>
    <cellStyle name="40% - Accent4 3 2 4 2 2 2" xfId="6446"/>
    <cellStyle name="40% - Accent4 3 2 4 2 3" xfId="6447"/>
    <cellStyle name="40% - Accent4 3 2 4 3" xfId="6448"/>
    <cellStyle name="40% - Accent4 3 2 4 3 2" xfId="6449"/>
    <cellStyle name="40% - Accent4 3 2 4 4" xfId="6450"/>
    <cellStyle name="40% - Accent4 3 2 5" xfId="6451"/>
    <cellStyle name="40% - Accent4 3 2 5 2" xfId="6452"/>
    <cellStyle name="40% - Accent4 3 2 5 2 2" xfId="6453"/>
    <cellStyle name="40% - Accent4 3 2 5 2 2 2" xfId="6454"/>
    <cellStyle name="40% - Accent4 3 2 5 2 3" xfId="6455"/>
    <cellStyle name="40% - Accent4 3 2 5 3" xfId="6456"/>
    <cellStyle name="40% - Accent4 3 2 5 3 2" xfId="6457"/>
    <cellStyle name="40% - Accent4 3 2 5 4" xfId="6458"/>
    <cellStyle name="40% - Accent4 3 2 6" xfId="6459"/>
    <cellStyle name="40% - Accent4 3 2 6 2" xfId="6460"/>
    <cellStyle name="40% - Accent4 3 2 6 2 2" xfId="6461"/>
    <cellStyle name="40% - Accent4 3 2 6 3" xfId="6462"/>
    <cellStyle name="40% - Accent4 3 2 7" xfId="6463"/>
    <cellStyle name="40% - Accent4 3 2 7 2" xfId="6464"/>
    <cellStyle name="40% - Accent4 3 2 8" xfId="6465"/>
    <cellStyle name="40% - Accent4 3 2 8 2" xfId="6466"/>
    <cellStyle name="40% - Accent4 3 2 9" xfId="6467"/>
    <cellStyle name="40% - Accent4 3 3" xfId="6468"/>
    <cellStyle name="40% - Accent4 3 3 10" xfId="6469"/>
    <cellStyle name="40% - Accent4 3 3 2" xfId="6470"/>
    <cellStyle name="40% - Accent4 3 3 2 2" xfId="6471"/>
    <cellStyle name="40% - Accent4 3 3 2 2 2" xfId="6472"/>
    <cellStyle name="40% - Accent4 3 3 2 2 2 2" xfId="6473"/>
    <cellStyle name="40% - Accent4 3 3 2 2 2 2 2" xfId="6474"/>
    <cellStyle name="40% - Accent4 3 3 2 2 2 3" xfId="6475"/>
    <cellStyle name="40% - Accent4 3 3 2 2 3" xfId="6476"/>
    <cellStyle name="40% - Accent4 3 3 2 2 3 2" xfId="6477"/>
    <cellStyle name="40% - Accent4 3 3 2 2 4" xfId="6478"/>
    <cellStyle name="40% - Accent4 3 3 2 3" xfId="6479"/>
    <cellStyle name="40% - Accent4 3 3 2 3 2" xfId="6480"/>
    <cellStyle name="40% - Accent4 3 3 2 3 2 2" xfId="6481"/>
    <cellStyle name="40% - Accent4 3 3 2 3 3" xfId="6482"/>
    <cellStyle name="40% - Accent4 3 3 2 4" xfId="6483"/>
    <cellStyle name="40% - Accent4 3 3 2 4 2" xfId="6484"/>
    <cellStyle name="40% - Accent4 3 3 2 5" xfId="6485"/>
    <cellStyle name="40% - Accent4 3 3 2 6" xfId="6486"/>
    <cellStyle name="40% - Accent4 3 3 2 7" xfId="6487"/>
    <cellStyle name="40% - Accent4 3 3 3" xfId="6488"/>
    <cellStyle name="40% - Accent4 3 3 3 2" xfId="6489"/>
    <cellStyle name="40% - Accent4 3 3 3 2 2" xfId="6490"/>
    <cellStyle name="40% - Accent4 3 3 3 2 2 2" xfId="6491"/>
    <cellStyle name="40% - Accent4 3 3 3 2 3" xfId="6492"/>
    <cellStyle name="40% - Accent4 3 3 3 3" xfId="6493"/>
    <cellStyle name="40% - Accent4 3 3 3 3 2" xfId="6494"/>
    <cellStyle name="40% - Accent4 3 3 3 4" xfId="6495"/>
    <cellStyle name="40% - Accent4 3 3 4" xfId="6496"/>
    <cellStyle name="40% - Accent4 3 3 4 2" xfId="6497"/>
    <cellStyle name="40% - Accent4 3 3 4 2 2" xfId="6498"/>
    <cellStyle name="40% - Accent4 3 3 4 2 2 2" xfId="6499"/>
    <cellStyle name="40% - Accent4 3 3 4 2 3" xfId="6500"/>
    <cellStyle name="40% - Accent4 3 3 4 3" xfId="6501"/>
    <cellStyle name="40% - Accent4 3 3 4 3 2" xfId="6502"/>
    <cellStyle name="40% - Accent4 3 3 4 4" xfId="6503"/>
    <cellStyle name="40% - Accent4 3 3 5" xfId="6504"/>
    <cellStyle name="40% - Accent4 3 3 5 2" xfId="6505"/>
    <cellStyle name="40% - Accent4 3 3 5 2 2" xfId="6506"/>
    <cellStyle name="40% - Accent4 3 3 5 3" xfId="6507"/>
    <cellStyle name="40% - Accent4 3 3 6" xfId="6508"/>
    <cellStyle name="40% - Accent4 3 3 6 2" xfId="6509"/>
    <cellStyle name="40% - Accent4 3 3 7" xfId="6510"/>
    <cellStyle name="40% - Accent4 3 3 7 2" xfId="6511"/>
    <cellStyle name="40% - Accent4 3 3 8" xfId="6512"/>
    <cellStyle name="40% - Accent4 3 3 9" xfId="6513"/>
    <cellStyle name="40% - Accent4 3 4" xfId="6514"/>
    <cellStyle name="40% - Accent4 3 4 2" xfId="6515"/>
    <cellStyle name="40% - Accent4 3 4 2 2" xfId="6516"/>
    <cellStyle name="40% - Accent4 3 4 2 2 2" xfId="6517"/>
    <cellStyle name="40% - Accent4 3 4 2 2 2 2" xfId="6518"/>
    <cellStyle name="40% - Accent4 3 4 2 2 3" xfId="6519"/>
    <cellStyle name="40% - Accent4 3 4 2 3" xfId="6520"/>
    <cellStyle name="40% - Accent4 3 4 2 3 2" xfId="6521"/>
    <cellStyle name="40% - Accent4 3 4 2 4" xfId="6522"/>
    <cellStyle name="40% - Accent4 3 4 3" xfId="6523"/>
    <cellStyle name="40% - Accent4 3 4 3 2" xfId="6524"/>
    <cellStyle name="40% - Accent4 3 4 3 2 2" xfId="6525"/>
    <cellStyle name="40% - Accent4 3 4 3 3" xfId="6526"/>
    <cellStyle name="40% - Accent4 3 4 4" xfId="6527"/>
    <cellStyle name="40% - Accent4 3 4 4 2" xfId="6528"/>
    <cellStyle name="40% - Accent4 3 4 5" xfId="6529"/>
    <cellStyle name="40% - Accent4 3 4 6" xfId="6530"/>
    <cellStyle name="40% - Accent4 3 4 7" xfId="6531"/>
    <cellStyle name="40% - Accent4 3 5" xfId="6532"/>
    <cellStyle name="40% - Accent4 3 5 2" xfId="6533"/>
    <cellStyle name="40% - Accent4 3 5 2 2" xfId="6534"/>
    <cellStyle name="40% - Accent4 3 5 2 2 2" xfId="6535"/>
    <cellStyle name="40% - Accent4 3 5 2 3" xfId="6536"/>
    <cellStyle name="40% - Accent4 3 5 3" xfId="6537"/>
    <cellStyle name="40% - Accent4 3 5 3 2" xfId="6538"/>
    <cellStyle name="40% - Accent4 3 5 4" xfId="6539"/>
    <cellStyle name="40% - Accent4 3 6" xfId="6540"/>
    <cellStyle name="40% - Accent4 3 6 2" xfId="6541"/>
    <cellStyle name="40% - Accent4 3 6 2 2" xfId="6542"/>
    <cellStyle name="40% - Accent4 3 6 2 2 2" xfId="6543"/>
    <cellStyle name="40% - Accent4 3 6 2 3" xfId="6544"/>
    <cellStyle name="40% - Accent4 3 6 3" xfId="6545"/>
    <cellStyle name="40% - Accent4 3 6 3 2" xfId="6546"/>
    <cellStyle name="40% - Accent4 3 6 4" xfId="6547"/>
    <cellStyle name="40% - Accent4 3 7" xfId="6548"/>
    <cellStyle name="40% - Accent4 3 7 2" xfId="6549"/>
    <cellStyle name="40% - Accent4 3 8" xfId="6550"/>
    <cellStyle name="40% - Accent4 3 8 2" xfId="6551"/>
    <cellStyle name="40% - Accent4 3 8 2 2" xfId="6552"/>
    <cellStyle name="40% - Accent4 3 8 3" xfId="6553"/>
    <cellStyle name="40% - Accent4 3 9" xfId="6554"/>
    <cellStyle name="40% - Accent4 3 9 2" xfId="6555"/>
    <cellStyle name="40% - Accent4 4" xfId="6556"/>
    <cellStyle name="40% - Accent4 4 10" xfId="6557"/>
    <cellStyle name="40% - Accent4 4 11" xfId="6558"/>
    <cellStyle name="40% - Accent4 4 12" xfId="6559"/>
    <cellStyle name="40% - Accent4 4 2" xfId="6560"/>
    <cellStyle name="40% - Accent4 4 2 10" xfId="6561"/>
    <cellStyle name="40% - Accent4 4 2 11" xfId="6562"/>
    <cellStyle name="40% - Accent4 4 2 2" xfId="6563"/>
    <cellStyle name="40% - Accent4 4 2 2 2" xfId="6564"/>
    <cellStyle name="40% - Accent4 4 2 2 2 2" xfId="6565"/>
    <cellStyle name="40% - Accent4 4 2 2 2 2 2" xfId="6566"/>
    <cellStyle name="40% - Accent4 4 2 2 2 2 2 2" xfId="6567"/>
    <cellStyle name="40% - Accent4 4 2 2 2 2 3" xfId="6568"/>
    <cellStyle name="40% - Accent4 4 2 2 2 3" xfId="6569"/>
    <cellStyle name="40% - Accent4 4 2 2 2 3 2" xfId="6570"/>
    <cellStyle name="40% - Accent4 4 2 2 2 4" xfId="6571"/>
    <cellStyle name="40% - Accent4 4 2 2 3" xfId="6572"/>
    <cellStyle name="40% - Accent4 4 2 2 3 2" xfId="6573"/>
    <cellStyle name="40% - Accent4 4 2 2 3 2 2" xfId="6574"/>
    <cellStyle name="40% - Accent4 4 2 2 3 2 2 2" xfId="6575"/>
    <cellStyle name="40% - Accent4 4 2 2 3 2 3" xfId="6576"/>
    <cellStyle name="40% - Accent4 4 2 2 3 3" xfId="6577"/>
    <cellStyle name="40% - Accent4 4 2 2 3 3 2" xfId="6578"/>
    <cellStyle name="40% - Accent4 4 2 2 3 4" xfId="6579"/>
    <cellStyle name="40% - Accent4 4 2 2 4" xfId="6580"/>
    <cellStyle name="40% - Accent4 4 2 2 4 2" xfId="6581"/>
    <cellStyle name="40% - Accent4 4 2 2 4 2 2" xfId="6582"/>
    <cellStyle name="40% - Accent4 4 2 2 4 2 2 2" xfId="6583"/>
    <cellStyle name="40% - Accent4 4 2 2 4 2 3" xfId="6584"/>
    <cellStyle name="40% - Accent4 4 2 2 4 3" xfId="6585"/>
    <cellStyle name="40% - Accent4 4 2 2 4 3 2" xfId="6586"/>
    <cellStyle name="40% - Accent4 4 2 2 4 4" xfId="6587"/>
    <cellStyle name="40% - Accent4 4 2 2 5" xfId="6588"/>
    <cellStyle name="40% - Accent4 4 2 2 5 2" xfId="6589"/>
    <cellStyle name="40% - Accent4 4 2 2 5 2 2" xfId="6590"/>
    <cellStyle name="40% - Accent4 4 2 2 5 3" xfId="6591"/>
    <cellStyle name="40% - Accent4 4 2 2 6" xfId="6592"/>
    <cellStyle name="40% - Accent4 4 2 2 6 2" xfId="6593"/>
    <cellStyle name="40% - Accent4 4 2 2 7" xfId="6594"/>
    <cellStyle name="40% - Accent4 4 2 2 8" xfId="6595"/>
    <cellStyle name="40% - Accent4 4 2 2 9" xfId="6596"/>
    <cellStyle name="40% - Accent4 4 2 3" xfId="6597"/>
    <cellStyle name="40% - Accent4 4 2 3 2" xfId="6598"/>
    <cellStyle name="40% - Accent4 4 2 3 2 2" xfId="6599"/>
    <cellStyle name="40% - Accent4 4 2 3 2 2 2" xfId="6600"/>
    <cellStyle name="40% - Accent4 4 2 3 2 3" xfId="6601"/>
    <cellStyle name="40% - Accent4 4 2 3 3" xfId="6602"/>
    <cellStyle name="40% - Accent4 4 2 3 3 2" xfId="6603"/>
    <cellStyle name="40% - Accent4 4 2 3 4" xfId="6604"/>
    <cellStyle name="40% - Accent4 4 2 4" xfId="6605"/>
    <cellStyle name="40% - Accent4 4 2 4 2" xfId="6606"/>
    <cellStyle name="40% - Accent4 4 2 4 2 2" xfId="6607"/>
    <cellStyle name="40% - Accent4 4 2 4 2 2 2" xfId="6608"/>
    <cellStyle name="40% - Accent4 4 2 4 2 3" xfId="6609"/>
    <cellStyle name="40% - Accent4 4 2 4 3" xfId="6610"/>
    <cellStyle name="40% - Accent4 4 2 4 3 2" xfId="6611"/>
    <cellStyle name="40% - Accent4 4 2 4 4" xfId="6612"/>
    <cellStyle name="40% - Accent4 4 2 5" xfId="6613"/>
    <cellStyle name="40% - Accent4 4 2 5 2" xfId="6614"/>
    <cellStyle name="40% - Accent4 4 2 5 2 2" xfId="6615"/>
    <cellStyle name="40% - Accent4 4 2 5 2 2 2" xfId="6616"/>
    <cellStyle name="40% - Accent4 4 2 5 2 3" xfId="6617"/>
    <cellStyle name="40% - Accent4 4 2 5 3" xfId="6618"/>
    <cellStyle name="40% - Accent4 4 2 5 3 2" xfId="6619"/>
    <cellStyle name="40% - Accent4 4 2 5 4" xfId="6620"/>
    <cellStyle name="40% - Accent4 4 2 6" xfId="6621"/>
    <cellStyle name="40% - Accent4 4 2 6 2" xfId="6622"/>
    <cellStyle name="40% - Accent4 4 2 6 2 2" xfId="6623"/>
    <cellStyle name="40% - Accent4 4 2 6 3" xfId="6624"/>
    <cellStyle name="40% - Accent4 4 2 7" xfId="6625"/>
    <cellStyle name="40% - Accent4 4 2 7 2" xfId="6626"/>
    <cellStyle name="40% - Accent4 4 2 8" xfId="6627"/>
    <cellStyle name="40% - Accent4 4 2 8 2" xfId="6628"/>
    <cellStyle name="40% - Accent4 4 2 9" xfId="6629"/>
    <cellStyle name="40% - Accent4 4 3" xfId="6630"/>
    <cellStyle name="40% - Accent4 4 3 2" xfId="6631"/>
    <cellStyle name="40% - Accent4 4 3 2 2" xfId="6632"/>
    <cellStyle name="40% - Accent4 4 3 2 2 2" xfId="6633"/>
    <cellStyle name="40% - Accent4 4 3 2 2 2 2" xfId="6634"/>
    <cellStyle name="40% - Accent4 4 3 2 2 3" xfId="6635"/>
    <cellStyle name="40% - Accent4 4 3 2 3" xfId="6636"/>
    <cellStyle name="40% - Accent4 4 3 2 3 2" xfId="6637"/>
    <cellStyle name="40% - Accent4 4 3 2 4" xfId="6638"/>
    <cellStyle name="40% - Accent4 4 3 3" xfId="6639"/>
    <cellStyle name="40% - Accent4 4 3 3 2" xfId="6640"/>
    <cellStyle name="40% - Accent4 4 3 3 2 2" xfId="6641"/>
    <cellStyle name="40% - Accent4 4 3 3 2 2 2" xfId="6642"/>
    <cellStyle name="40% - Accent4 4 3 3 2 3" xfId="6643"/>
    <cellStyle name="40% - Accent4 4 3 3 3" xfId="6644"/>
    <cellStyle name="40% - Accent4 4 3 3 3 2" xfId="6645"/>
    <cellStyle name="40% - Accent4 4 3 3 4" xfId="6646"/>
    <cellStyle name="40% - Accent4 4 3 4" xfId="6647"/>
    <cellStyle name="40% - Accent4 4 3 4 2" xfId="6648"/>
    <cellStyle name="40% - Accent4 4 3 4 2 2" xfId="6649"/>
    <cellStyle name="40% - Accent4 4 3 4 2 2 2" xfId="6650"/>
    <cellStyle name="40% - Accent4 4 3 4 2 3" xfId="6651"/>
    <cellStyle name="40% - Accent4 4 3 4 3" xfId="6652"/>
    <cellStyle name="40% - Accent4 4 3 4 3 2" xfId="6653"/>
    <cellStyle name="40% - Accent4 4 3 4 4" xfId="6654"/>
    <cellStyle name="40% - Accent4 4 3 5" xfId="6655"/>
    <cellStyle name="40% - Accent4 4 3 5 2" xfId="6656"/>
    <cellStyle name="40% - Accent4 4 3 5 2 2" xfId="6657"/>
    <cellStyle name="40% - Accent4 4 3 5 3" xfId="6658"/>
    <cellStyle name="40% - Accent4 4 3 6" xfId="6659"/>
    <cellStyle name="40% - Accent4 4 3 6 2" xfId="6660"/>
    <cellStyle name="40% - Accent4 4 3 7" xfId="6661"/>
    <cellStyle name="40% - Accent4 4 3 8" xfId="6662"/>
    <cellStyle name="40% - Accent4 4 3 9" xfId="6663"/>
    <cellStyle name="40% - Accent4 4 4" xfId="6664"/>
    <cellStyle name="40% - Accent4 4 4 2" xfId="6665"/>
    <cellStyle name="40% - Accent4 4 4 2 2" xfId="6666"/>
    <cellStyle name="40% - Accent4 4 4 2 2 2" xfId="6667"/>
    <cellStyle name="40% - Accent4 4 4 2 3" xfId="6668"/>
    <cellStyle name="40% - Accent4 4 4 3" xfId="6669"/>
    <cellStyle name="40% - Accent4 4 4 3 2" xfId="6670"/>
    <cellStyle name="40% - Accent4 4 4 4" xfId="6671"/>
    <cellStyle name="40% - Accent4 4 5" xfId="6672"/>
    <cellStyle name="40% - Accent4 4 5 2" xfId="6673"/>
    <cellStyle name="40% - Accent4 4 5 2 2" xfId="6674"/>
    <cellStyle name="40% - Accent4 4 5 2 2 2" xfId="6675"/>
    <cellStyle name="40% - Accent4 4 5 2 3" xfId="6676"/>
    <cellStyle name="40% - Accent4 4 5 3" xfId="6677"/>
    <cellStyle name="40% - Accent4 4 5 3 2" xfId="6678"/>
    <cellStyle name="40% - Accent4 4 5 4" xfId="6679"/>
    <cellStyle name="40% - Accent4 4 6" xfId="6680"/>
    <cellStyle name="40% - Accent4 4 6 2" xfId="6681"/>
    <cellStyle name="40% - Accent4 4 6 2 2" xfId="6682"/>
    <cellStyle name="40% - Accent4 4 6 2 2 2" xfId="6683"/>
    <cellStyle name="40% - Accent4 4 6 2 3" xfId="6684"/>
    <cellStyle name="40% - Accent4 4 6 3" xfId="6685"/>
    <cellStyle name="40% - Accent4 4 6 3 2" xfId="6686"/>
    <cellStyle name="40% - Accent4 4 6 4" xfId="6687"/>
    <cellStyle name="40% - Accent4 4 7" xfId="6688"/>
    <cellStyle name="40% - Accent4 4 7 2" xfId="6689"/>
    <cellStyle name="40% - Accent4 4 7 2 2" xfId="6690"/>
    <cellStyle name="40% - Accent4 4 7 3" xfId="6691"/>
    <cellStyle name="40% - Accent4 4 8" xfId="6692"/>
    <cellStyle name="40% - Accent4 4 8 2" xfId="6693"/>
    <cellStyle name="40% - Accent4 4 9" xfId="6694"/>
    <cellStyle name="40% - Accent4 4 9 2" xfId="6695"/>
    <cellStyle name="40% - Accent4 5" xfId="6696"/>
    <cellStyle name="40% - Accent4 5 10" xfId="6697"/>
    <cellStyle name="40% - Accent4 5 11" xfId="6698"/>
    <cellStyle name="40% - Accent4 5 2" xfId="6699"/>
    <cellStyle name="40% - Accent4 5 2 2" xfId="6700"/>
    <cellStyle name="40% - Accent4 5 2 2 2" xfId="6701"/>
    <cellStyle name="40% - Accent4 5 2 2 2 2" xfId="6702"/>
    <cellStyle name="40% - Accent4 5 2 2 2 2 2" xfId="6703"/>
    <cellStyle name="40% - Accent4 5 2 2 2 3" xfId="6704"/>
    <cellStyle name="40% - Accent4 5 2 2 3" xfId="6705"/>
    <cellStyle name="40% - Accent4 5 2 2 3 2" xfId="6706"/>
    <cellStyle name="40% - Accent4 5 2 2 4" xfId="6707"/>
    <cellStyle name="40% - Accent4 5 2 3" xfId="6708"/>
    <cellStyle name="40% - Accent4 5 2 3 2" xfId="6709"/>
    <cellStyle name="40% - Accent4 5 2 3 2 2" xfId="6710"/>
    <cellStyle name="40% - Accent4 5 2 3 2 2 2" xfId="6711"/>
    <cellStyle name="40% - Accent4 5 2 3 2 3" xfId="6712"/>
    <cellStyle name="40% - Accent4 5 2 3 3" xfId="6713"/>
    <cellStyle name="40% - Accent4 5 2 3 3 2" xfId="6714"/>
    <cellStyle name="40% - Accent4 5 2 3 4" xfId="6715"/>
    <cellStyle name="40% - Accent4 5 2 4" xfId="6716"/>
    <cellStyle name="40% - Accent4 5 2 4 2" xfId="6717"/>
    <cellStyle name="40% - Accent4 5 2 4 2 2" xfId="6718"/>
    <cellStyle name="40% - Accent4 5 2 4 2 2 2" xfId="6719"/>
    <cellStyle name="40% - Accent4 5 2 4 2 3" xfId="6720"/>
    <cellStyle name="40% - Accent4 5 2 4 3" xfId="6721"/>
    <cellStyle name="40% - Accent4 5 2 4 3 2" xfId="6722"/>
    <cellStyle name="40% - Accent4 5 2 4 4" xfId="6723"/>
    <cellStyle name="40% - Accent4 5 2 5" xfId="6724"/>
    <cellStyle name="40% - Accent4 5 2 5 2" xfId="6725"/>
    <cellStyle name="40% - Accent4 5 2 5 2 2" xfId="6726"/>
    <cellStyle name="40% - Accent4 5 2 5 3" xfId="6727"/>
    <cellStyle name="40% - Accent4 5 2 6" xfId="6728"/>
    <cellStyle name="40% - Accent4 5 2 6 2" xfId="6729"/>
    <cellStyle name="40% - Accent4 5 2 7" xfId="6730"/>
    <cellStyle name="40% - Accent4 5 2 8" xfId="6731"/>
    <cellStyle name="40% - Accent4 5 2 9" xfId="6732"/>
    <cellStyle name="40% - Accent4 5 3" xfId="6733"/>
    <cellStyle name="40% - Accent4 5 3 2" xfId="6734"/>
    <cellStyle name="40% - Accent4 5 3 2 2" xfId="6735"/>
    <cellStyle name="40% - Accent4 5 3 2 2 2" xfId="6736"/>
    <cellStyle name="40% - Accent4 5 3 2 3" xfId="6737"/>
    <cellStyle name="40% - Accent4 5 3 3" xfId="6738"/>
    <cellStyle name="40% - Accent4 5 3 3 2" xfId="6739"/>
    <cellStyle name="40% - Accent4 5 3 4" xfId="6740"/>
    <cellStyle name="40% - Accent4 5 4" xfId="6741"/>
    <cellStyle name="40% - Accent4 5 4 2" xfId="6742"/>
    <cellStyle name="40% - Accent4 5 4 2 2" xfId="6743"/>
    <cellStyle name="40% - Accent4 5 4 2 2 2" xfId="6744"/>
    <cellStyle name="40% - Accent4 5 4 2 3" xfId="6745"/>
    <cellStyle name="40% - Accent4 5 4 3" xfId="6746"/>
    <cellStyle name="40% - Accent4 5 4 3 2" xfId="6747"/>
    <cellStyle name="40% - Accent4 5 4 4" xfId="6748"/>
    <cellStyle name="40% - Accent4 5 5" xfId="6749"/>
    <cellStyle name="40% - Accent4 5 5 2" xfId="6750"/>
    <cellStyle name="40% - Accent4 5 5 2 2" xfId="6751"/>
    <cellStyle name="40% - Accent4 5 5 2 2 2" xfId="6752"/>
    <cellStyle name="40% - Accent4 5 5 2 3" xfId="6753"/>
    <cellStyle name="40% - Accent4 5 5 3" xfId="6754"/>
    <cellStyle name="40% - Accent4 5 5 3 2" xfId="6755"/>
    <cellStyle name="40% - Accent4 5 5 4" xfId="6756"/>
    <cellStyle name="40% - Accent4 5 6" xfId="6757"/>
    <cellStyle name="40% - Accent4 5 6 2" xfId="6758"/>
    <cellStyle name="40% - Accent4 5 6 2 2" xfId="6759"/>
    <cellStyle name="40% - Accent4 5 6 3" xfId="6760"/>
    <cellStyle name="40% - Accent4 5 7" xfId="6761"/>
    <cellStyle name="40% - Accent4 5 7 2" xfId="6762"/>
    <cellStyle name="40% - Accent4 5 8" xfId="6763"/>
    <cellStyle name="40% - Accent4 5 8 2" xfId="6764"/>
    <cellStyle name="40% - Accent4 5 9" xfId="6765"/>
    <cellStyle name="40% - Accent4 6" xfId="6766"/>
    <cellStyle name="40% - Accent4 6 10" xfId="6767"/>
    <cellStyle name="40% - Accent4 6 11" xfId="6768"/>
    <cellStyle name="40% - Accent4 6 2" xfId="6769"/>
    <cellStyle name="40% - Accent4 6 2 2" xfId="6770"/>
    <cellStyle name="40% - Accent4 6 2 2 2" xfId="6771"/>
    <cellStyle name="40% - Accent4 6 2 2 2 2" xfId="6772"/>
    <cellStyle name="40% - Accent4 6 2 2 2 2 2" xfId="6773"/>
    <cellStyle name="40% - Accent4 6 2 2 2 3" xfId="6774"/>
    <cellStyle name="40% - Accent4 6 2 2 3" xfId="6775"/>
    <cellStyle name="40% - Accent4 6 2 2 3 2" xfId="6776"/>
    <cellStyle name="40% - Accent4 6 2 2 4" xfId="6777"/>
    <cellStyle name="40% - Accent4 6 2 3" xfId="6778"/>
    <cellStyle name="40% - Accent4 6 2 3 2" xfId="6779"/>
    <cellStyle name="40% - Accent4 6 2 3 2 2" xfId="6780"/>
    <cellStyle name="40% - Accent4 6 2 3 2 2 2" xfId="6781"/>
    <cellStyle name="40% - Accent4 6 2 3 2 3" xfId="6782"/>
    <cellStyle name="40% - Accent4 6 2 3 3" xfId="6783"/>
    <cellStyle name="40% - Accent4 6 2 3 3 2" xfId="6784"/>
    <cellStyle name="40% - Accent4 6 2 3 4" xfId="6785"/>
    <cellStyle name="40% - Accent4 6 2 4" xfId="6786"/>
    <cellStyle name="40% - Accent4 6 2 4 2" xfId="6787"/>
    <cellStyle name="40% - Accent4 6 2 4 2 2" xfId="6788"/>
    <cellStyle name="40% - Accent4 6 2 4 2 2 2" xfId="6789"/>
    <cellStyle name="40% - Accent4 6 2 4 2 3" xfId="6790"/>
    <cellStyle name="40% - Accent4 6 2 4 3" xfId="6791"/>
    <cellStyle name="40% - Accent4 6 2 4 3 2" xfId="6792"/>
    <cellStyle name="40% - Accent4 6 2 4 4" xfId="6793"/>
    <cellStyle name="40% - Accent4 6 2 5" xfId="6794"/>
    <cellStyle name="40% - Accent4 6 2 5 2" xfId="6795"/>
    <cellStyle name="40% - Accent4 6 2 5 2 2" xfId="6796"/>
    <cellStyle name="40% - Accent4 6 2 5 3" xfId="6797"/>
    <cellStyle name="40% - Accent4 6 2 6" xfId="6798"/>
    <cellStyle name="40% - Accent4 6 2 6 2" xfId="6799"/>
    <cellStyle name="40% - Accent4 6 2 7" xfId="6800"/>
    <cellStyle name="40% - Accent4 6 2 8" xfId="6801"/>
    <cellStyle name="40% - Accent4 6 2 9" xfId="6802"/>
    <cellStyle name="40% - Accent4 6 3" xfId="6803"/>
    <cellStyle name="40% - Accent4 6 3 2" xfId="6804"/>
    <cellStyle name="40% - Accent4 6 3 2 2" xfId="6805"/>
    <cellStyle name="40% - Accent4 6 3 2 2 2" xfId="6806"/>
    <cellStyle name="40% - Accent4 6 3 2 3" xfId="6807"/>
    <cellStyle name="40% - Accent4 6 3 3" xfId="6808"/>
    <cellStyle name="40% - Accent4 6 3 3 2" xfId="6809"/>
    <cellStyle name="40% - Accent4 6 3 4" xfId="6810"/>
    <cellStyle name="40% - Accent4 6 4" xfId="6811"/>
    <cellStyle name="40% - Accent4 6 4 2" xfId="6812"/>
    <cellStyle name="40% - Accent4 6 4 2 2" xfId="6813"/>
    <cellStyle name="40% - Accent4 6 4 2 2 2" xfId="6814"/>
    <cellStyle name="40% - Accent4 6 4 2 3" xfId="6815"/>
    <cellStyle name="40% - Accent4 6 4 3" xfId="6816"/>
    <cellStyle name="40% - Accent4 6 4 3 2" xfId="6817"/>
    <cellStyle name="40% - Accent4 6 4 4" xfId="6818"/>
    <cellStyle name="40% - Accent4 6 5" xfId="6819"/>
    <cellStyle name="40% - Accent4 6 5 2" xfId="6820"/>
    <cellStyle name="40% - Accent4 6 5 2 2" xfId="6821"/>
    <cellStyle name="40% - Accent4 6 5 2 2 2" xfId="6822"/>
    <cellStyle name="40% - Accent4 6 5 2 3" xfId="6823"/>
    <cellStyle name="40% - Accent4 6 5 3" xfId="6824"/>
    <cellStyle name="40% - Accent4 6 5 3 2" xfId="6825"/>
    <cellStyle name="40% - Accent4 6 5 4" xfId="6826"/>
    <cellStyle name="40% - Accent4 6 6" xfId="6827"/>
    <cellStyle name="40% - Accent4 6 6 2" xfId="6828"/>
    <cellStyle name="40% - Accent4 6 6 2 2" xfId="6829"/>
    <cellStyle name="40% - Accent4 6 6 3" xfId="6830"/>
    <cellStyle name="40% - Accent4 6 7" xfId="6831"/>
    <cellStyle name="40% - Accent4 6 7 2" xfId="6832"/>
    <cellStyle name="40% - Accent4 6 8" xfId="6833"/>
    <cellStyle name="40% - Accent4 6 8 2" xfId="6834"/>
    <cellStyle name="40% - Accent4 6 9" xfId="6835"/>
    <cellStyle name="40% - Accent4 7" xfId="6836"/>
    <cellStyle name="40% - Accent4 7 2" xfId="6837"/>
    <cellStyle name="40% - Accent4 7 2 2" xfId="6838"/>
    <cellStyle name="40% - Accent4 7 2 2 2" xfId="6839"/>
    <cellStyle name="40% - Accent4 7 2 2 2 2" xfId="6840"/>
    <cellStyle name="40% - Accent4 7 2 2 3" xfId="6841"/>
    <cellStyle name="40% - Accent4 7 2 3" xfId="6842"/>
    <cellStyle name="40% - Accent4 7 2 3 2" xfId="6843"/>
    <cellStyle name="40% - Accent4 7 2 4" xfId="6844"/>
    <cellStyle name="40% - Accent4 7 3" xfId="6845"/>
    <cellStyle name="40% - Accent4 7 3 2" xfId="6846"/>
    <cellStyle name="40% - Accent4 7 3 2 2" xfId="6847"/>
    <cellStyle name="40% - Accent4 7 3 3" xfId="6848"/>
    <cellStyle name="40% - Accent4 7 4" xfId="6849"/>
    <cellStyle name="40% - Accent4 7 4 2" xfId="6850"/>
    <cellStyle name="40% - Accent4 7 5" xfId="6851"/>
    <cellStyle name="40% - Accent4 8" xfId="6852"/>
    <cellStyle name="40% - Accent4 8 2" xfId="6853"/>
    <cellStyle name="40% - Accent4 8 2 2" xfId="6854"/>
    <cellStyle name="40% - Accent4 8 2 2 2" xfId="6855"/>
    <cellStyle name="40% - Accent4 8 2 2 2 2" xfId="6856"/>
    <cellStyle name="40% - Accent4 8 2 2 3" xfId="6857"/>
    <cellStyle name="40% - Accent4 8 2 3" xfId="6858"/>
    <cellStyle name="40% - Accent4 8 2 3 2" xfId="6859"/>
    <cellStyle name="40% - Accent4 8 2 4" xfId="6860"/>
    <cellStyle name="40% - Accent4 8 3" xfId="6861"/>
    <cellStyle name="40% - Accent4 8 3 2" xfId="6862"/>
    <cellStyle name="40% - Accent4 8 3 2 2" xfId="6863"/>
    <cellStyle name="40% - Accent4 8 3 3" xfId="6864"/>
    <cellStyle name="40% - Accent4 8 4" xfId="6865"/>
    <cellStyle name="40% - Accent4 8 4 2" xfId="6866"/>
    <cellStyle name="40% - Accent4 8 5" xfId="6867"/>
    <cellStyle name="40% - Accent4 9" xfId="6868"/>
    <cellStyle name="40% - Accent4 9 2" xfId="6869"/>
    <cellStyle name="40% - Accent4 9 2 2" xfId="6870"/>
    <cellStyle name="40% - Accent4 9 2 2 2" xfId="6871"/>
    <cellStyle name="40% - Accent4 9 2 3" xfId="6872"/>
    <cellStyle name="40% - Accent4 9 3" xfId="6873"/>
    <cellStyle name="40% - Accent4 9 3 2" xfId="6874"/>
    <cellStyle name="40% - Accent4 9 4" xfId="6875"/>
    <cellStyle name="40% - Accent5 10" xfId="6876"/>
    <cellStyle name="40% - Accent5 10 2" xfId="6877"/>
    <cellStyle name="40% - Accent5 10 2 2" xfId="6878"/>
    <cellStyle name="40% - Accent5 10 2 2 2" xfId="6879"/>
    <cellStyle name="40% - Accent5 10 2 3" xfId="6880"/>
    <cellStyle name="40% - Accent5 10 3" xfId="6881"/>
    <cellStyle name="40% - Accent5 10 3 2" xfId="6882"/>
    <cellStyle name="40% - Accent5 10 4" xfId="6883"/>
    <cellStyle name="40% - Accent5 2" xfId="6884"/>
    <cellStyle name="40% - Accent5 2 10" xfId="6885"/>
    <cellStyle name="40% - Accent5 2 10 2" xfId="6886"/>
    <cellStyle name="40% - Accent5 2 11" xfId="6887"/>
    <cellStyle name="40% - Accent5 2 12" xfId="6888"/>
    <cellStyle name="40% - Accent5 2 13" xfId="6889"/>
    <cellStyle name="40% - Accent5 2 2" xfId="6890"/>
    <cellStyle name="40% - Accent5 2 2 10" xfId="6891"/>
    <cellStyle name="40% - Accent5 2 2 11" xfId="6892"/>
    <cellStyle name="40% - Accent5 2 2 12" xfId="6893"/>
    <cellStyle name="40% - Accent5 2 2 2" xfId="6894"/>
    <cellStyle name="40% - Accent5 2 2 2 10" xfId="6895"/>
    <cellStyle name="40% - Accent5 2 2 2 2" xfId="6896"/>
    <cellStyle name="40% - Accent5 2 2 2 2 2" xfId="6897"/>
    <cellStyle name="40% - Accent5 2 2 2 2 2 2" xfId="6898"/>
    <cellStyle name="40% - Accent5 2 2 2 2 2 2 2" xfId="6899"/>
    <cellStyle name="40% - Accent5 2 2 2 2 2 2 2 2" xfId="6900"/>
    <cellStyle name="40% - Accent5 2 2 2 2 2 2 3" xfId="6901"/>
    <cellStyle name="40% - Accent5 2 2 2 2 2 3" xfId="6902"/>
    <cellStyle name="40% - Accent5 2 2 2 2 2 3 2" xfId="6903"/>
    <cellStyle name="40% - Accent5 2 2 2 2 2 4" xfId="6904"/>
    <cellStyle name="40% - Accent5 2 2 2 2 3" xfId="6905"/>
    <cellStyle name="40% - Accent5 2 2 2 2 3 2" xfId="6906"/>
    <cellStyle name="40% - Accent5 2 2 2 2 3 2 2" xfId="6907"/>
    <cellStyle name="40% - Accent5 2 2 2 2 3 3" xfId="6908"/>
    <cellStyle name="40% - Accent5 2 2 2 2 4" xfId="6909"/>
    <cellStyle name="40% - Accent5 2 2 2 2 4 2" xfId="6910"/>
    <cellStyle name="40% - Accent5 2 2 2 2 5" xfId="6911"/>
    <cellStyle name="40% - Accent5 2 2 2 2 6" xfId="6912"/>
    <cellStyle name="40% - Accent5 2 2 2 2 7" xfId="6913"/>
    <cellStyle name="40% - Accent5 2 2 2 3" xfId="6914"/>
    <cellStyle name="40% - Accent5 2 2 2 3 2" xfId="6915"/>
    <cellStyle name="40% - Accent5 2 2 2 3 2 2" xfId="6916"/>
    <cellStyle name="40% - Accent5 2 2 2 3 2 2 2" xfId="6917"/>
    <cellStyle name="40% - Accent5 2 2 2 3 2 3" xfId="6918"/>
    <cellStyle name="40% - Accent5 2 2 2 3 3" xfId="6919"/>
    <cellStyle name="40% - Accent5 2 2 2 3 3 2" xfId="6920"/>
    <cellStyle name="40% - Accent5 2 2 2 3 4" xfId="6921"/>
    <cellStyle name="40% - Accent5 2 2 2 4" xfId="6922"/>
    <cellStyle name="40% - Accent5 2 2 2 4 2" xfId="6923"/>
    <cellStyle name="40% - Accent5 2 2 2 4 2 2" xfId="6924"/>
    <cellStyle name="40% - Accent5 2 2 2 4 2 2 2" xfId="6925"/>
    <cellStyle name="40% - Accent5 2 2 2 4 2 3" xfId="6926"/>
    <cellStyle name="40% - Accent5 2 2 2 4 3" xfId="6927"/>
    <cellStyle name="40% - Accent5 2 2 2 4 3 2" xfId="6928"/>
    <cellStyle name="40% - Accent5 2 2 2 4 4" xfId="6929"/>
    <cellStyle name="40% - Accent5 2 2 2 5" xfId="6930"/>
    <cellStyle name="40% - Accent5 2 2 2 5 2" xfId="6931"/>
    <cellStyle name="40% - Accent5 2 2 2 5 2 2" xfId="6932"/>
    <cellStyle name="40% - Accent5 2 2 2 5 3" xfId="6933"/>
    <cellStyle name="40% - Accent5 2 2 2 6" xfId="6934"/>
    <cellStyle name="40% - Accent5 2 2 2 6 2" xfId="6935"/>
    <cellStyle name="40% - Accent5 2 2 2 7" xfId="6936"/>
    <cellStyle name="40% - Accent5 2 2 2 7 2" xfId="6937"/>
    <cellStyle name="40% - Accent5 2 2 2 8" xfId="6938"/>
    <cellStyle name="40% - Accent5 2 2 2 9" xfId="6939"/>
    <cellStyle name="40% - Accent5 2 2 3" xfId="6940"/>
    <cellStyle name="40% - Accent5 2 2 3 2" xfId="6941"/>
    <cellStyle name="40% - Accent5 2 2 3 2 2" xfId="6942"/>
    <cellStyle name="40% - Accent5 2 2 3 2 2 2" xfId="6943"/>
    <cellStyle name="40% - Accent5 2 2 3 2 2 2 2" xfId="6944"/>
    <cellStyle name="40% - Accent5 2 2 3 2 2 3" xfId="6945"/>
    <cellStyle name="40% - Accent5 2 2 3 2 3" xfId="6946"/>
    <cellStyle name="40% - Accent5 2 2 3 2 3 2" xfId="6947"/>
    <cellStyle name="40% - Accent5 2 2 3 2 4" xfId="6948"/>
    <cellStyle name="40% - Accent5 2 2 3 3" xfId="6949"/>
    <cellStyle name="40% - Accent5 2 2 3 3 2" xfId="6950"/>
    <cellStyle name="40% - Accent5 2 2 3 3 2 2" xfId="6951"/>
    <cellStyle name="40% - Accent5 2 2 3 3 3" xfId="6952"/>
    <cellStyle name="40% - Accent5 2 2 3 4" xfId="6953"/>
    <cellStyle name="40% - Accent5 2 2 3 4 2" xfId="6954"/>
    <cellStyle name="40% - Accent5 2 2 3 5" xfId="6955"/>
    <cellStyle name="40% - Accent5 2 2 3 6" xfId="6956"/>
    <cellStyle name="40% - Accent5 2 2 3 7" xfId="6957"/>
    <cellStyle name="40% - Accent5 2 2 4" xfId="6958"/>
    <cellStyle name="40% - Accent5 2 2 4 2" xfId="6959"/>
    <cellStyle name="40% - Accent5 2 2 4 2 2" xfId="6960"/>
    <cellStyle name="40% - Accent5 2 2 4 2 2 2" xfId="6961"/>
    <cellStyle name="40% - Accent5 2 2 4 2 3" xfId="6962"/>
    <cellStyle name="40% - Accent5 2 2 4 3" xfId="6963"/>
    <cellStyle name="40% - Accent5 2 2 4 3 2" xfId="6964"/>
    <cellStyle name="40% - Accent5 2 2 4 4" xfId="6965"/>
    <cellStyle name="40% - Accent5 2 2 5" xfId="6966"/>
    <cellStyle name="40% - Accent5 2 2 5 2" xfId="6967"/>
    <cellStyle name="40% - Accent5 2 2 5 2 2" xfId="6968"/>
    <cellStyle name="40% - Accent5 2 2 5 2 2 2" xfId="6969"/>
    <cellStyle name="40% - Accent5 2 2 5 2 3" xfId="6970"/>
    <cellStyle name="40% - Accent5 2 2 5 3" xfId="6971"/>
    <cellStyle name="40% - Accent5 2 2 5 3 2" xfId="6972"/>
    <cellStyle name="40% - Accent5 2 2 5 4" xfId="6973"/>
    <cellStyle name="40% - Accent5 2 2 6" xfId="6974"/>
    <cellStyle name="40% - Accent5 2 2 6 2" xfId="6975"/>
    <cellStyle name="40% - Accent5 2 2 7" xfId="6976"/>
    <cellStyle name="40% - Accent5 2 2 7 2" xfId="6977"/>
    <cellStyle name="40% - Accent5 2 2 7 2 2" xfId="6978"/>
    <cellStyle name="40% - Accent5 2 2 7 3" xfId="6979"/>
    <cellStyle name="40% - Accent5 2 2 8" xfId="6980"/>
    <cellStyle name="40% - Accent5 2 2 8 2" xfId="6981"/>
    <cellStyle name="40% - Accent5 2 2 9" xfId="6982"/>
    <cellStyle name="40% - Accent5 2 2 9 2" xfId="6983"/>
    <cellStyle name="40% - Accent5 2 3" xfId="6984"/>
    <cellStyle name="40% - Accent5 2 3 10" xfId="6985"/>
    <cellStyle name="40% - Accent5 2 3 2" xfId="6986"/>
    <cellStyle name="40% - Accent5 2 3 2 2" xfId="6987"/>
    <cellStyle name="40% - Accent5 2 3 2 2 2" xfId="6988"/>
    <cellStyle name="40% - Accent5 2 3 2 2 2 2" xfId="6989"/>
    <cellStyle name="40% - Accent5 2 3 2 2 2 2 2" xfId="6990"/>
    <cellStyle name="40% - Accent5 2 3 2 2 2 3" xfId="6991"/>
    <cellStyle name="40% - Accent5 2 3 2 2 3" xfId="6992"/>
    <cellStyle name="40% - Accent5 2 3 2 2 3 2" xfId="6993"/>
    <cellStyle name="40% - Accent5 2 3 2 2 4" xfId="6994"/>
    <cellStyle name="40% - Accent5 2 3 2 3" xfId="6995"/>
    <cellStyle name="40% - Accent5 2 3 2 3 2" xfId="6996"/>
    <cellStyle name="40% - Accent5 2 3 2 3 2 2" xfId="6997"/>
    <cellStyle name="40% - Accent5 2 3 2 3 3" xfId="6998"/>
    <cellStyle name="40% - Accent5 2 3 2 4" xfId="6999"/>
    <cellStyle name="40% - Accent5 2 3 2 4 2" xfId="7000"/>
    <cellStyle name="40% - Accent5 2 3 2 5" xfId="7001"/>
    <cellStyle name="40% - Accent5 2 3 2 6" xfId="7002"/>
    <cellStyle name="40% - Accent5 2 3 2 7" xfId="7003"/>
    <cellStyle name="40% - Accent5 2 3 3" xfId="7004"/>
    <cellStyle name="40% - Accent5 2 3 3 2" xfId="7005"/>
    <cellStyle name="40% - Accent5 2 3 3 2 2" xfId="7006"/>
    <cellStyle name="40% - Accent5 2 3 3 2 2 2" xfId="7007"/>
    <cellStyle name="40% - Accent5 2 3 3 2 3" xfId="7008"/>
    <cellStyle name="40% - Accent5 2 3 3 3" xfId="7009"/>
    <cellStyle name="40% - Accent5 2 3 3 3 2" xfId="7010"/>
    <cellStyle name="40% - Accent5 2 3 3 4" xfId="7011"/>
    <cellStyle name="40% - Accent5 2 3 4" xfId="7012"/>
    <cellStyle name="40% - Accent5 2 3 4 2" xfId="7013"/>
    <cellStyle name="40% - Accent5 2 3 4 2 2" xfId="7014"/>
    <cellStyle name="40% - Accent5 2 3 4 2 2 2" xfId="7015"/>
    <cellStyle name="40% - Accent5 2 3 4 2 3" xfId="7016"/>
    <cellStyle name="40% - Accent5 2 3 4 3" xfId="7017"/>
    <cellStyle name="40% - Accent5 2 3 4 3 2" xfId="7018"/>
    <cellStyle name="40% - Accent5 2 3 4 4" xfId="7019"/>
    <cellStyle name="40% - Accent5 2 3 5" xfId="7020"/>
    <cellStyle name="40% - Accent5 2 3 5 2" xfId="7021"/>
    <cellStyle name="40% - Accent5 2 3 5 2 2" xfId="7022"/>
    <cellStyle name="40% - Accent5 2 3 5 3" xfId="7023"/>
    <cellStyle name="40% - Accent5 2 3 6" xfId="7024"/>
    <cellStyle name="40% - Accent5 2 3 6 2" xfId="7025"/>
    <cellStyle name="40% - Accent5 2 3 7" xfId="7026"/>
    <cellStyle name="40% - Accent5 2 3 7 2" xfId="7027"/>
    <cellStyle name="40% - Accent5 2 3 8" xfId="7028"/>
    <cellStyle name="40% - Accent5 2 3 9" xfId="7029"/>
    <cellStyle name="40% - Accent5 2 4" xfId="7030"/>
    <cellStyle name="40% - Accent5 2 4 2" xfId="7031"/>
    <cellStyle name="40% - Accent5 2 4 2 2" xfId="7032"/>
    <cellStyle name="40% - Accent5 2 4 2 2 2" xfId="7033"/>
    <cellStyle name="40% - Accent5 2 4 2 2 2 2" xfId="7034"/>
    <cellStyle name="40% - Accent5 2 4 2 2 3" xfId="7035"/>
    <cellStyle name="40% - Accent5 2 4 2 3" xfId="7036"/>
    <cellStyle name="40% - Accent5 2 4 2 3 2" xfId="7037"/>
    <cellStyle name="40% - Accent5 2 4 2 4" xfId="7038"/>
    <cellStyle name="40% - Accent5 2 4 3" xfId="7039"/>
    <cellStyle name="40% - Accent5 2 4 3 2" xfId="7040"/>
    <cellStyle name="40% - Accent5 2 4 3 2 2" xfId="7041"/>
    <cellStyle name="40% - Accent5 2 4 3 3" xfId="7042"/>
    <cellStyle name="40% - Accent5 2 4 4" xfId="7043"/>
    <cellStyle name="40% - Accent5 2 4 4 2" xfId="7044"/>
    <cellStyle name="40% - Accent5 2 4 5" xfId="7045"/>
    <cellStyle name="40% - Accent5 2 4 6" xfId="7046"/>
    <cellStyle name="40% - Accent5 2 4 7" xfId="7047"/>
    <cellStyle name="40% - Accent5 2 5" xfId="7048"/>
    <cellStyle name="40% - Accent5 2 5 2" xfId="7049"/>
    <cellStyle name="40% - Accent5 2 5 2 2" xfId="7050"/>
    <cellStyle name="40% - Accent5 2 5 2 2 2" xfId="7051"/>
    <cellStyle name="40% - Accent5 2 5 2 3" xfId="7052"/>
    <cellStyle name="40% - Accent5 2 5 3" xfId="7053"/>
    <cellStyle name="40% - Accent5 2 5 3 2" xfId="7054"/>
    <cellStyle name="40% - Accent5 2 5 4" xfId="7055"/>
    <cellStyle name="40% - Accent5 2 6" xfId="7056"/>
    <cellStyle name="40% - Accent5 2 6 2" xfId="7057"/>
    <cellStyle name="40% - Accent5 2 6 2 2" xfId="7058"/>
    <cellStyle name="40% - Accent5 2 6 2 2 2" xfId="7059"/>
    <cellStyle name="40% - Accent5 2 6 2 3" xfId="7060"/>
    <cellStyle name="40% - Accent5 2 6 3" xfId="7061"/>
    <cellStyle name="40% - Accent5 2 6 3 2" xfId="7062"/>
    <cellStyle name="40% - Accent5 2 6 4" xfId="7063"/>
    <cellStyle name="40% - Accent5 2 7" xfId="7064"/>
    <cellStyle name="40% - Accent5 2 7 2" xfId="7065"/>
    <cellStyle name="40% - Accent5 2 8" xfId="7066"/>
    <cellStyle name="40% - Accent5 2 8 2" xfId="7067"/>
    <cellStyle name="40% - Accent5 2 8 2 2" xfId="7068"/>
    <cellStyle name="40% - Accent5 2 8 3" xfId="7069"/>
    <cellStyle name="40% - Accent5 2 9" xfId="7070"/>
    <cellStyle name="40% - Accent5 2 9 2" xfId="7071"/>
    <cellStyle name="40% - Accent5 3" xfId="7072"/>
    <cellStyle name="40% - Accent5 3 10" xfId="7073"/>
    <cellStyle name="40% - Accent5 3 10 2" xfId="7074"/>
    <cellStyle name="40% - Accent5 3 11" xfId="7075"/>
    <cellStyle name="40% - Accent5 3 12" xfId="7076"/>
    <cellStyle name="40% - Accent5 3 13" xfId="7077"/>
    <cellStyle name="40% - Accent5 3 2" xfId="7078"/>
    <cellStyle name="40% - Accent5 3 2 10" xfId="7079"/>
    <cellStyle name="40% - Accent5 3 2 11" xfId="7080"/>
    <cellStyle name="40% - Accent5 3 2 2" xfId="7081"/>
    <cellStyle name="40% - Accent5 3 2 2 10" xfId="7082"/>
    <cellStyle name="40% - Accent5 3 2 2 2" xfId="7083"/>
    <cellStyle name="40% - Accent5 3 2 2 2 2" xfId="7084"/>
    <cellStyle name="40% - Accent5 3 2 2 2 2 2" xfId="7085"/>
    <cellStyle name="40% - Accent5 3 2 2 2 2 2 2" xfId="7086"/>
    <cellStyle name="40% - Accent5 3 2 2 2 2 2 2 2" xfId="7087"/>
    <cellStyle name="40% - Accent5 3 2 2 2 2 2 3" xfId="7088"/>
    <cellStyle name="40% - Accent5 3 2 2 2 2 3" xfId="7089"/>
    <cellStyle name="40% - Accent5 3 2 2 2 2 3 2" xfId="7090"/>
    <cellStyle name="40% - Accent5 3 2 2 2 2 4" xfId="7091"/>
    <cellStyle name="40% - Accent5 3 2 2 2 3" xfId="7092"/>
    <cellStyle name="40% - Accent5 3 2 2 2 3 2" xfId="7093"/>
    <cellStyle name="40% - Accent5 3 2 2 2 3 2 2" xfId="7094"/>
    <cellStyle name="40% - Accent5 3 2 2 2 3 3" xfId="7095"/>
    <cellStyle name="40% - Accent5 3 2 2 2 4" xfId="7096"/>
    <cellStyle name="40% - Accent5 3 2 2 2 4 2" xfId="7097"/>
    <cellStyle name="40% - Accent5 3 2 2 2 5" xfId="7098"/>
    <cellStyle name="40% - Accent5 3 2 2 2 6" xfId="7099"/>
    <cellStyle name="40% - Accent5 3 2 2 2 7" xfId="7100"/>
    <cellStyle name="40% - Accent5 3 2 2 3" xfId="7101"/>
    <cellStyle name="40% - Accent5 3 2 2 3 2" xfId="7102"/>
    <cellStyle name="40% - Accent5 3 2 2 3 2 2" xfId="7103"/>
    <cellStyle name="40% - Accent5 3 2 2 3 2 2 2" xfId="7104"/>
    <cellStyle name="40% - Accent5 3 2 2 3 2 3" xfId="7105"/>
    <cellStyle name="40% - Accent5 3 2 2 3 3" xfId="7106"/>
    <cellStyle name="40% - Accent5 3 2 2 3 3 2" xfId="7107"/>
    <cellStyle name="40% - Accent5 3 2 2 3 4" xfId="7108"/>
    <cellStyle name="40% - Accent5 3 2 2 4" xfId="7109"/>
    <cellStyle name="40% - Accent5 3 2 2 4 2" xfId="7110"/>
    <cellStyle name="40% - Accent5 3 2 2 4 2 2" xfId="7111"/>
    <cellStyle name="40% - Accent5 3 2 2 4 2 2 2" xfId="7112"/>
    <cellStyle name="40% - Accent5 3 2 2 4 2 3" xfId="7113"/>
    <cellStyle name="40% - Accent5 3 2 2 4 3" xfId="7114"/>
    <cellStyle name="40% - Accent5 3 2 2 4 3 2" xfId="7115"/>
    <cellStyle name="40% - Accent5 3 2 2 4 4" xfId="7116"/>
    <cellStyle name="40% - Accent5 3 2 2 5" xfId="7117"/>
    <cellStyle name="40% - Accent5 3 2 2 5 2" xfId="7118"/>
    <cellStyle name="40% - Accent5 3 2 2 5 2 2" xfId="7119"/>
    <cellStyle name="40% - Accent5 3 2 2 5 3" xfId="7120"/>
    <cellStyle name="40% - Accent5 3 2 2 6" xfId="7121"/>
    <cellStyle name="40% - Accent5 3 2 2 6 2" xfId="7122"/>
    <cellStyle name="40% - Accent5 3 2 2 7" xfId="7123"/>
    <cellStyle name="40% - Accent5 3 2 2 7 2" xfId="7124"/>
    <cellStyle name="40% - Accent5 3 2 2 8" xfId="7125"/>
    <cellStyle name="40% - Accent5 3 2 2 9" xfId="7126"/>
    <cellStyle name="40% - Accent5 3 2 3" xfId="7127"/>
    <cellStyle name="40% - Accent5 3 2 3 2" xfId="7128"/>
    <cellStyle name="40% - Accent5 3 2 3 2 2" xfId="7129"/>
    <cellStyle name="40% - Accent5 3 2 3 2 2 2" xfId="7130"/>
    <cellStyle name="40% - Accent5 3 2 3 2 2 2 2" xfId="7131"/>
    <cellStyle name="40% - Accent5 3 2 3 2 2 3" xfId="7132"/>
    <cellStyle name="40% - Accent5 3 2 3 2 3" xfId="7133"/>
    <cellStyle name="40% - Accent5 3 2 3 2 3 2" xfId="7134"/>
    <cellStyle name="40% - Accent5 3 2 3 2 4" xfId="7135"/>
    <cellStyle name="40% - Accent5 3 2 3 3" xfId="7136"/>
    <cellStyle name="40% - Accent5 3 2 3 3 2" xfId="7137"/>
    <cellStyle name="40% - Accent5 3 2 3 3 2 2" xfId="7138"/>
    <cellStyle name="40% - Accent5 3 2 3 3 3" xfId="7139"/>
    <cellStyle name="40% - Accent5 3 2 3 4" xfId="7140"/>
    <cellStyle name="40% - Accent5 3 2 3 4 2" xfId="7141"/>
    <cellStyle name="40% - Accent5 3 2 3 5" xfId="7142"/>
    <cellStyle name="40% - Accent5 3 2 3 6" xfId="7143"/>
    <cellStyle name="40% - Accent5 3 2 3 7" xfId="7144"/>
    <cellStyle name="40% - Accent5 3 2 4" xfId="7145"/>
    <cellStyle name="40% - Accent5 3 2 4 2" xfId="7146"/>
    <cellStyle name="40% - Accent5 3 2 4 2 2" xfId="7147"/>
    <cellStyle name="40% - Accent5 3 2 4 2 2 2" xfId="7148"/>
    <cellStyle name="40% - Accent5 3 2 4 2 3" xfId="7149"/>
    <cellStyle name="40% - Accent5 3 2 4 3" xfId="7150"/>
    <cellStyle name="40% - Accent5 3 2 4 3 2" xfId="7151"/>
    <cellStyle name="40% - Accent5 3 2 4 4" xfId="7152"/>
    <cellStyle name="40% - Accent5 3 2 5" xfId="7153"/>
    <cellStyle name="40% - Accent5 3 2 5 2" xfId="7154"/>
    <cellStyle name="40% - Accent5 3 2 5 2 2" xfId="7155"/>
    <cellStyle name="40% - Accent5 3 2 5 2 2 2" xfId="7156"/>
    <cellStyle name="40% - Accent5 3 2 5 2 3" xfId="7157"/>
    <cellStyle name="40% - Accent5 3 2 5 3" xfId="7158"/>
    <cellStyle name="40% - Accent5 3 2 5 3 2" xfId="7159"/>
    <cellStyle name="40% - Accent5 3 2 5 4" xfId="7160"/>
    <cellStyle name="40% - Accent5 3 2 6" xfId="7161"/>
    <cellStyle name="40% - Accent5 3 2 6 2" xfId="7162"/>
    <cellStyle name="40% - Accent5 3 2 6 2 2" xfId="7163"/>
    <cellStyle name="40% - Accent5 3 2 6 3" xfId="7164"/>
    <cellStyle name="40% - Accent5 3 2 7" xfId="7165"/>
    <cellStyle name="40% - Accent5 3 2 7 2" xfId="7166"/>
    <cellStyle name="40% - Accent5 3 2 8" xfId="7167"/>
    <cellStyle name="40% - Accent5 3 2 8 2" xfId="7168"/>
    <cellStyle name="40% - Accent5 3 2 9" xfId="7169"/>
    <cellStyle name="40% - Accent5 3 3" xfId="7170"/>
    <cellStyle name="40% - Accent5 3 3 10" xfId="7171"/>
    <cellStyle name="40% - Accent5 3 3 2" xfId="7172"/>
    <cellStyle name="40% - Accent5 3 3 2 2" xfId="7173"/>
    <cellStyle name="40% - Accent5 3 3 2 2 2" xfId="7174"/>
    <cellStyle name="40% - Accent5 3 3 2 2 2 2" xfId="7175"/>
    <cellStyle name="40% - Accent5 3 3 2 2 2 2 2" xfId="7176"/>
    <cellStyle name="40% - Accent5 3 3 2 2 2 3" xfId="7177"/>
    <cellStyle name="40% - Accent5 3 3 2 2 3" xfId="7178"/>
    <cellStyle name="40% - Accent5 3 3 2 2 3 2" xfId="7179"/>
    <cellStyle name="40% - Accent5 3 3 2 2 4" xfId="7180"/>
    <cellStyle name="40% - Accent5 3 3 2 3" xfId="7181"/>
    <cellStyle name="40% - Accent5 3 3 2 3 2" xfId="7182"/>
    <cellStyle name="40% - Accent5 3 3 2 3 2 2" xfId="7183"/>
    <cellStyle name="40% - Accent5 3 3 2 3 3" xfId="7184"/>
    <cellStyle name="40% - Accent5 3 3 2 4" xfId="7185"/>
    <cellStyle name="40% - Accent5 3 3 2 4 2" xfId="7186"/>
    <cellStyle name="40% - Accent5 3 3 2 5" xfId="7187"/>
    <cellStyle name="40% - Accent5 3 3 2 6" xfId="7188"/>
    <cellStyle name="40% - Accent5 3 3 2 7" xfId="7189"/>
    <cellStyle name="40% - Accent5 3 3 3" xfId="7190"/>
    <cellStyle name="40% - Accent5 3 3 3 2" xfId="7191"/>
    <cellStyle name="40% - Accent5 3 3 3 2 2" xfId="7192"/>
    <cellStyle name="40% - Accent5 3 3 3 2 2 2" xfId="7193"/>
    <cellStyle name="40% - Accent5 3 3 3 2 3" xfId="7194"/>
    <cellStyle name="40% - Accent5 3 3 3 3" xfId="7195"/>
    <cellStyle name="40% - Accent5 3 3 3 3 2" xfId="7196"/>
    <cellStyle name="40% - Accent5 3 3 3 4" xfId="7197"/>
    <cellStyle name="40% - Accent5 3 3 4" xfId="7198"/>
    <cellStyle name="40% - Accent5 3 3 4 2" xfId="7199"/>
    <cellStyle name="40% - Accent5 3 3 4 2 2" xfId="7200"/>
    <cellStyle name="40% - Accent5 3 3 4 2 2 2" xfId="7201"/>
    <cellStyle name="40% - Accent5 3 3 4 2 3" xfId="7202"/>
    <cellStyle name="40% - Accent5 3 3 4 3" xfId="7203"/>
    <cellStyle name="40% - Accent5 3 3 4 3 2" xfId="7204"/>
    <cellStyle name="40% - Accent5 3 3 4 4" xfId="7205"/>
    <cellStyle name="40% - Accent5 3 3 5" xfId="7206"/>
    <cellStyle name="40% - Accent5 3 3 5 2" xfId="7207"/>
    <cellStyle name="40% - Accent5 3 3 5 2 2" xfId="7208"/>
    <cellStyle name="40% - Accent5 3 3 5 3" xfId="7209"/>
    <cellStyle name="40% - Accent5 3 3 6" xfId="7210"/>
    <cellStyle name="40% - Accent5 3 3 6 2" xfId="7211"/>
    <cellStyle name="40% - Accent5 3 3 7" xfId="7212"/>
    <cellStyle name="40% - Accent5 3 3 7 2" xfId="7213"/>
    <cellStyle name="40% - Accent5 3 3 8" xfId="7214"/>
    <cellStyle name="40% - Accent5 3 3 9" xfId="7215"/>
    <cellStyle name="40% - Accent5 3 4" xfId="7216"/>
    <cellStyle name="40% - Accent5 3 4 2" xfId="7217"/>
    <cellStyle name="40% - Accent5 3 4 2 2" xfId="7218"/>
    <cellStyle name="40% - Accent5 3 4 2 2 2" xfId="7219"/>
    <cellStyle name="40% - Accent5 3 4 2 2 2 2" xfId="7220"/>
    <cellStyle name="40% - Accent5 3 4 2 2 3" xfId="7221"/>
    <cellStyle name="40% - Accent5 3 4 2 3" xfId="7222"/>
    <cellStyle name="40% - Accent5 3 4 2 3 2" xfId="7223"/>
    <cellStyle name="40% - Accent5 3 4 2 4" xfId="7224"/>
    <cellStyle name="40% - Accent5 3 4 3" xfId="7225"/>
    <cellStyle name="40% - Accent5 3 4 3 2" xfId="7226"/>
    <cellStyle name="40% - Accent5 3 4 3 2 2" xfId="7227"/>
    <cellStyle name="40% - Accent5 3 4 3 3" xfId="7228"/>
    <cellStyle name="40% - Accent5 3 4 4" xfId="7229"/>
    <cellStyle name="40% - Accent5 3 4 4 2" xfId="7230"/>
    <cellStyle name="40% - Accent5 3 4 5" xfId="7231"/>
    <cellStyle name="40% - Accent5 3 4 6" xfId="7232"/>
    <cellStyle name="40% - Accent5 3 4 7" xfId="7233"/>
    <cellStyle name="40% - Accent5 3 5" xfId="7234"/>
    <cellStyle name="40% - Accent5 3 5 2" xfId="7235"/>
    <cellStyle name="40% - Accent5 3 5 2 2" xfId="7236"/>
    <cellStyle name="40% - Accent5 3 5 2 2 2" xfId="7237"/>
    <cellStyle name="40% - Accent5 3 5 2 3" xfId="7238"/>
    <cellStyle name="40% - Accent5 3 5 3" xfId="7239"/>
    <cellStyle name="40% - Accent5 3 5 3 2" xfId="7240"/>
    <cellStyle name="40% - Accent5 3 5 4" xfId="7241"/>
    <cellStyle name="40% - Accent5 3 6" xfId="7242"/>
    <cellStyle name="40% - Accent5 3 6 2" xfId="7243"/>
    <cellStyle name="40% - Accent5 3 6 2 2" xfId="7244"/>
    <cellStyle name="40% - Accent5 3 6 2 2 2" xfId="7245"/>
    <cellStyle name="40% - Accent5 3 6 2 3" xfId="7246"/>
    <cellStyle name="40% - Accent5 3 6 3" xfId="7247"/>
    <cellStyle name="40% - Accent5 3 6 3 2" xfId="7248"/>
    <cellStyle name="40% - Accent5 3 6 4" xfId="7249"/>
    <cellStyle name="40% - Accent5 3 7" xfId="7250"/>
    <cellStyle name="40% - Accent5 3 7 2" xfId="7251"/>
    <cellStyle name="40% - Accent5 3 8" xfId="7252"/>
    <cellStyle name="40% - Accent5 3 8 2" xfId="7253"/>
    <cellStyle name="40% - Accent5 3 8 2 2" xfId="7254"/>
    <cellStyle name="40% - Accent5 3 8 3" xfId="7255"/>
    <cellStyle name="40% - Accent5 3 9" xfId="7256"/>
    <cellStyle name="40% - Accent5 3 9 2" xfId="7257"/>
    <cellStyle name="40% - Accent5 4" xfId="7258"/>
    <cellStyle name="40% - Accent5 4 10" xfId="7259"/>
    <cellStyle name="40% - Accent5 4 11" xfId="7260"/>
    <cellStyle name="40% - Accent5 4 12" xfId="7261"/>
    <cellStyle name="40% - Accent5 4 2" xfId="7262"/>
    <cellStyle name="40% - Accent5 4 2 10" xfId="7263"/>
    <cellStyle name="40% - Accent5 4 2 11" xfId="7264"/>
    <cellStyle name="40% - Accent5 4 2 2" xfId="7265"/>
    <cellStyle name="40% - Accent5 4 2 2 2" xfId="7266"/>
    <cellStyle name="40% - Accent5 4 2 2 2 2" xfId="7267"/>
    <cellStyle name="40% - Accent5 4 2 2 2 2 2" xfId="7268"/>
    <cellStyle name="40% - Accent5 4 2 2 2 2 2 2" xfId="7269"/>
    <cellStyle name="40% - Accent5 4 2 2 2 2 3" xfId="7270"/>
    <cellStyle name="40% - Accent5 4 2 2 2 3" xfId="7271"/>
    <cellStyle name="40% - Accent5 4 2 2 2 3 2" xfId="7272"/>
    <cellStyle name="40% - Accent5 4 2 2 2 4" xfId="7273"/>
    <cellStyle name="40% - Accent5 4 2 2 3" xfId="7274"/>
    <cellStyle name="40% - Accent5 4 2 2 3 2" xfId="7275"/>
    <cellStyle name="40% - Accent5 4 2 2 3 2 2" xfId="7276"/>
    <cellStyle name="40% - Accent5 4 2 2 3 2 2 2" xfId="7277"/>
    <cellStyle name="40% - Accent5 4 2 2 3 2 3" xfId="7278"/>
    <cellStyle name="40% - Accent5 4 2 2 3 3" xfId="7279"/>
    <cellStyle name="40% - Accent5 4 2 2 3 3 2" xfId="7280"/>
    <cellStyle name="40% - Accent5 4 2 2 3 4" xfId="7281"/>
    <cellStyle name="40% - Accent5 4 2 2 4" xfId="7282"/>
    <cellStyle name="40% - Accent5 4 2 2 4 2" xfId="7283"/>
    <cellStyle name="40% - Accent5 4 2 2 4 2 2" xfId="7284"/>
    <cellStyle name="40% - Accent5 4 2 2 4 2 2 2" xfId="7285"/>
    <cellStyle name="40% - Accent5 4 2 2 4 2 3" xfId="7286"/>
    <cellStyle name="40% - Accent5 4 2 2 4 3" xfId="7287"/>
    <cellStyle name="40% - Accent5 4 2 2 4 3 2" xfId="7288"/>
    <cellStyle name="40% - Accent5 4 2 2 4 4" xfId="7289"/>
    <cellStyle name="40% - Accent5 4 2 2 5" xfId="7290"/>
    <cellStyle name="40% - Accent5 4 2 2 5 2" xfId="7291"/>
    <cellStyle name="40% - Accent5 4 2 2 5 2 2" xfId="7292"/>
    <cellStyle name="40% - Accent5 4 2 2 5 3" xfId="7293"/>
    <cellStyle name="40% - Accent5 4 2 2 6" xfId="7294"/>
    <cellStyle name="40% - Accent5 4 2 2 6 2" xfId="7295"/>
    <cellStyle name="40% - Accent5 4 2 2 7" xfId="7296"/>
    <cellStyle name="40% - Accent5 4 2 2 8" xfId="7297"/>
    <cellStyle name="40% - Accent5 4 2 2 9" xfId="7298"/>
    <cellStyle name="40% - Accent5 4 2 3" xfId="7299"/>
    <cellStyle name="40% - Accent5 4 2 3 2" xfId="7300"/>
    <cellStyle name="40% - Accent5 4 2 3 2 2" xfId="7301"/>
    <cellStyle name="40% - Accent5 4 2 3 2 2 2" xfId="7302"/>
    <cellStyle name="40% - Accent5 4 2 3 2 3" xfId="7303"/>
    <cellStyle name="40% - Accent5 4 2 3 3" xfId="7304"/>
    <cellStyle name="40% - Accent5 4 2 3 3 2" xfId="7305"/>
    <cellStyle name="40% - Accent5 4 2 3 4" xfId="7306"/>
    <cellStyle name="40% - Accent5 4 2 4" xfId="7307"/>
    <cellStyle name="40% - Accent5 4 2 4 2" xfId="7308"/>
    <cellStyle name="40% - Accent5 4 2 4 2 2" xfId="7309"/>
    <cellStyle name="40% - Accent5 4 2 4 2 2 2" xfId="7310"/>
    <cellStyle name="40% - Accent5 4 2 4 2 3" xfId="7311"/>
    <cellStyle name="40% - Accent5 4 2 4 3" xfId="7312"/>
    <cellStyle name="40% - Accent5 4 2 4 3 2" xfId="7313"/>
    <cellStyle name="40% - Accent5 4 2 4 4" xfId="7314"/>
    <cellStyle name="40% - Accent5 4 2 5" xfId="7315"/>
    <cellStyle name="40% - Accent5 4 2 5 2" xfId="7316"/>
    <cellStyle name="40% - Accent5 4 2 5 2 2" xfId="7317"/>
    <cellStyle name="40% - Accent5 4 2 5 2 2 2" xfId="7318"/>
    <cellStyle name="40% - Accent5 4 2 5 2 3" xfId="7319"/>
    <cellStyle name="40% - Accent5 4 2 5 3" xfId="7320"/>
    <cellStyle name="40% - Accent5 4 2 5 3 2" xfId="7321"/>
    <cellStyle name="40% - Accent5 4 2 5 4" xfId="7322"/>
    <cellStyle name="40% - Accent5 4 2 6" xfId="7323"/>
    <cellStyle name="40% - Accent5 4 2 6 2" xfId="7324"/>
    <cellStyle name="40% - Accent5 4 2 6 2 2" xfId="7325"/>
    <cellStyle name="40% - Accent5 4 2 6 3" xfId="7326"/>
    <cellStyle name="40% - Accent5 4 2 7" xfId="7327"/>
    <cellStyle name="40% - Accent5 4 2 7 2" xfId="7328"/>
    <cellStyle name="40% - Accent5 4 2 8" xfId="7329"/>
    <cellStyle name="40% - Accent5 4 2 8 2" xfId="7330"/>
    <cellStyle name="40% - Accent5 4 2 9" xfId="7331"/>
    <cellStyle name="40% - Accent5 4 3" xfId="7332"/>
    <cellStyle name="40% - Accent5 4 3 2" xfId="7333"/>
    <cellStyle name="40% - Accent5 4 3 2 2" xfId="7334"/>
    <cellStyle name="40% - Accent5 4 3 2 2 2" xfId="7335"/>
    <cellStyle name="40% - Accent5 4 3 2 2 2 2" xfId="7336"/>
    <cellStyle name="40% - Accent5 4 3 2 2 3" xfId="7337"/>
    <cellStyle name="40% - Accent5 4 3 2 3" xfId="7338"/>
    <cellStyle name="40% - Accent5 4 3 2 3 2" xfId="7339"/>
    <cellStyle name="40% - Accent5 4 3 2 4" xfId="7340"/>
    <cellStyle name="40% - Accent5 4 3 3" xfId="7341"/>
    <cellStyle name="40% - Accent5 4 3 3 2" xfId="7342"/>
    <cellStyle name="40% - Accent5 4 3 3 2 2" xfId="7343"/>
    <cellStyle name="40% - Accent5 4 3 3 2 2 2" xfId="7344"/>
    <cellStyle name="40% - Accent5 4 3 3 2 3" xfId="7345"/>
    <cellStyle name="40% - Accent5 4 3 3 3" xfId="7346"/>
    <cellStyle name="40% - Accent5 4 3 3 3 2" xfId="7347"/>
    <cellStyle name="40% - Accent5 4 3 3 4" xfId="7348"/>
    <cellStyle name="40% - Accent5 4 3 4" xfId="7349"/>
    <cellStyle name="40% - Accent5 4 3 4 2" xfId="7350"/>
    <cellStyle name="40% - Accent5 4 3 4 2 2" xfId="7351"/>
    <cellStyle name="40% - Accent5 4 3 4 2 2 2" xfId="7352"/>
    <cellStyle name="40% - Accent5 4 3 4 2 3" xfId="7353"/>
    <cellStyle name="40% - Accent5 4 3 4 3" xfId="7354"/>
    <cellStyle name="40% - Accent5 4 3 4 3 2" xfId="7355"/>
    <cellStyle name="40% - Accent5 4 3 4 4" xfId="7356"/>
    <cellStyle name="40% - Accent5 4 3 5" xfId="7357"/>
    <cellStyle name="40% - Accent5 4 3 5 2" xfId="7358"/>
    <cellStyle name="40% - Accent5 4 3 5 2 2" xfId="7359"/>
    <cellStyle name="40% - Accent5 4 3 5 3" xfId="7360"/>
    <cellStyle name="40% - Accent5 4 3 6" xfId="7361"/>
    <cellStyle name="40% - Accent5 4 3 6 2" xfId="7362"/>
    <cellStyle name="40% - Accent5 4 3 7" xfId="7363"/>
    <cellStyle name="40% - Accent5 4 3 8" xfId="7364"/>
    <cellStyle name="40% - Accent5 4 3 9" xfId="7365"/>
    <cellStyle name="40% - Accent5 4 4" xfId="7366"/>
    <cellStyle name="40% - Accent5 4 4 2" xfId="7367"/>
    <cellStyle name="40% - Accent5 4 4 2 2" xfId="7368"/>
    <cellStyle name="40% - Accent5 4 4 2 2 2" xfId="7369"/>
    <cellStyle name="40% - Accent5 4 4 2 3" xfId="7370"/>
    <cellStyle name="40% - Accent5 4 4 3" xfId="7371"/>
    <cellStyle name="40% - Accent5 4 4 3 2" xfId="7372"/>
    <cellStyle name="40% - Accent5 4 4 4" xfId="7373"/>
    <cellStyle name="40% - Accent5 4 5" xfId="7374"/>
    <cellStyle name="40% - Accent5 4 5 2" xfId="7375"/>
    <cellStyle name="40% - Accent5 4 5 2 2" xfId="7376"/>
    <cellStyle name="40% - Accent5 4 5 2 2 2" xfId="7377"/>
    <cellStyle name="40% - Accent5 4 5 2 3" xfId="7378"/>
    <cellStyle name="40% - Accent5 4 5 3" xfId="7379"/>
    <cellStyle name="40% - Accent5 4 5 3 2" xfId="7380"/>
    <cellStyle name="40% - Accent5 4 5 4" xfId="7381"/>
    <cellStyle name="40% - Accent5 4 6" xfId="7382"/>
    <cellStyle name="40% - Accent5 4 6 2" xfId="7383"/>
    <cellStyle name="40% - Accent5 4 6 2 2" xfId="7384"/>
    <cellStyle name="40% - Accent5 4 6 2 2 2" xfId="7385"/>
    <cellStyle name="40% - Accent5 4 6 2 3" xfId="7386"/>
    <cellStyle name="40% - Accent5 4 6 3" xfId="7387"/>
    <cellStyle name="40% - Accent5 4 6 3 2" xfId="7388"/>
    <cellStyle name="40% - Accent5 4 6 4" xfId="7389"/>
    <cellStyle name="40% - Accent5 4 7" xfId="7390"/>
    <cellStyle name="40% - Accent5 4 7 2" xfId="7391"/>
    <cellStyle name="40% - Accent5 4 7 2 2" xfId="7392"/>
    <cellStyle name="40% - Accent5 4 7 3" xfId="7393"/>
    <cellStyle name="40% - Accent5 4 8" xfId="7394"/>
    <cellStyle name="40% - Accent5 4 8 2" xfId="7395"/>
    <cellStyle name="40% - Accent5 4 9" xfId="7396"/>
    <cellStyle name="40% - Accent5 4 9 2" xfId="7397"/>
    <cellStyle name="40% - Accent5 5" xfId="7398"/>
    <cellStyle name="40% - Accent5 5 10" xfId="7399"/>
    <cellStyle name="40% - Accent5 5 11" xfId="7400"/>
    <cellStyle name="40% - Accent5 5 2" xfId="7401"/>
    <cellStyle name="40% - Accent5 5 2 2" xfId="7402"/>
    <cellStyle name="40% - Accent5 5 2 2 2" xfId="7403"/>
    <cellStyle name="40% - Accent5 5 2 2 2 2" xfId="7404"/>
    <cellStyle name="40% - Accent5 5 2 2 2 2 2" xfId="7405"/>
    <cellStyle name="40% - Accent5 5 2 2 2 3" xfId="7406"/>
    <cellStyle name="40% - Accent5 5 2 2 3" xfId="7407"/>
    <cellStyle name="40% - Accent5 5 2 2 3 2" xfId="7408"/>
    <cellStyle name="40% - Accent5 5 2 2 4" xfId="7409"/>
    <cellStyle name="40% - Accent5 5 2 3" xfId="7410"/>
    <cellStyle name="40% - Accent5 5 2 3 2" xfId="7411"/>
    <cellStyle name="40% - Accent5 5 2 3 2 2" xfId="7412"/>
    <cellStyle name="40% - Accent5 5 2 3 2 2 2" xfId="7413"/>
    <cellStyle name="40% - Accent5 5 2 3 2 3" xfId="7414"/>
    <cellStyle name="40% - Accent5 5 2 3 3" xfId="7415"/>
    <cellStyle name="40% - Accent5 5 2 3 3 2" xfId="7416"/>
    <cellStyle name="40% - Accent5 5 2 3 4" xfId="7417"/>
    <cellStyle name="40% - Accent5 5 2 4" xfId="7418"/>
    <cellStyle name="40% - Accent5 5 2 4 2" xfId="7419"/>
    <cellStyle name="40% - Accent5 5 2 4 2 2" xfId="7420"/>
    <cellStyle name="40% - Accent5 5 2 4 2 2 2" xfId="7421"/>
    <cellStyle name="40% - Accent5 5 2 4 2 3" xfId="7422"/>
    <cellStyle name="40% - Accent5 5 2 4 3" xfId="7423"/>
    <cellStyle name="40% - Accent5 5 2 4 3 2" xfId="7424"/>
    <cellStyle name="40% - Accent5 5 2 4 4" xfId="7425"/>
    <cellStyle name="40% - Accent5 5 2 5" xfId="7426"/>
    <cellStyle name="40% - Accent5 5 2 5 2" xfId="7427"/>
    <cellStyle name="40% - Accent5 5 2 5 2 2" xfId="7428"/>
    <cellStyle name="40% - Accent5 5 2 5 3" xfId="7429"/>
    <cellStyle name="40% - Accent5 5 2 6" xfId="7430"/>
    <cellStyle name="40% - Accent5 5 2 6 2" xfId="7431"/>
    <cellStyle name="40% - Accent5 5 2 7" xfId="7432"/>
    <cellStyle name="40% - Accent5 5 2 8" xfId="7433"/>
    <cellStyle name="40% - Accent5 5 2 9" xfId="7434"/>
    <cellStyle name="40% - Accent5 5 3" xfId="7435"/>
    <cellStyle name="40% - Accent5 5 3 2" xfId="7436"/>
    <cellStyle name="40% - Accent5 5 3 2 2" xfId="7437"/>
    <cellStyle name="40% - Accent5 5 3 2 2 2" xfId="7438"/>
    <cellStyle name="40% - Accent5 5 3 2 3" xfId="7439"/>
    <cellStyle name="40% - Accent5 5 3 3" xfId="7440"/>
    <cellStyle name="40% - Accent5 5 3 3 2" xfId="7441"/>
    <cellStyle name="40% - Accent5 5 3 4" xfId="7442"/>
    <cellStyle name="40% - Accent5 5 4" xfId="7443"/>
    <cellStyle name="40% - Accent5 5 4 2" xfId="7444"/>
    <cellStyle name="40% - Accent5 5 4 2 2" xfId="7445"/>
    <cellStyle name="40% - Accent5 5 4 2 2 2" xfId="7446"/>
    <cellStyle name="40% - Accent5 5 4 2 3" xfId="7447"/>
    <cellStyle name="40% - Accent5 5 4 3" xfId="7448"/>
    <cellStyle name="40% - Accent5 5 4 3 2" xfId="7449"/>
    <cellStyle name="40% - Accent5 5 4 4" xfId="7450"/>
    <cellStyle name="40% - Accent5 5 5" xfId="7451"/>
    <cellStyle name="40% - Accent5 5 5 2" xfId="7452"/>
    <cellStyle name="40% - Accent5 5 5 2 2" xfId="7453"/>
    <cellStyle name="40% - Accent5 5 5 2 2 2" xfId="7454"/>
    <cellStyle name="40% - Accent5 5 5 2 3" xfId="7455"/>
    <cellStyle name="40% - Accent5 5 5 3" xfId="7456"/>
    <cellStyle name="40% - Accent5 5 5 3 2" xfId="7457"/>
    <cellStyle name="40% - Accent5 5 5 4" xfId="7458"/>
    <cellStyle name="40% - Accent5 5 6" xfId="7459"/>
    <cellStyle name="40% - Accent5 5 6 2" xfId="7460"/>
    <cellStyle name="40% - Accent5 5 6 2 2" xfId="7461"/>
    <cellStyle name="40% - Accent5 5 6 3" xfId="7462"/>
    <cellStyle name="40% - Accent5 5 7" xfId="7463"/>
    <cellStyle name="40% - Accent5 5 7 2" xfId="7464"/>
    <cellStyle name="40% - Accent5 5 8" xfId="7465"/>
    <cellStyle name="40% - Accent5 5 8 2" xfId="7466"/>
    <cellStyle name="40% - Accent5 5 9" xfId="7467"/>
    <cellStyle name="40% - Accent5 6" xfId="7468"/>
    <cellStyle name="40% - Accent5 6 10" xfId="7469"/>
    <cellStyle name="40% - Accent5 6 11" xfId="7470"/>
    <cellStyle name="40% - Accent5 6 2" xfId="7471"/>
    <cellStyle name="40% - Accent5 6 2 2" xfId="7472"/>
    <cellStyle name="40% - Accent5 6 2 2 2" xfId="7473"/>
    <cellStyle name="40% - Accent5 6 2 2 2 2" xfId="7474"/>
    <cellStyle name="40% - Accent5 6 2 2 2 2 2" xfId="7475"/>
    <cellStyle name="40% - Accent5 6 2 2 2 3" xfId="7476"/>
    <cellStyle name="40% - Accent5 6 2 2 3" xfId="7477"/>
    <cellStyle name="40% - Accent5 6 2 2 3 2" xfId="7478"/>
    <cellStyle name="40% - Accent5 6 2 2 4" xfId="7479"/>
    <cellStyle name="40% - Accent5 6 2 3" xfId="7480"/>
    <cellStyle name="40% - Accent5 6 2 3 2" xfId="7481"/>
    <cellStyle name="40% - Accent5 6 2 3 2 2" xfId="7482"/>
    <cellStyle name="40% - Accent5 6 2 3 2 2 2" xfId="7483"/>
    <cellStyle name="40% - Accent5 6 2 3 2 3" xfId="7484"/>
    <cellStyle name="40% - Accent5 6 2 3 3" xfId="7485"/>
    <cellStyle name="40% - Accent5 6 2 3 3 2" xfId="7486"/>
    <cellStyle name="40% - Accent5 6 2 3 4" xfId="7487"/>
    <cellStyle name="40% - Accent5 6 2 4" xfId="7488"/>
    <cellStyle name="40% - Accent5 6 2 4 2" xfId="7489"/>
    <cellStyle name="40% - Accent5 6 2 4 2 2" xfId="7490"/>
    <cellStyle name="40% - Accent5 6 2 4 2 2 2" xfId="7491"/>
    <cellStyle name="40% - Accent5 6 2 4 2 3" xfId="7492"/>
    <cellStyle name="40% - Accent5 6 2 4 3" xfId="7493"/>
    <cellStyle name="40% - Accent5 6 2 4 3 2" xfId="7494"/>
    <cellStyle name="40% - Accent5 6 2 4 4" xfId="7495"/>
    <cellStyle name="40% - Accent5 6 2 5" xfId="7496"/>
    <cellStyle name="40% - Accent5 6 2 5 2" xfId="7497"/>
    <cellStyle name="40% - Accent5 6 2 5 2 2" xfId="7498"/>
    <cellStyle name="40% - Accent5 6 2 5 3" xfId="7499"/>
    <cellStyle name="40% - Accent5 6 2 6" xfId="7500"/>
    <cellStyle name="40% - Accent5 6 2 6 2" xfId="7501"/>
    <cellStyle name="40% - Accent5 6 2 7" xfId="7502"/>
    <cellStyle name="40% - Accent5 6 2 8" xfId="7503"/>
    <cellStyle name="40% - Accent5 6 2 9" xfId="7504"/>
    <cellStyle name="40% - Accent5 6 3" xfId="7505"/>
    <cellStyle name="40% - Accent5 6 3 2" xfId="7506"/>
    <cellStyle name="40% - Accent5 6 3 2 2" xfId="7507"/>
    <cellStyle name="40% - Accent5 6 3 2 2 2" xfId="7508"/>
    <cellStyle name="40% - Accent5 6 3 2 3" xfId="7509"/>
    <cellStyle name="40% - Accent5 6 3 3" xfId="7510"/>
    <cellStyle name="40% - Accent5 6 3 3 2" xfId="7511"/>
    <cellStyle name="40% - Accent5 6 3 4" xfId="7512"/>
    <cellStyle name="40% - Accent5 6 4" xfId="7513"/>
    <cellStyle name="40% - Accent5 6 4 2" xfId="7514"/>
    <cellStyle name="40% - Accent5 6 4 2 2" xfId="7515"/>
    <cellStyle name="40% - Accent5 6 4 2 2 2" xfId="7516"/>
    <cellStyle name="40% - Accent5 6 4 2 3" xfId="7517"/>
    <cellStyle name="40% - Accent5 6 4 3" xfId="7518"/>
    <cellStyle name="40% - Accent5 6 4 3 2" xfId="7519"/>
    <cellStyle name="40% - Accent5 6 4 4" xfId="7520"/>
    <cellStyle name="40% - Accent5 6 5" xfId="7521"/>
    <cellStyle name="40% - Accent5 6 5 2" xfId="7522"/>
    <cellStyle name="40% - Accent5 6 5 2 2" xfId="7523"/>
    <cellStyle name="40% - Accent5 6 5 2 2 2" xfId="7524"/>
    <cellStyle name="40% - Accent5 6 5 2 3" xfId="7525"/>
    <cellStyle name="40% - Accent5 6 5 3" xfId="7526"/>
    <cellStyle name="40% - Accent5 6 5 3 2" xfId="7527"/>
    <cellStyle name="40% - Accent5 6 5 4" xfId="7528"/>
    <cellStyle name="40% - Accent5 6 6" xfId="7529"/>
    <cellStyle name="40% - Accent5 6 6 2" xfId="7530"/>
    <cellStyle name="40% - Accent5 6 6 2 2" xfId="7531"/>
    <cellStyle name="40% - Accent5 6 6 3" xfId="7532"/>
    <cellStyle name="40% - Accent5 6 7" xfId="7533"/>
    <cellStyle name="40% - Accent5 6 7 2" xfId="7534"/>
    <cellStyle name="40% - Accent5 6 8" xfId="7535"/>
    <cellStyle name="40% - Accent5 6 8 2" xfId="7536"/>
    <cellStyle name="40% - Accent5 6 9" xfId="7537"/>
    <cellStyle name="40% - Accent5 7" xfId="7538"/>
    <cellStyle name="40% - Accent5 7 2" xfId="7539"/>
    <cellStyle name="40% - Accent5 7 2 2" xfId="7540"/>
    <cellStyle name="40% - Accent5 7 2 2 2" xfId="7541"/>
    <cellStyle name="40% - Accent5 7 2 2 2 2" xfId="7542"/>
    <cellStyle name="40% - Accent5 7 2 2 3" xfId="7543"/>
    <cellStyle name="40% - Accent5 7 2 3" xfId="7544"/>
    <cellStyle name="40% - Accent5 7 2 3 2" xfId="7545"/>
    <cellStyle name="40% - Accent5 7 2 4" xfId="7546"/>
    <cellStyle name="40% - Accent5 7 3" xfId="7547"/>
    <cellStyle name="40% - Accent5 7 3 2" xfId="7548"/>
    <cellStyle name="40% - Accent5 7 3 2 2" xfId="7549"/>
    <cellStyle name="40% - Accent5 7 3 3" xfId="7550"/>
    <cellStyle name="40% - Accent5 7 4" xfId="7551"/>
    <cellStyle name="40% - Accent5 7 4 2" xfId="7552"/>
    <cellStyle name="40% - Accent5 7 5" xfId="7553"/>
    <cellStyle name="40% - Accent5 8" xfId="7554"/>
    <cellStyle name="40% - Accent5 8 2" xfId="7555"/>
    <cellStyle name="40% - Accent5 8 2 2" xfId="7556"/>
    <cellStyle name="40% - Accent5 8 2 2 2" xfId="7557"/>
    <cellStyle name="40% - Accent5 8 2 2 2 2" xfId="7558"/>
    <cellStyle name="40% - Accent5 8 2 2 3" xfId="7559"/>
    <cellStyle name="40% - Accent5 8 2 3" xfId="7560"/>
    <cellStyle name="40% - Accent5 8 2 3 2" xfId="7561"/>
    <cellStyle name="40% - Accent5 8 2 4" xfId="7562"/>
    <cellStyle name="40% - Accent5 8 3" xfId="7563"/>
    <cellStyle name="40% - Accent5 8 3 2" xfId="7564"/>
    <cellStyle name="40% - Accent5 8 3 2 2" xfId="7565"/>
    <cellStyle name="40% - Accent5 8 3 3" xfId="7566"/>
    <cellStyle name="40% - Accent5 8 4" xfId="7567"/>
    <cellStyle name="40% - Accent5 8 4 2" xfId="7568"/>
    <cellStyle name="40% - Accent5 8 5" xfId="7569"/>
    <cellStyle name="40% - Accent5 9" xfId="7570"/>
    <cellStyle name="40% - Accent5 9 2" xfId="7571"/>
    <cellStyle name="40% - Accent5 9 2 2" xfId="7572"/>
    <cellStyle name="40% - Accent5 9 2 2 2" xfId="7573"/>
    <cellStyle name="40% - Accent5 9 2 3" xfId="7574"/>
    <cellStyle name="40% - Accent5 9 3" xfId="7575"/>
    <cellStyle name="40% - Accent5 9 3 2" xfId="7576"/>
    <cellStyle name="40% - Accent5 9 4" xfId="7577"/>
    <cellStyle name="40% - Accent6 10" xfId="7578"/>
    <cellStyle name="40% - Accent6 10 2" xfId="7579"/>
    <cellStyle name="40% - Accent6 10 2 2" xfId="7580"/>
    <cellStyle name="40% - Accent6 10 2 2 2" xfId="7581"/>
    <cellStyle name="40% - Accent6 10 2 3" xfId="7582"/>
    <cellStyle name="40% - Accent6 10 3" xfId="7583"/>
    <cellStyle name="40% - Accent6 10 3 2" xfId="7584"/>
    <cellStyle name="40% - Accent6 10 4" xfId="7585"/>
    <cellStyle name="40% - Accent6 2" xfId="7586"/>
    <cellStyle name="40% - Accent6 2 10" xfId="7587"/>
    <cellStyle name="40% - Accent6 2 10 2" xfId="7588"/>
    <cellStyle name="40% - Accent6 2 11" xfId="7589"/>
    <cellStyle name="40% - Accent6 2 12" xfId="7590"/>
    <cellStyle name="40% - Accent6 2 13" xfId="7591"/>
    <cellStyle name="40% - Accent6 2 2" xfId="7592"/>
    <cellStyle name="40% - Accent6 2 2 10" xfId="7593"/>
    <cellStyle name="40% - Accent6 2 2 11" xfId="7594"/>
    <cellStyle name="40% - Accent6 2 2 12" xfId="7595"/>
    <cellStyle name="40% - Accent6 2 2 2" xfId="7596"/>
    <cellStyle name="40% - Accent6 2 2 2 10" xfId="7597"/>
    <cellStyle name="40% - Accent6 2 2 2 2" xfId="7598"/>
    <cellStyle name="40% - Accent6 2 2 2 2 2" xfId="7599"/>
    <cellStyle name="40% - Accent6 2 2 2 2 2 2" xfId="7600"/>
    <cellStyle name="40% - Accent6 2 2 2 2 2 2 2" xfId="7601"/>
    <cellStyle name="40% - Accent6 2 2 2 2 2 2 2 2" xfId="7602"/>
    <cellStyle name="40% - Accent6 2 2 2 2 2 2 3" xfId="7603"/>
    <cellStyle name="40% - Accent6 2 2 2 2 2 3" xfId="7604"/>
    <cellStyle name="40% - Accent6 2 2 2 2 2 3 2" xfId="7605"/>
    <cellStyle name="40% - Accent6 2 2 2 2 2 4" xfId="7606"/>
    <cellStyle name="40% - Accent6 2 2 2 2 3" xfId="7607"/>
    <cellStyle name="40% - Accent6 2 2 2 2 3 2" xfId="7608"/>
    <cellStyle name="40% - Accent6 2 2 2 2 3 2 2" xfId="7609"/>
    <cellStyle name="40% - Accent6 2 2 2 2 3 3" xfId="7610"/>
    <cellStyle name="40% - Accent6 2 2 2 2 4" xfId="7611"/>
    <cellStyle name="40% - Accent6 2 2 2 2 4 2" xfId="7612"/>
    <cellStyle name="40% - Accent6 2 2 2 2 5" xfId="7613"/>
    <cellStyle name="40% - Accent6 2 2 2 2 6" xfId="7614"/>
    <cellStyle name="40% - Accent6 2 2 2 2 7" xfId="7615"/>
    <cellStyle name="40% - Accent6 2 2 2 3" xfId="7616"/>
    <cellStyle name="40% - Accent6 2 2 2 3 2" xfId="7617"/>
    <cellStyle name="40% - Accent6 2 2 2 3 2 2" xfId="7618"/>
    <cellStyle name="40% - Accent6 2 2 2 3 2 2 2" xfId="7619"/>
    <cellStyle name="40% - Accent6 2 2 2 3 2 3" xfId="7620"/>
    <cellStyle name="40% - Accent6 2 2 2 3 3" xfId="7621"/>
    <cellStyle name="40% - Accent6 2 2 2 3 3 2" xfId="7622"/>
    <cellStyle name="40% - Accent6 2 2 2 3 4" xfId="7623"/>
    <cellStyle name="40% - Accent6 2 2 2 4" xfId="7624"/>
    <cellStyle name="40% - Accent6 2 2 2 4 2" xfId="7625"/>
    <cellStyle name="40% - Accent6 2 2 2 4 2 2" xfId="7626"/>
    <cellStyle name="40% - Accent6 2 2 2 4 2 2 2" xfId="7627"/>
    <cellStyle name="40% - Accent6 2 2 2 4 2 3" xfId="7628"/>
    <cellStyle name="40% - Accent6 2 2 2 4 3" xfId="7629"/>
    <cellStyle name="40% - Accent6 2 2 2 4 3 2" xfId="7630"/>
    <cellStyle name="40% - Accent6 2 2 2 4 4" xfId="7631"/>
    <cellStyle name="40% - Accent6 2 2 2 5" xfId="7632"/>
    <cellStyle name="40% - Accent6 2 2 2 5 2" xfId="7633"/>
    <cellStyle name="40% - Accent6 2 2 2 5 2 2" xfId="7634"/>
    <cellStyle name="40% - Accent6 2 2 2 5 3" xfId="7635"/>
    <cellStyle name="40% - Accent6 2 2 2 6" xfId="7636"/>
    <cellStyle name="40% - Accent6 2 2 2 6 2" xfId="7637"/>
    <cellStyle name="40% - Accent6 2 2 2 7" xfId="7638"/>
    <cellStyle name="40% - Accent6 2 2 2 7 2" xfId="7639"/>
    <cellStyle name="40% - Accent6 2 2 2 8" xfId="7640"/>
    <cellStyle name="40% - Accent6 2 2 2 9" xfId="7641"/>
    <cellStyle name="40% - Accent6 2 2 3" xfId="7642"/>
    <cellStyle name="40% - Accent6 2 2 3 2" xfId="7643"/>
    <cellStyle name="40% - Accent6 2 2 3 2 2" xfId="7644"/>
    <cellStyle name="40% - Accent6 2 2 3 2 2 2" xfId="7645"/>
    <cellStyle name="40% - Accent6 2 2 3 2 2 2 2" xfId="7646"/>
    <cellStyle name="40% - Accent6 2 2 3 2 2 3" xfId="7647"/>
    <cellStyle name="40% - Accent6 2 2 3 2 3" xfId="7648"/>
    <cellStyle name="40% - Accent6 2 2 3 2 3 2" xfId="7649"/>
    <cellStyle name="40% - Accent6 2 2 3 2 4" xfId="7650"/>
    <cellStyle name="40% - Accent6 2 2 3 3" xfId="7651"/>
    <cellStyle name="40% - Accent6 2 2 3 3 2" xfId="7652"/>
    <cellStyle name="40% - Accent6 2 2 3 3 2 2" xfId="7653"/>
    <cellStyle name="40% - Accent6 2 2 3 3 3" xfId="7654"/>
    <cellStyle name="40% - Accent6 2 2 3 4" xfId="7655"/>
    <cellStyle name="40% - Accent6 2 2 3 4 2" xfId="7656"/>
    <cellStyle name="40% - Accent6 2 2 3 5" xfId="7657"/>
    <cellStyle name="40% - Accent6 2 2 3 6" xfId="7658"/>
    <cellStyle name="40% - Accent6 2 2 3 7" xfId="7659"/>
    <cellStyle name="40% - Accent6 2 2 4" xfId="7660"/>
    <cellStyle name="40% - Accent6 2 2 4 2" xfId="7661"/>
    <cellStyle name="40% - Accent6 2 2 4 2 2" xfId="7662"/>
    <cellStyle name="40% - Accent6 2 2 4 2 2 2" xfId="7663"/>
    <cellStyle name="40% - Accent6 2 2 4 2 3" xfId="7664"/>
    <cellStyle name="40% - Accent6 2 2 4 3" xfId="7665"/>
    <cellStyle name="40% - Accent6 2 2 4 3 2" xfId="7666"/>
    <cellStyle name="40% - Accent6 2 2 4 4" xfId="7667"/>
    <cellStyle name="40% - Accent6 2 2 5" xfId="7668"/>
    <cellStyle name="40% - Accent6 2 2 5 2" xfId="7669"/>
    <cellStyle name="40% - Accent6 2 2 5 2 2" xfId="7670"/>
    <cellStyle name="40% - Accent6 2 2 5 2 2 2" xfId="7671"/>
    <cellStyle name="40% - Accent6 2 2 5 2 3" xfId="7672"/>
    <cellStyle name="40% - Accent6 2 2 5 3" xfId="7673"/>
    <cellStyle name="40% - Accent6 2 2 5 3 2" xfId="7674"/>
    <cellStyle name="40% - Accent6 2 2 5 4" xfId="7675"/>
    <cellStyle name="40% - Accent6 2 2 6" xfId="7676"/>
    <cellStyle name="40% - Accent6 2 2 6 2" xfId="7677"/>
    <cellStyle name="40% - Accent6 2 2 7" xfId="7678"/>
    <cellStyle name="40% - Accent6 2 2 7 2" xfId="7679"/>
    <cellStyle name="40% - Accent6 2 2 7 2 2" xfId="7680"/>
    <cellStyle name="40% - Accent6 2 2 7 3" xfId="7681"/>
    <cellStyle name="40% - Accent6 2 2 8" xfId="7682"/>
    <cellStyle name="40% - Accent6 2 2 8 2" xfId="7683"/>
    <cellStyle name="40% - Accent6 2 2 9" xfId="7684"/>
    <cellStyle name="40% - Accent6 2 2 9 2" xfId="7685"/>
    <cellStyle name="40% - Accent6 2 3" xfId="7686"/>
    <cellStyle name="40% - Accent6 2 3 10" xfId="7687"/>
    <cellStyle name="40% - Accent6 2 3 2" xfId="7688"/>
    <cellStyle name="40% - Accent6 2 3 2 2" xfId="7689"/>
    <cellStyle name="40% - Accent6 2 3 2 2 2" xfId="7690"/>
    <cellStyle name="40% - Accent6 2 3 2 2 2 2" xfId="7691"/>
    <cellStyle name="40% - Accent6 2 3 2 2 2 2 2" xfId="7692"/>
    <cellStyle name="40% - Accent6 2 3 2 2 2 3" xfId="7693"/>
    <cellStyle name="40% - Accent6 2 3 2 2 3" xfId="7694"/>
    <cellStyle name="40% - Accent6 2 3 2 2 3 2" xfId="7695"/>
    <cellStyle name="40% - Accent6 2 3 2 2 4" xfId="7696"/>
    <cellStyle name="40% - Accent6 2 3 2 3" xfId="7697"/>
    <cellStyle name="40% - Accent6 2 3 2 3 2" xfId="7698"/>
    <cellStyle name="40% - Accent6 2 3 2 3 2 2" xfId="7699"/>
    <cellStyle name="40% - Accent6 2 3 2 3 3" xfId="7700"/>
    <cellStyle name="40% - Accent6 2 3 2 4" xfId="7701"/>
    <cellStyle name="40% - Accent6 2 3 2 4 2" xfId="7702"/>
    <cellStyle name="40% - Accent6 2 3 2 5" xfId="7703"/>
    <cellStyle name="40% - Accent6 2 3 2 6" xfId="7704"/>
    <cellStyle name="40% - Accent6 2 3 2 7" xfId="7705"/>
    <cellStyle name="40% - Accent6 2 3 3" xfId="7706"/>
    <cellStyle name="40% - Accent6 2 3 3 2" xfId="7707"/>
    <cellStyle name="40% - Accent6 2 3 3 2 2" xfId="7708"/>
    <cellStyle name="40% - Accent6 2 3 3 2 2 2" xfId="7709"/>
    <cellStyle name="40% - Accent6 2 3 3 2 3" xfId="7710"/>
    <cellStyle name="40% - Accent6 2 3 3 3" xfId="7711"/>
    <cellStyle name="40% - Accent6 2 3 3 3 2" xfId="7712"/>
    <cellStyle name="40% - Accent6 2 3 3 4" xfId="7713"/>
    <cellStyle name="40% - Accent6 2 3 4" xfId="7714"/>
    <cellStyle name="40% - Accent6 2 3 4 2" xfId="7715"/>
    <cellStyle name="40% - Accent6 2 3 4 2 2" xfId="7716"/>
    <cellStyle name="40% - Accent6 2 3 4 2 2 2" xfId="7717"/>
    <cellStyle name="40% - Accent6 2 3 4 2 3" xfId="7718"/>
    <cellStyle name="40% - Accent6 2 3 4 3" xfId="7719"/>
    <cellStyle name="40% - Accent6 2 3 4 3 2" xfId="7720"/>
    <cellStyle name="40% - Accent6 2 3 4 4" xfId="7721"/>
    <cellStyle name="40% - Accent6 2 3 5" xfId="7722"/>
    <cellStyle name="40% - Accent6 2 3 5 2" xfId="7723"/>
    <cellStyle name="40% - Accent6 2 3 5 2 2" xfId="7724"/>
    <cellStyle name="40% - Accent6 2 3 5 3" xfId="7725"/>
    <cellStyle name="40% - Accent6 2 3 6" xfId="7726"/>
    <cellStyle name="40% - Accent6 2 3 6 2" xfId="7727"/>
    <cellStyle name="40% - Accent6 2 3 7" xfId="7728"/>
    <cellStyle name="40% - Accent6 2 3 7 2" xfId="7729"/>
    <cellStyle name="40% - Accent6 2 3 8" xfId="7730"/>
    <cellStyle name="40% - Accent6 2 3 9" xfId="7731"/>
    <cellStyle name="40% - Accent6 2 4" xfId="7732"/>
    <cellStyle name="40% - Accent6 2 4 2" xfId="7733"/>
    <cellStyle name="40% - Accent6 2 4 2 2" xfId="7734"/>
    <cellStyle name="40% - Accent6 2 4 2 2 2" xfId="7735"/>
    <cellStyle name="40% - Accent6 2 4 2 2 2 2" xfId="7736"/>
    <cellStyle name="40% - Accent6 2 4 2 2 3" xfId="7737"/>
    <cellStyle name="40% - Accent6 2 4 2 3" xfId="7738"/>
    <cellStyle name="40% - Accent6 2 4 2 3 2" xfId="7739"/>
    <cellStyle name="40% - Accent6 2 4 2 4" xfId="7740"/>
    <cellStyle name="40% - Accent6 2 4 3" xfId="7741"/>
    <cellStyle name="40% - Accent6 2 4 3 2" xfId="7742"/>
    <cellStyle name="40% - Accent6 2 4 3 2 2" xfId="7743"/>
    <cellStyle name="40% - Accent6 2 4 3 3" xfId="7744"/>
    <cellStyle name="40% - Accent6 2 4 4" xfId="7745"/>
    <cellStyle name="40% - Accent6 2 4 4 2" xfId="7746"/>
    <cellStyle name="40% - Accent6 2 4 5" xfId="7747"/>
    <cellStyle name="40% - Accent6 2 4 6" xfId="7748"/>
    <cellStyle name="40% - Accent6 2 4 7" xfId="7749"/>
    <cellStyle name="40% - Accent6 2 5" xfId="7750"/>
    <cellStyle name="40% - Accent6 2 5 2" xfId="7751"/>
    <cellStyle name="40% - Accent6 2 5 2 2" xfId="7752"/>
    <cellStyle name="40% - Accent6 2 5 2 2 2" xfId="7753"/>
    <cellStyle name="40% - Accent6 2 5 2 3" xfId="7754"/>
    <cellStyle name="40% - Accent6 2 5 3" xfId="7755"/>
    <cellStyle name="40% - Accent6 2 5 3 2" xfId="7756"/>
    <cellStyle name="40% - Accent6 2 5 4" xfId="7757"/>
    <cellStyle name="40% - Accent6 2 6" xfId="7758"/>
    <cellStyle name="40% - Accent6 2 6 2" xfId="7759"/>
    <cellStyle name="40% - Accent6 2 6 2 2" xfId="7760"/>
    <cellStyle name="40% - Accent6 2 6 2 2 2" xfId="7761"/>
    <cellStyle name="40% - Accent6 2 6 2 3" xfId="7762"/>
    <cellStyle name="40% - Accent6 2 6 3" xfId="7763"/>
    <cellStyle name="40% - Accent6 2 6 3 2" xfId="7764"/>
    <cellStyle name="40% - Accent6 2 6 4" xfId="7765"/>
    <cellStyle name="40% - Accent6 2 7" xfId="7766"/>
    <cellStyle name="40% - Accent6 2 7 2" xfId="7767"/>
    <cellStyle name="40% - Accent6 2 8" xfId="7768"/>
    <cellStyle name="40% - Accent6 2 8 2" xfId="7769"/>
    <cellStyle name="40% - Accent6 2 8 2 2" xfId="7770"/>
    <cellStyle name="40% - Accent6 2 8 3" xfId="7771"/>
    <cellStyle name="40% - Accent6 2 9" xfId="7772"/>
    <cellStyle name="40% - Accent6 2 9 2" xfId="7773"/>
    <cellStyle name="40% - Accent6 3" xfId="7774"/>
    <cellStyle name="40% - Accent6 3 10" xfId="7775"/>
    <cellStyle name="40% - Accent6 3 10 2" xfId="7776"/>
    <cellStyle name="40% - Accent6 3 11" xfId="7777"/>
    <cellStyle name="40% - Accent6 3 12" xfId="7778"/>
    <cellStyle name="40% - Accent6 3 13" xfId="7779"/>
    <cellStyle name="40% - Accent6 3 2" xfId="7780"/>
    <cellStyle name="40% - Accent6 3 2 10" xfId="7781"/>
    <cellStyle name="40% - Accent6 3 2 11" xfId="7782"/>
    <cellStyle name="40% - Accent6 3 2 2" xfId="7783"/>
    <cellStyle name="40% - Accent6 3 2 2 10" xfId="7784"/>
    <cellStyle name="40% - Accent6 3 2 2 2" xfId="7785"/>
    <cellStyle name="40% - Accent6 3 2 2 2 2" xfId="7786"/>
    <cellStyle name="40% - Accent6 3 2 2 2 2 2" xfId="7787"/>
    <cellStyle name="40% - Accent6 3 2 2 2 2 2 2" xfId="7788"/>
    <cellStyle name="40% - Accent6 3 2 2 2 2 2 2 2" xfId="7789"/>
    <cellStyle name="40% - Accent6 3 2 2 2 2 2 3" xfId="7790"/>
    <cellStyle name="40% - Accent6 3 2 2 2 2 3" xfId="7791"/>
    <cellStyle name="40% - Accent6 3 2 2 2 2 3 2" xfId="7792"/>
    <cellStyle name="40% - Accent6 3 2 2 2 2 4" xfId="7793"/>
    <cellStyle name="40% - Accent6 3 2 2 2 3" xfId="7794"/>
    <cellStyle name="40% - Accent6 3 2 2 2 3 2" xfId="7795"/>
    <cellStyle name="40% - Accent6 3 2 2 2 3 2 2" xfId="7796"/>
    <cellStyle name="40% - Accent6 3 2 2 2 3 3" xfId="7797"/>
    <cellStyle name="40% - Accent6 3 2 2 2 4" xfId="7798"/>
    <cellStyle name="40% - Accent6 3 2 2 2 4 2" xfId="7799"/>
    <cellStyle name="40% - Accent6 3 2 2 2 5" xfId="7800"/>
    <cellStyle name="40% - Accent6 3 2 2 2 6" xfId="7801"/>
    <cellStyle name="40% - Accent6 3 2 2 2 7" xfId="7802"/>
    <cellStyle name="40% - Accent6 3 2 2 3" xfId="7803"/>
    <cellStyle name="40% - Accent6 3 2 2 3 2" xfId="7804"/>
    <cellStyle name="40% - Accent6 3 2 2 3 2 2" xfId="7805"/>
    <cellStyle name="40% - Accent6 3 2 2 3 2 2 2" xfId="7806"/>
    <cellStyle name="40% - Accent6 3 2 2 3 2 3" xfId="7807"/>
    <cellStyle name="40% - Accent6 3 2 2 3 3" xfId="7808"/>
    <cellStyle name="40% - Accent6 3 2 2 3 3 2" xfId="7809"/>
    <cellStyle name="40% - Accent6 3 2 2 3 4" xfId="7810"/>
    <cellStyle name="40% - Accent6 3 2 2 4" xfId="7811"/>
    <cellStyle name="40% - Accent6 3 2 2 4 2" xfId="7812"/>
    <cellStyle name="40% - Accent6 3 2 2 4 2 2" xfId="7813"/>
    <cellStyle name="40% - Accent6 3 2 2 4 2 2 2" xfId="7814"/>
    <cellStyle name="40% - Accent6 3 2 2 4 2 3" xfId="7815"/>
    <cellStyle name="40% - Accent6 3 2 2 4 3" xfId="7816"/>
    <cellStyle name="40% - Accent6 3 2 2 4 3 2" xfId="7817"/>
    <cellStyle name="40% - Accent6 3 2 2 4 4" xfId="7818"/>
    <cellStyle name="40% - Accent6 3 2 2 5" xfId="7819"/>
    <cellStyle name="40% - Accent6 3 2 2 5 2" xfId="7820"/>
    <cellStyle name="40% - Accent6 3 2 2 5 2 2" xfId="7821"/>
    <cellStyle name="40% - Accent6 3 2 2 5 3" xfId="7822"/>
    <cellStyle name="40% - Accent6 3 2 2 6" xfId="7823"/>
    <cellStyle name="40% - Accent6 3 2 2 6 2" xfId="7824"/>
    <cellStyle name="40% - Accent6 3 2 2 7" xfId="7825"/>
    <cellStyle name="40% - Accent6 3 2 2 7 2" xfId="7826"/>
    <cellStyle name="40% - Accent6 3 2 2 8" xfId="7827"/>
    <cellStyle name="40% - Accent6 3 2 2 9" xfId="7828"/>
    <cellStyle name="40% - Accent6 3 2 3" xfId="7829"/>
    <cellStyle name="40% - Accent6 3 2 3 2" xfId="7830"/>
    <cellStyle name="40% - Accent6 3 2 3 2 2" xfId="7831"/>
    <cellStyle name="40% - Accent6 3 2 3 2 2 2" xfId="7832"/>
    <cellStyle name="40% - Accent6 3 2 3 2 2 2 2" xfId="7833"/>
    <cellStyle name="40% - Accent6 3 2 3 2 2 3" xfId="7834"/>
    <cellStyle name="40% - Accent6 3 2 3 2 3" xfId="7835"/>
    <cellStyle name="40% - Accent6 3 2 3 2 3 2" xfId="7836"/>
    <cellStyle name="40% - Accent6 3 2 3 2 4" xfId="7837"/>
    <cellStyle name="40% - Accent6 3 2 3 3" xfId="7838"/>
    <cellStyle name="40% - Accent6 3 2 3 3 2" xfId="7839"/>
    <cellStyle name="40% - Accent6 3 2 3 3 2 2" xfId="7840"/>
    <cellStyle name="40% - Accent6 3 2 3 3 3" xfId="7841"/>
    <cellStyle name="40% - Accent6 3 2 3 4" xfId="7842"/>
    <cellStyle name="40% - Accent6 3 2 3 4 2" xfId="7843"/>
    <cellStyle name="40% - Accent6 3 2 3 5" xfId="7844"/>
    <cellStyle name="40% - Accent6 3 2 3 6" xfId="7845"/>
    <cellStyle name="40% - Accent6 3 2 3 7" xfId="7846"/>
    <cellStyle name="40% - Accent6 3 2 4" xfId="7847"/>
    <cellStyle name="40% - Accent6 3 2 4 2" xfId="7848"/>
    <cellStyle name="40% - Accent6 3 2 4 2 2" xfId="7849"/>
    <cellStyle name="40% - Accent6 3 2 4 2 2 2" xfId="7850"/>
    <cellStyle name="40% - Accent6 3 2 4 2 3" xfId="7851"/>
    <cellStyle name="40% - Accent6 3 2 4 3" xfId="7852"/>
    <cellStyle name="40% - Accent6 3 2 4 3 2" xfId="7853"/>
    <cellStyle name="40% - Accent6 3 2 4 4" xfId="7854"/>
    <cellStyle name="40% - Accent6 3 2 5" xfId="7855"/>
    <cellStyle name="40% - Accent6 3 2 5 2" xfId="7856"/>
    <cellStyle name="40% - Accent6 3 2 5 2 2" xfId="7857"/>
    <cellStyle name="40% - Accent6 3 2 5 2 2 2" xfId="7858"/>
    <cellStyle name="40% - Accent6 3 2 5 2 3" xfId="7859"/>
    <cellStyle name="40% - Accent6 3 2 5 3" xfId="7860"/>
    <cellStyle name="40% - Accent6 3 2 5 3 2" xfId="7861"/>
    <cellStyle name="40% - Accent6 3 2 5 4" xfId="7862"/>
    <cellStyle name="40% - Accent6 3 2 6" xfId="7863"/>
    <cellStyle name="40% - Accent6 3 2 6 2" xfId="7864"/>
    <cellStyle name="40% - Accent6 3 2 6 2 2" xfId="7865"/>
    <cellStyle name="40% - Accent6 3 2 6 3" xfId="7866"/>
    <cellStyle name="40% - Accent6 3 2 7" xfId="7867"/>
    <cellStyle name="40% - Accent6 3 2 7 2" xfId="7868"/>
    <cellStyle name="40% - Accent6 3 2 8" xfId="7869"/>
    <cellStyle name="40% - Accent6 3 2 8 2" xfId="7870"/>
    <cellStyle name="40% - Accent6 3 2 9" xfId="7871"/>
    <cellStyle name="40% - Accent6 3 3" xfId="7872"/>
    <cellStyle name="40% - Accent6 3 3 10" xfId="7873"/>
    <cellStyle name="40% - Accent6 3 3 2" xfId="7874"/>
    <cellStyle name="40% - Accent6 3 3 2 2" xfId="7875"/>
    <cellStyle name="40% - Accent6 3 3 2 2 2" xfId="7876"/>
    <cellStyle name="40% - Accent6 3 3 2 2 2 2" xfId="7877"/>
    <cellStyle name="40% - Accent6 3 3 2 2 2 2 2" xfId="7878"/>
    <cellStyle name="40% - Accent6 3 3 2 2 2 3" xfId="7879"/>
    <cellStyle name="40% - Accent6 3 3 2 2 3" xfId="7880"/>
    <cellStyle name="40% - Accent6 3 3 2 2 3 2" xfId="7881"/>
    <cellStyle name="40% - Accent6 3 3 2 2 4" xfId="7882"/>
    <cellStyle name="40% - Accent6 3 3 2 3" xfId="7883"/>
    <cellStyle name="40% - Accent6 3 3 2 3 2" xfId="7884"/>
    <cellStyle name="40% - Accent6 3 3 2 3 2 2" xfId="7885"/>
    <cellStyle name="40% - Accent6 3 3 2 3 3" xfId="7886"/>
    <cellStyle name="40% - Accent6 3 3 2 4" xfId="7887"/>
    <cellStyle name="40% - Accent6 3 3 2 4 2" xfId="7888"/>
    <cellStyle name="40% - Accent6 3 3 2 5" xfId="7889"/>
    <cellStyle name="40% - Accent6 3 3 2 6" xfId="7890"/>
    <cellStyle name="40% - Accent6 3 3 2 7" xfId="7891"/>
    <cellStyle name="40% - Accent6 3 3 3" xfId="7892"/>
    <cellStyle name="40% - Accent6 3 3 3 2" xfId="7893"/>
    <cellStyle name="40% - Accent6 3 3 3 2 2" xfId="7894"/>
    <cellStyle name="40% - Accent6 3 3 3 2 2 2" xfId="7895"/>
    <cellStyle name="40% - Accent6 3 3 3 2 3" xfId="7896"/>
    <cellStyle name="40% - Accent6 3 3 3 3" xfId="7897"/>
    <cellStyle name="40% - Accent6 3 3 3 3 2" xfId="7898"/>
    <cellStyle name="40% - Accent6 3 3 3 4" xfId="7899"/>
    <cellStyle name="40% - Accent6 3 3 4" xfId="7900"/>
    <cellStyle name="40% - Accent6 3 3 4 2" xfId="7901"/>
    <cellStyle name="40% - Accent6 3 3 4 2 2" xfId="7902"/>
    <cellStyle name="40% - Accent6 3 3 4 2 2 2" xfId="7903"/>
    <cellStyle name="40% - Accent6 3 3 4 2 3" xfId="7904"/>
    <cellStyle name="40% - Accent6 3 3 4 3" xfId="7905"/>
    <cellStyle name="40% - Accent6 3 3 4 3 2" xfId="7906"/>
    <cellStyle name="40% - Accent6 3 3 4 4" xfId="7907"/>
    <cellStyle name="40% - Accent6 3 3 5" xfId="7908"/>
    <cellStyle name="40% - Accent6 3 3 5 2" xfId="7909"/>
    <cellStyle name="40% - Accent6 3 3 5 2 2" xfId="7910"/>
    <cellStyle name="40% - Accent6 3 3 5 3" xfId="7911"/>
    <cellStyle name="40% - Accent6 3 3 6" xfId="7912"/>
    <cellStyle name="40% - Accent6 3 3 6 2" xfId="7913"/>
    <cellStyle name="40% - Accent6 3 3 7" xfId="7914"/>
    <cellStyle name="40% - Accent6 3 3 7 2" xfId="7915"/>
    <cellStyle name="40% - Accent6 3 3 8" xfId="7916"/>
    <cellStyle name="40% - Accent6 3 3 9" xfId="7917"/>
    <cellStyle name="40% - Accent6 3 4" xfId="7918"/>
    <cellStyle name="40% - Accent6 3 4 2" xfId="7919"/>
    <cellStyle name="40% - Accent6 3 4 2 2" xfId="7920"/>
    <cellStyle name="40% - Accent6 3 4 2 2 2" xfId="7921"/>
    <cellStyle name="40% - Accent6 3 4 2 2 2 2" xfId="7922"/>
    <cellStyle name="40% - Accent6 3 4 2 2 3" xfId="7923"/>
    <cellStyle name="40% - Accent6 3 4 2 3" xfId="7924"/>
    <cellStyle name="40% - Accent6 3 4 2 3 2" xfId="7925"/>
    <cellStyle name="40% - Accent6 3 4 2 4" xfId="7926"/>
    <cellStyle name="40% - Accent6 3 4 3" xfId="7927"/>
    <cellStyle name="40% - Accent6 3 4 3 2" xfId="7928"/>
    <cellStyle name="40% - Accent6 3 4 3 2 2" xfId="7929"/>
    <cellStyle name="40% - Accent6 3 4 3 3" xfId="7930"/>
    <cellStyle name="40% - Accent6 3 4 4" xfId="7931"/>
    <cellStyle name="40% - Accent6 3 4 4 2" xfId="7932"/>
    <cellStyle name="40% - Accent6 3 4 5" xfId="7933"/>
    <cellStyle name="40% - Accent6 3 4 6" xfId="7934"/>
    <cellStyle name="40% - Accent6 3 4 7" xfId="7935"/>
    <cellStyle name="40% - Accent6 3 5" xfId="7936"/>
    <cellStyle name="40% - Accent6 3 5 2" xfId="7937"/>
    <cellStyle name="40% - Accent6 3 5 2 2" xfId="7938"/>
    <cellStyle name="40% - Accent6 3 5 2 2 2" xfId="7939"/>
    <cellStyle name="40% - Accent6 3 5 2 3" xfId="7940"/>
    <cellStyle name="40% - Accent6 3 5 3" xfId="7941"/>
    <cellStyle name="40% - Accent6 3 5 3 2" xfId="7942"/>
    <cellStyle name="40% - Accent6 3 5 4" xfId="7943"/>
    <cellStyle name="40% - Accent6 3 6" xfId="7944"/>
    <cellStyle name="40% - Accent6 3 6 2" xfId="7945"/>
    <cellStyle name="40% - Accent6 3 6 2 2" xfId="7946"/>
    <cellStyle name="40% - Accent6 3 6 2 2 2" xfId="7947"/>
    <cellStyle name="40% - Accent6 3 6 2 3" xfId="7948"/>
    <cellStyle name="40% - Accent6 3 6 3" xfId="7949"/>
    <cellStyle name="40% - Accent6 3 6 3 2" xfId="7950"/>
    <cellStyle name="40% - Accent6 3 6 4" xfId="7951"/>
    <cellStyle name="40% - Accent6 3 7" xfId="7952"/>
    <cellStyle name="40% - Accent6 3 7 2" xfId="7953"/>
    <cellStyle name="40% - Accent6 3 8" xfId="7954"/>
    <cellStyle name="40% - Accent6 3 8 2" xfId="7955"/>
    <cellStyle name="40% - Accent6 3 8 2 2" xfId="7956"/>
    <cellStyle name="40% - Accent6 3 8 3" xfId="7957"/>
    <cellStyle name="40% - Accent6 3 9" xfId="7958"/>
    <cellStyle name="40% - Accent6 3 9 2" xfId="7959"/>
    <cellStyle name="40% - Accent6 4" xfId="7960"/>
    <cellStyle name="40% - Accent6 4 10" xfId="7961"/>
    <cellStyle name="40% - Accent6 4 11" xfId="7962"/>
    <cellStyle name="40% - Accent6 4 12" xfId="7963"/>
    <cellStyle name="40% - Accent6 4 2" xfId="7964"/>
    <cellStyle name="40% - Accent6 4 2 10" xfId="7965"/>
    <cellStyle name="40% - Accent6 4 2 11" xfId="7966"/>
    <cellStyle name="40% - Accent6 4 2 2" xfId="7967"/>
    <cellStyle name="40% - Accent6 4 2 2 2" xfId="7968"/>
    <cellStyle name="40% - Accent6 4 2 2 2 2" xfId="7969"/>
    <cellStyle name="40% - Accent6 4 2 2 2 2 2" xfId="7970"/>
    <cellStyle name="40% - Accent6 4 2 2 2 2 2 2" xfId="7971"/>
    <cellStyle name="40% - Accent6 4 2 2 2 2 3" xfId="7972"/>
    <cellStyle name="40% - Accent6 4 2 2 2 3" xfId="7973"/>
    <cellStyle name="40% - Accent6 4 2 2 2 3 2" xfId="7974"/>
    <cellStyle name="40% - Accent6 4 2 2 2 4" xfId="7975"/>
    <cellStyle name="40% - Accent6 4 2 2 3" xfId="7976"/>
    <cellStyle name="40% - Accent6 4 2 2 3 2" xfId="7977"/>
    <cellStyle name="40% - Accent6 4 2 2 3 2 2" xfId="7978"/>
    <cellStyle name="40% - Accent6 4 2 2 3 2 2 2" xfId="7979"/>
    <cellStyle name="40% - Accent6 4 2 2 3 2 3" xfId="7980"/>
    <cellStyle name="40% - Accent6 4 2 2 3 3" xfId="7981"/>
    <cellStyle name="40% - Accent6 4 2 2 3 3 2" xfId="7982"/>
    <cellStyle name="40% - Accent6 4 2 2 3 4" xfId="7983"/>
    <cellStyle name="40% - Accent6 4 2 2 4" xfId="7984"/>
    <cellStyle name="40% - Accent6 4 2 2 4 2" xfId="7985"/>
    <cellStyle name="40% - Accent6 4 2 2 4 2 2" xfId="7986"/>
    <cellStyle name="40% - Accent6 4 2 2 4 2 2 2" xfId="7987"/>
    <cellStyle name="40% - Accent6 4 2 2 4 2 3" xfId="7988"/>
    <cellStyle name="40% - Accent6 4 2 2 4 3" xfId="7989"/>
    <cellStyle name="40% - Accent6 4 2 2 4 3 2" xfId="7990"/>
    <cellStyle name="40% - Accent6 4 2 2 4 4" xfId="7991"/>
    <cellStyle name="40% - Accent6 4 2 2 5" xfId="7992"/>
    <cellStyle name="40% - Accent6 4 2 2 5 2" xfId="7993"/>
    <cellStyle name="40% - Accent6 4 2 2 5 2 2" xfId="7994"/>
    <cellStyle name="40% - Accent6 4 2 2 5 3" xfId="7995"/>
    <cellStyle name="40% - Accent6 4 2 2 6" xfId="7996"/>
    <cellStyle name="40% - Accent6 4 2 2 6 2" xfId="7997"/>
    <cellStyle name="40% - Accent6 4 2 2 7" xfId="7998"/>
    <cellStyle name="40% - Accent6 4 2 2 8" xfId="7999"/>
    <cellStyle name="40% - Accent6 4 2 2 9" xfId="8000"/>
    <cellStyle name="40% - Accent6 4 2 3" xfId="8001"/>
    <cellStyle name="40% - Accent6 4 2 3 2" xfId="8002"/>
    <cellStyle name="40% - Accent6 4 2 3 2 2" xfId="8003"/>
    <cellStyle name="40% - Accent6 4 2 3 2 2 2" xfId="8004"/>
    <cellStyle name="40% - Accent6 4 2 3 2 3" xfId="8005"/>
    <cellStyle name="40% - Accent6 4 2 3 3" xfId="8006"/>
    <cellStyle name="40% - Accent6 4 2 3 3 2" xfId="8007"/>
    <cellStyle name="40% - Accent6 4 2 3 4" xfId="8008"/>
    <cellStyle name="40% - Accent6 4 2 4" xfId="8009"/>
    <cellStyle name="40% - Accent6 4 2 4 2" xfId="8010"/>
    <cellStyle name="40% - Accent6 4 2 4 2 2" xfId="8011"/>
    <cellStyle name="40% - Accent6 4 2 4 2 2 2" xfId="8012"/>
    <cellStyle name="40% - Accent6 4 2 4 2 3" xfId="8013"/>
    <cellStyle name="40% - Accent6 4 2 4 3" xfId="8014"/>
    <cellStyle name="40% - Accent6 4 2 4 3 2" xfId="8015"/>
    <cellStyle name="40% - Accent6 4 2 4 4" xfId="8016"/>
    <cellStyle name="40% - Accent6 4 2 5" xfId="8017"/>
    <cellStyle name="40% - Accent6 4 2 5 2" xfId="8018"/>
    <cellStyle name="40% - Accent6 4 2 5 2 2" xfId="8019"/>
    <cellStyle name="40% - Accent6 4 2 5 2 2 2" xfId="8020"/>
    <cellStyle name="40% - Accent6 4 2 5 2 3" xfId="8021"/>
    <cellStyle name="40% - Accent6 4 2 5 3" xfId="8022"/>
    <cellStyle name="40% - Accent6 4 2 5 3 2" xfId="8023"/>
    <cellStyle name="40% - Accent6 4 2 5 4" xfId="8024"/>
    <cellStyle name="40% - Accent6 4 2 6" xfId="8025"/>
    <cellStyle name="40% - Accent6 4 2 6 2" xfId="8026"/>
    <cellStyle name="40% - Accent6 4 2 6 2 2" xfId="8027"/>
    <cellStyle name="40% - Accent6 4 2 6 3" xfId="8028"/>
    <cellStyle name="40% - Accent6 4 2 7" xfId="8029"/>
    <cellStyle name="40% - Accent6 4 2 7 2" xfId="8030"/>
    <cellStyle name="40% - Accent6 4 2 8" xfId="8031"/>
    <cellStyle name="40% - Accent6 4 2 8 2" xfId="8032"/>
    <cellStyle name="40% - Accent6 4 2 9" xfId="8033"/>
    <cellStyle name="40% - Accent6 4 3" xfId="8034"/>
    <cellStyle name="40% - Accent6 4 3 2" xfId="8035"/>
    <cellStyle name="40% - Accent6 4 3 2 2" xfId="8036"/>
    <cellStyle name="40% - Accent6 4 3 2 2 2" xfId="8037"/>
    <cellStyle name="40% - Accent6 4 3 2 2 2 2" xfId="8038"/>
    <cellStyle name="40% - Accent6 4 3 2 2 3" xfId="8039"/>
    <cellStyle name="40% - Accent6 4 3 2 3" xfId="8040"/>
    <cellStyle name="40% - Accent6 4 3 2 3 2" xfId="8041"/>
    <cellStyle name="40% - Accent6 4 3 2 4" xfId="8042"/>
    <cellStyle name="40% - Accent6 4 3 3" xfId="8043"/>
    <cellStyle name="40% - Accent6 4 3 3 2" xfId="8044"/>
    <cellStyle name="40% - Accent6 4 3 3 2 2" xfId="8045"/>
    <cellStyle name="40% - Accent6 4 3 3 2 2 2" xfId="8046"/>
    <cellStyle name="40% - Accent6 4 3 3 2 3" xfId="8047"/>
    <cellStyle name="40% - Accent6 4 3 3 3" xfId="8048"/>
    <cellStyle name="40% - Accent6 4 3 3 3 2" xfId="8049"/>
    <cellStyle name="40% - Accent6 4 3 3 4" xfId="8050"/>
    <cellStyle name="40% - Accent6 4 3 4" xfId="8051"/>
    <cellStyle name="40% - Accent6 4 3 4 2" xfId="8052"/>
    <cellStyle name="40% - Accent6 4 3 4 2 2" xfId="8053"/>
    <cellStyle name="40% - Accent6 4 3 4 2 2 2" xfId="8054"/>
    <cellStyle name="40% - Accent6 4 3 4 2 3" xfId="8055"/>
    <cellStyle name="40% - Accent6 4 3 4 3" xfId="8056"/>
    <cellStyle name="40% - Accent6 4 3 4 3 2" xfId="8057"/>
    <cellStyle name="40% - Accent6 4 3 4 4" xfId="8058"/>
    <cellStyle name="40% - Accent6 4 3 5" xfId="8059"/>
    <cellStyle name="40% - Accent6 4 3 5 2" xfId="8060"/>
    <cellStyle name="40% - Accent6 4 3 5 2 2" xfId="8061"/>
    <cellStyle name="40% - Accent6 4 3 5 3" xfId="8062"/>
    <cellStyle name="40% - Accent6 4 3 6" xfId="8063"/>
    <cellStyle name="40% - Accent6 4 3 6 2" xfId="8064"/>
    <cellStyle name="40% - Accent6 4 3 7" xfId="8065"/>
    <cellStyle name="40% - Accent6 4 3 8" xfId="8066"/>
    <cellStyle name="40% - Accent6 4 3 9" xfId="8067"/>
    <cellStyle name="40% - Accent6 4 4" xfId="8068"/>
    <cellStyle name="40% - Accent6 4 4 2" xfId="8069"/>
    <cellStyle name="40% - Accent6 4 4 2 2" xfId="8070"/>
    <cellStyle name="40% - Accent6 4 4 2 2 2" xfId="8071"/>
    <cellStyle name="40% - Accent6 4 4 2 3" xfId="8072"/>
    <cellStyle name="40% - Accent6 4 4 3" xfId="8073"/>
    <cellStyle name="40% - Accent6 4 4 3 2" xfId="8074"/>
    <cellStyle name="40% - Accent6 4 4 4" xfId="8075"/>
    <cellStyle name="40% - Accent6 4 5" xfId="8076"/>
    <cellStyle name="40% - Accent6 4 5 2" xfId="8077"/>
    <cellStyle name="40% - Accent6 4 5 2 2" xfId="8078"/>
    <cellStyle name="40% - Accent6 4 5 2 2 2" xfId="8079"/>
    <cellStyle name="40% - Accent6 4 5 2 3" xfId="8080"/>
    <cellStyle name="40% - Accent6 4 5 3" xfId="8081"/>
    <cellStyle name="40% - Accent6 4 5 3 2" xfId="8082"/>
    <cellStyle name="40% - Accent6 4 5 4" xfId="8083"/>
    <cellStyle name="40% - Accent6 4 6" xfId="8084"/>
    <cellStyle name="40% - Accent6 4 6 2" xfId="8085"/>
    <cellStyle name="40% - Accent6 4 6 2 2" xfId="8086"/>
    <cellStyle name="40% - Accent6 4 6 2 2 2" xfId="8087"/>
    <cellStyle name="40% - Accent6 4 6 2 3" xfId="8088"/>
    <cellStyle name="40% - Accent6 4 6 3" xfId="8089"/>
    <cellStyle name="40% - Accent6 4 6 3 2" xfId="8090"/>
    <cellStyle name="40% - Accent6 4 6 4" xfId="8091"/>
    <cellStyle name="40% - Accent6 4 7" xfId="8092"/>
    <cellStyle name="40% - Accent6 4 7 2" xfId="8093"/>
    <cellStyle name="40% - Accent6 4 7 2 2" xfId="8094"/>
    <cellStyle name="40% - Accent6 4 7 3" xfId="8095"/>
    <cellStyle name="40% - Accent6 4 8" xfId="8096"/>
    <cellStyle name="40% - Accent6 4 8 2" xfId="8097"/>
    <cellStyle name="40% - Accent6 4 9" xfId="8098"/>
    <cellStyle name="40% - Accent6 4 9 2" xfId="8099"/>
    <cellStyle name="40% - Accent6 5" xfId="8100"/>
    <cellStyle name="40% - Accent6 5 10" xfId="8101"/>
    <cellStyle name="40% - Accent6 5 11" xfId="8102"/>
    <cellStyle name="40% - Accent6 5 2" xfId="8103"/>
    <cellStyle name="40% - Accent6 5 2 2" xfId="8104"/>
    <cellStyle name="40% - Accent6 5 2 2 2" xfId="8105"/>
    <cellStyle name="40% - Accent6 5 2 2 2 2" xfId="8106"/>
    <cellStyle name="40% - Accent6 5 2 2 2 2 2" xfId="8107"/>
    <cellStyle name="40% - Accent6 5 2 2 2 3" xfId="8108"/>
    <cellStyle name="40% - Accent6 5 2 2 3" xfId="8109"/>
    <cellStyle name="40% - Accent6 5 2 2 3 2" xfId="8110"/>
    <cellStyle name="40% - Accent6 5 2 2 4" xfId="8111"/>
    <cellStyle name="40% - Accent6 5 2 3" xfId="8112"/>
    <cellStyle name="40% - Accent6 5 2 3 2" xfId="8113"/>
    <cellStyle name="40% - Accent6 5 2 3 2 2" xfId="8114"/>
    <cellStyle name="40% - Accent6 5 2 3 2 2 2" xfId="8115"/>
    <cellStyle name="40% - Accent6 5 2 3 2 3" xfId="8116"/>
    <cellStyle name="40% - Accent6 5 2 3 3" xfId="8117"/>
    <cellStyle name="40% - Accent6 5 2 3 3 2" xfId="8118"/>
    <cellStyle name="40% - Accent6 5 2 3 4" xfId="8119"/>
    <cellStyle name="40% - Accent6 5 2 4" xfId="8120"/>
    <cellStyle name="40% - Accent6 5 2 4 2" xfId="8121"/>
    <cellStyle name="40% - Accent6 5 2 4 2 2" xfId="8122"/>
    <cellStyle name="40% - Accent6 5 2 4 2 2 2" xfId="8123"/>
    <cellStyle name="40% - Accent6 5 2 4 2 3" xfId="8124"/>
    <cellStyle name="40% - Accent6 5 2 4 3" xfId="8125"/>
    <cellStyle name="40% - Accent6 5 2 4 3 2" xfId="8126"/>
    <cellStyle name="40% - Accent6 5 2 4 4" xfId="8127"/>
    <cellStyle name="40% - Accent6 5 2 5" xfId="8128"/>
    <cellStyle name="40% - Accent6 5 2 5 2" xfId="8129"/>
    <cellStyle name="40% - Accent6 5 2 5 2 2" xfId="8130"/>
    <cellStyle name="40% - Accent6 5 2 5 3" xfId="8131"/>
    <cellStyle name="40% - Accent6 5 2 6" xfId="8132"/>
    <cellStyle name="40% - Accent6 5 2 6 2" xfId="8133"/>
    <cellStyle name="40% - Accent6 5 2 7" xfId="8134"/>
    <cellStyle name="40% - Accent6 5 2 8" xfId="8135"/>
    <cellStyle name="40% - Accent6 5 2 9" xfId="8136"/>
    <cellStyle name="40% - Accent6 5 3" xfId="8137"/>
    <cellStyle name="40% - Accent6 5 3 2" xfId="8138"/>
    <cellStyle name="40% - Accent6 5 3 2 2" xfId="8139"/>
    <cellStyle name="40% - Accent6 5 3 2 2 2" xfId="8140"/>
    <cellStyle name="40% - Accent6 5 3 2 3" xfId="8141"/>
    <cellStyle name="40% - Accent6 5 3 3" xfId="8142"/>
    <cellStyle name="40% - Accent6 5 3 3 2" xfId="8143"/>
    <cellStyle name="40% - Accent6 5 3 4" xfId="8144"/>
    <cellStyle name="40% - Accent6 5 4" xfId="8145"/>
    <cellStyle name="40% - Accent6 5 4 2" xfId="8146"/>
    <cellStyle name="40% - Accent6 5 4 2 2" xfId="8147"/>
    <cellStyle name="40% - Accent6 5 4 2 2 2" xfId="8148"/>
    <cellStyle name="40% - Accent6 5 4 2 3" xfId="8149"/>
    <cellStyle name="40% - Accent6 5 4 3" xfId="8150"/>
    <cellStyle name="40% - Accent6 5 4 3 2" xfId="8151"/>
    <cellStyle name="40% - Accent6 5 4 4" xfId="8152"/>
    <cellStyle name="40% - Accent6 5 5" xfId="8153"/>
    <cellStyle name="40% - Accent6 5 5 2" xfId="8154"/>
    <cellStyle name="40% - Accent6 5 5 2 2" xfId="8155"/>
    <cellStyle name="40% - Accent6 5 5 2 2 2" xfId="8156"/>
    <cellStyle name="40% - Accent6 5 5 2 3" xfId="8157"/>
    <cellStyle name="40% - Accent6 5 5 3" xfId="8158"/>
    <cellStyle name="40% - Accent6 5 5 3 2" xfId="8159"/>
    <cellStyle name="40% - Accent6 5 5 4" xfId="8160"/>
    <cellStyle name="40% - Accent6 5 6" xfId="8161"/>
    <cellStyle name="40% - Accent6 5 6 2" xfId="8162"/>
    <cellStyle name="40% - Accent6 5 6 2 2" xfId="8163"/>
    <cellStyle name="40% - Accent6 5 6 3" xfId="8164"/>
    <cellStyle name="40% - Accent6 5 7" xfId="8165"/>
    <cellStyle name="40% - Accent6 5 7 2" xfId="8166"/>
    <cellStyle name="40% - Accent6 5 8" xfId="8167"/>
    <cellStyle name="40% - Accent6 5 8 2" xfId="8168"/>
    <cellStyle name="40% - Accent6 5 9" xfId="8169"/>
    <cellStyle name="40% - Accent6 6" xfId="8170"/>
    <cellStyle name="40% - Accent6 6 10" xfId="8171"/>
    <cellStyle name="40% - Accent6 6 11" xfId="8172"/>
    <cellStyle name="40% - Accent6 6 2" xfId="8173"/>
    <cellStyle name="40% - Accent6 6 2 2" xfId="8174"/>
    <cellStyle name="40% - Accent6 6 2 2 2" xfId="8175"/>
    <cellStyle name="40% - Accent6 6 2 2 2 2" xfId="8176"/>
    <cellStyle name="40% - Accent6 6 2 2 2 2 2" xfId="8177"/>
    <cellStyle name="40% - Accent6 6 2 2 2 3" xfId="8178"/>
    <cellStyle name="40% - Accent6 6 2 2 3" xfId="8179"/>
    <cellStyle name="40% - Accent6 6 2 2 3 2" xfId="8180"/>
    <cellStyle name="40% - Accent6 6 2 2 4" xfId="8181"/>
    <cellStyle name="40% - Accent6 6 2 3" xfId="8182"/>
    <cellStyle name="40% - Accent6 6 2 3 2" xfId="8183"/>
    <cellStyle name="40% - Accent6 6 2 3 2 2" xfId="8184"/>
    <cellStyle name="40% - Accent6 6 2 3 2 2 2" xfId="8185"/>
    <cellStyle name="40% - Accent6 6 2 3 2 3" xfId="8186"/>
    <cellStyle name="40% - Accent6 6 2 3 3" xfId="8187"/>
    <cellStyle name="40% - Accent6 6 2 3 3 2" xfId="8188"/>
    <cellStyle name="40% - Accent6 6 2 3 4" xfId="8189"/>
    <cellStyle name="40% - Accent6 6 2 4" xfId="8190"/>
    <cellStyle name="40% - Accent6 6 2 4 2" xfId="8191"/>
    <cellStyle name="40% - Accent6 6 2 4 2 2" xfId="8192"/>
    <cellStyle name="40% - Accent6 6 2 4 2 2 2" xfId="8193"/>
    <cellStyle name="40% - Accent6 6 2 4 2 3" xfId="8194"/>
    <cellStyle name="40% - Accent6 6 2 4 3" xfId="8195"/>
    <cellStyle name="40% - Accent6 6 2 4 3 2" xfId="8196"/>
    <cellStyle name="40% - Accent6 6 2 4 4" xfId="8197"/>
    <cellStyle name="40% - Accent6 6 2 5" xfId="8198"/>
    <cellStyle name="40% - Accent6 6 2 5 2" xfId="8199"/>
    <cellStyle name="40% - Accent6 6 2 5 2 2" xfId="8200"/>
    <cellStyle name="40% - Accent6 6 2 5 3" xfId="8201"/>
    <cellStyle name="40% - Accent6 6 2 6" xfId="8202"/>
    <cellStyle name="40% - Accent6 6 2 6 2" xfId="8203"/>
    <cellStyle name="40% - Accent6 6 2 7" xfId="8204"/>
    <cellStyle name="40% - Accent6 6 2 8" xfId="8205"/>
    <cellStyle name="40% - Accent6 6 2 9" xfId="8206"/>
    <cellStyle name="40% - Accent6 6 3" xfId="8207"/>
    <cellStyle name="40% - Accent6 6 3 2" xfId="8208"/>
    <cellStyle name="40% - Accent6 6 3 2 2" xfId="8209"/>
    <cellStyle name="40% - Accent6 6 3 2 2 2" xfId="8210"/>
    <cellStyle name="40% - Accent6 6 3 2 3" xfId="8211"/>
    <cellStyle name="40% - Accent6 6 3 3" xfId="8212"/>
    <cellStyle name="40% - Accent6 6 3 3 2" xfId="8213"/>
    <cellStyle name="40% - Accent6 6 3 4" xfId="8214"/>
    <cellStyle name="40% - Accent6 6 4" xfId="8215"/>
    <cellStyle name="40% - Accent6 6 4 2" xfId="8216"/>
    <cellStyle name="40% - Accent6 6 4 2 2" xfId="8217"/>
    <cellStyle name="40% - Accent6 6 4 2 2 2" xfId="8218"/>
    <cellStyle name="40% - Accent6 6 4 2 3" xfId="8219"/>
    <cellStyle name="40% - Accent6 6 4 3" xfId="8220"/>
    <cellStyle name="40% - Accent6 6 4 3 2" xfId="8221"/>
    <cellStyle name="40% - Accent6 6 4 4" xfId="8222"/>
    <cellStyle name="40% - Accent6 6 5" xfId="8223"/>
    <cellStyle name="40% - Accent6 6 5 2" xfId="8224"/>
    <cellStyle name="40% - Accent6 6 5 2 2" xfId="8225"/>
    <cellStyle name="40% - Accent6 6 5 2 2 2" xfId="8226"/>
    <cellStyle name="40% - Accent6 6 5 2 3" xfId="8227"/>
    <cellStyle name="40% - Accent6 6 5 3" xfId="8228"/>
    <cellStyle name="40% - Accent6 6 5 3 2" xfId="8229"/>
    <cellStyle name="40% - Accent6 6 5 4" xfId="8230"/>
    <cellStyle name="40% - Accent6 6 6" xfId="8231"/>
    <cellStyle name="40% - Accent6 6 6 2" xfId="8232"/>
    <cellStyle name="40% - Accent6 6 6 2 2" xfId="8233"/>
    <cellStyle name="40% - Accent6 6 6 3" xfId="8234"/>
    <cellStyle name="40% - Accent6 6 7" xfId="8235"/>
    <cellStyle name="40% - Accent6 6 7 2" xfId="8236"/>
    <cellStyle name="40% - Accent6 6 8" xfId="8237"/>
    <cellStyle name="40% - Accent6 6 8 2" xfId="8238"/>
    <cellStyle name="40% - Accent6 6 9" xfId="8239"/>
    <cellStyle name="40% - Accent6 7" xfId="8240"/>
    <cellStyle name="40% - Accent6 7 2" xfId="8241"/>
    <cellStyle name="40% - Accent6 7 2 2" xfId="8242"/>
    <cellStyle name="40% - Accent6 7 2 2 2" xfId="8243"/>
    <cellStyle name="40% - Accent6 7 2 2 2 2" xfId="8244"/>
    <cellStyle name="40% - Accent6 7 2 2 3" xfId="8245"/>
    <cellStyle name="40% - Accent6 7 2 3" xfId="8246"/>
    <cellStyle name="40% - Accent6 7 2 3 2" xfId="8247"/>
    <cellStyle name="40% - Accent6 7 2 4" xfId="8248"/>
    <cellStyle name="40% - Accent6 7 3" xfId="8249"/>
    <cellStyle name="40% - Accent6 7 3 2" xfId="8250"/>
    <cellStyle name="40% - Accent6 7 3 2 2" xfId="8251"/>
    <cellStyle name="40% - Accent6 7 3 3" xfId="8252"/>
    <cellStyle name="40% - Accent6 7 4" xfId="8253"/>
    <cellStyle name="40% - Accent6 7 4 2" xfId="8254"/>
    <cellStyle name="40% - Accent6 7 5" xfId="8255"/>
    <cellStyle name="40% - Accent6 8" xfId="8256"/>
    <cellStyle name="40% - Accent6 8 2" xfId="8257"/>
    <cellStyle name="40% - Accent6 8 2 2" xfId="8258"/>
    <cellStyle name="40% - Accent6 8 2 2 2" xfId="8259"/>
    <cellStyle name="40% - Accent6 8 2 2 2 2" xfId="8260"/>
    <cellStyle name="40% - Accent6 8 2 2 3" xfId="8261"/>
    <cellStyle name="40% - Accent6 8 2 3" xfId="8262"/>
    <cellStyle name="40% - Accent6 8 2 3 2" xfId="8263"/>
    <cellStyle name="40% - Accent6 8 2 4" xfId="8264"/>
    <cellStyle name="40% - Accent6 8 3" xfId="8265"/>
    <cellStyle name="40% - Accent6 8 3 2" xfId="8266"/>
    <cellStyle name="40% - Accent6 8 3 2 2" xfId="8267"/>
    <cellStyle name="40% - Accent6 8 3 3" xfId="8268"/>
    <cellStyle name="40% - Accent6 8 4" xfId="8269"/>
    <cellStyle name="40% - Accent6 8 4 2" xfId="8270"/>
    <cellStyle name="40% - Accent6 8 5" xfId="8271"/>
    <cellStyle name="40% - Accent6 9" xfId="8272"/>
    <cellStyle name="40% - Accent6 9 2" xfId="8273"/>
    <cellStyle name="40% - Accent6 9 2 2" xfId="8274"/>
    <cellStyle name="40% - Accent6 9 2 2 2" xfId="8275"/>
    <cellStyle name="40% - Accent6 9 2 3" xfId="8276"/>
    <cellStyle name="40% - Accent6 9 3" xfId="8277"/>
    <cellStyle name="40% - Accent6 9 3 2" xfId="8278"/>
    <cellStyle name="40% - Accent6 9 4" xfId="8279"/>
    <cellStyle name="60% - Accent1 2" xfId="8280"/>
    <cellStyle name="60% - Accent1 2 2" xfId="8281"/>
    <cellStyle name="60% - Accent1 2 2 2" xfId="8282"/>
    <cellStyle name="60% - Accent1 2 3" xfId="8283"/>
    <cellStyle name="60% - Accent1 2 4" xfId="8284"/>
    <cellStyle name="60% - Accent1 2 4 2" xfId="8285"/>
    <cellStyle name="60% - Accent1 3" xfId="8286"/>
    <cellStyle name="60% - Accent1 3 2" xfId="8287"/>
    <cellStyle name="60% - Accent1 4" xfId="8288"/>
    <cellStyle name="60% - Accent2 2" xfId="8289"/>
    <cellStyle name="60% - Accent2 2 2" xfId="8290"/>
    <cellStyle name="60% - Accent2 2 2 2" xfId="8291"/>
    <cellStyle name="60% - Accent2 2 3" xfId="8292"/>
    <cellStyle name="60% - Accent2 2 4" xfId="8293"/>
    <cellStyle name="60% - Accent2 2 4 2" xfId="8294"/>
    <cellStyle name="60% - Accent2 3" xfId="8295"/>
    <cellStyle name="60% - Accent2 3 2" xfId="8296"/>
    <cellStyle name="60% - Accent2 4" xfId="8297"/>
    <cellStyle name="60% - Accent3 2" xfId="8298"/>
    <cellStyle name="60% - Accent3 2 2" xfId="8299"/>
    <cellStyle name="60% - Accent3 2 2 2" xfId="8300"/>
    <cellStyle name="60% - Accent3 2 3" xfId="8301"/>
    <cellStyle name="60% - Accent3 2 4" xfId="8302"/>
    <cellStyle name="60% - Accent3 2 4 2" xfId="8303"/>
    <cellStyle name="60% - Accent3 3" xfId="8304"/>
    <cellStyle name="60% - Accent3 3 2" xfId="8305"/>
    <cellStyle name="60% - Accent3 4" xfId="8306"/>
    <cellStyle name="60% - Accent4 2" xfId="8307"/>
    <cellStyle name="60% - Accent4 2 2" xfId="8308"/>
    <cellStyle name="60% - Accent4 2 2 2" xfId="8309"/>
    <cellStyle name="60% - Accent4 2 3" xfId="8310"/>
    <cellStyle name="60% - Accent4 2 4" xfId="8311"/>
    <cellStyle name="60% - Accent4 2 4 2" xfId="8312"/>
    <cellStyle name="60% - Accent4 3" xfId="8313"/>
    <cellStyle name="60% - Accent4 3 2" xfId="8314"/>
    <cellStyle name="60% - Accent4 4" xfId="8315"/>
    <cellStyle name="60% - Accent5 2" xfId="8316"/>
    <cellStyle name="60% - Accent5 2 2" xfId="8317"/>
    <cellStyle name="60% - Accent5 2 2 2" xfId="8318"/>
    <cellStyle name="60% - Accent5 2 3" xfId="8319"/>
    <cellStyle name="60% - Accent5 2 4" xfId="8320"/>
    <cellStyle name="60% - Accent5 2 4 2" xfId="8321"/>
    <cellStyle name="60% - Accent5 3" xfId="8322"/>
    <cellStyle name="60% - Accent5 3 2" xfId="8323"/>
    <cellStyle name="60% - Accent5 4" xfId="8324"/>
    <cellStyle name="60% - Accent6 2" xfId="8325"/>
    <cellStyle name="60% - Accent6 2 2" xfId="8326"/>
    <cellStyle name="60% - Accent6 2 2 2" xfId="8327"/>
    <cellStyle name="60% - Accent6 2 3" xfId="8328"/>
    <cellStyle name="60% - Accent6 2 4" xfId="8329"/>
    <cellStyle name="60% - Accent6 2 4 2" xfId="8330"/>
    <cellStyle name="60% - Accent6 3" xfId="8331"/>
    <cellStyle name="60% - Accent6 3 2" xfId="8332"/>
    <cellStyle name="60% - Accent6 4" xfId="8333"/>
    <cellStyle name="Accent1 2" xfId="8334"/>
    <cellStyle name="Accent1 2 2" xfId="8335"/>
    <cellStyle name="Accent1 2 2 2" xfId="8336"/>
    <cellStyle name="Accent1 2 3" xfId="8337"/>
    <cellStyle name="Accent1 2 4" xfId="8338"/>
    <cellStyle name="Accent1 2 4 2" xfId="8339"/>
    <cellStyle name="Accent1 3" xfId="8340"/>
    <cellStyle name="Accent1 3 2" xfId="8341"/>
    <cellStyle name="Accent1 4" xfId="8342"/>
    <cellStyle name="Accent2 2" xfId="8343"/>
    <cellStyle name="Accent2 2 2" xfId="8344"/>
    <cellStyle name="Accent2 2 2 2" xfId="8345"/>
    <cellStyle name="Accent2 2 3" xfId="8346"/>
    <cellStyle name="Accent2 2 4" xfId="8347"/>
    <cellStyle name="Accent2 2 4 2" xfId="8348"/>
    <cellStyle name="Accent2 3" xfId="8349"/>
    <cellStyle name="Accent2 3 2" xfId="8350"/>
    <cellStyle name="Accent2 4" xfId="8351"/>
    <cellStyle name="Accent3 2" xfId="8352"/>
    <cellStyle name="Accent3 2 2" xfId="8353"/>
    <cellStyle name="Accent3 2 2 2" xfId="8354"/>
    <cellStyle name="Accent3 2 3" xfId="8355"/>
    <cellStyle name="Accent3 2 4" xfId="8356"/>
    <cellStyle name="Accent3 2 4 2" xfId="8357"/>
    <cellStyle name="Accent3 3" xfId="8358"/>
    <cellStyle name="Accent3 3 2" xfId="8359"/>
    <cellStyle name="Accent3 4" xfId="8360"/>
    <cellStyle name="Accent4 2" xfId="8361"/>
    <cellStyle name="Accent4 2 2" xfId="8362"/>
    <cellStyle name="Accent4 2 2 2" xfId="8363"/>
    <cellStyle name="Accent4 2 3" xfId="8364"/>
    <cellStyle name="Accent4 2 4" xfId="8365"/>
    <cellStyle name="Accent4 2 4 2" xfId="8366"/>
    <cellStyle name="Accent4 3" xfId="8367"/>
    <cellStyle name="Accent4 3 2" xfId="8368"/>
    <cellStyle name="Accent4 4" xfId="8369"/>
    <cellStyle name="Accent5" xfId="8370" builtinId="45" customBuiltin="1"/>
    <cellStyle name="Accent5 2" xfId="8371"/>
    <cellStyle name="Accent5 2 2" xfId="8372"/>
    <cellStyle name="Accent5 2 2 2" xfId="8373"/>
    <cellStyle name="Accent5 2 3" xfId="8374"/>
    <cellStyle name="Accent5 2 4" xfId="8375"/>
    <cellStyle name="Accent5 2 4 2" xfId="8376"/>
    <cellStyle name="Accent5 3" xfId="8377"/>
    <cellStyle name="Accent5 3 2" xfId="8378"/>
    <cellStyle name="Accent5 4" xfId="8379"/>
    <cellStyle name="Accent6 2" xfId="8380"/>
    <cellStyle name="Accent6 2 2" xfId="8381"/>
    <cellStyle name="Accent6 2 2 2" xfId="8382"/>
    <cellStyle name="Accent6 2 3" xfId="8383"/>
    <cellStyle name="Accent6 2 4" xfId="8384"/>
    <cellStyle name="Accent6 2 4 2" xfId="8385"/>
    <cellStyle name="Accent6 3" xfId="8386"/>
    <cellStyle name="Accent6 3 2" xfId="8387"/>
    <cellStyle name="Accent6 4" xfId="8388"/>
    <cellStyle name="Bad 2" xfId="8389"/>
    <cellStyle name="Bad 2 2" xfId="8390"/>
    <cellStyle name="Bad 2 2 2" xfId="8391"/>
    <cellStyle name="Bad 2 3" xfId="8392"/>
    <cellStyle name="Bad 2 4" xfId="8393"/>
    <cellStyle name="Bad 2 4 2" xfId="8394"/>
    <cellStyle name="Bad 3" xfId="8395"/>
    <cellStyle name="Bad 3 2" xfId="8396"/>
    <cellStyle name="Bad 4" xfId="8397"/>
    <cellStyle name="Calculation 2" xfId="8398"/>
    <cellStyle name="Calculation 2 2" xfId="8399"/>
    <cellStyle name="Calculation 2 2 2" xfId="8400"/>
    <cellStyle name="Calculation 2 3" xfId="8401"/>
    <cellStyle name="Calculation 2 4" xfId="8402"/>
    <cellStyle name="Calculation 2 4 2" xfId="8403"/>
    <cellStyle name="Calculation 3" xfId="8404"/>
    <cellStyle name="Calculation 3 2" xfId="8405"/>
    <cellStyle name="Calculation 4" xfId="8406"/>
    <cellStyle name="Check Cell" xfId="8407" builtinId="23" customBuiltin="1"/>
    <cellStyle name="Check Cell 2" xfId="8408"/>
    <cellStyle name="Check Cell 2 2" xfId="8409"/>
    <cellStyle name="Check Cell 2 2 2" xfId="8410"/>
    <cellStyle name="Check Cell 2 3" xfId="8411"/>
    <cellStyle name="Check Cell 2 4" xfId="8412"/>
    <cellStyle name="Check Cell 2 4 2" xfId="8413"/>
    <cellStyle name="Check Cell 3" xfId="8414"/>
    <cellStyle name="Check Cell 3 2" xfId="8415"/>
    <cellStyle name="Check Cell 4" xfId="8416"/>
    <cellStyle name="Comma 10" xfId="8417"/>
    <cellStyle name="Comma 10 2" xfId="8418"/>
    <cellStyle name="Comma 11" xfId="8419"/>
    <cellStyle name="Comma 11 2" xfId="8420"/>
    <cellStyle name="Comma 12" xfId="8421"/>
    <cellStyle name="Comma 12 2" xfId="8422"/>
    <cellStyle name="Comma 13" xfId="8423"/>
    <cellStyle name="Comma 13 2" xfId="8424"/>
    <cellStyle name="Comma 14" xfId="8425"/>
    <cellStyle name="Comma 14 2" xfId="8426"/>
    <cellStyle name="Comma 15" xfId="8427"/>
    <cellStyle name="Comma 15 2" xfId="8428"/>
    <cellStyle name="Comma 16" xfId="8429"/>
    <cellStyle name="Comma 16 2" xfId="8430"/>
    <cellStyle name="Comma 17" xfId="8431"/>
    <cellStyle name="Comma 2" xfId="8432"/>
    <cellStyle name="Comma 2 2" xfId="8433"/>
    <cellStyle name="Comma 2 2 10" xfId="8434"/>
    <cellStyle name="Comma 2 2 10 2" xfId="8435"/>
    <cellStyle name="Comma 2 2 10 2 2" xfId="8436"/>
    <cellStyle name="Comma 2 2 10 3" xfId="8437"/>
    <cellStyle name="Comma 2 2 11" xfId="8438"/>
    <cellStyle name="Comma 2 2 11 2" xfId="8439"/>
    <cellStyle name="Comma 2 2 12" xfId="8440"/>
    <cellStyle name="Comma 2 2 12 2" xfId="8441"/>
    <cellStyle name="Comma 2 2 13" xfId="8442"/>
    <cellStyle name="Comma 2 2 13 2" xfId="8443"/>
    <cellStyle name="Comma 2 2 14" xfId="8444"/>
    <cellStyle name="Comma 2 2 2" xfId="8445"/>
    <cellStyle name="Comma 2 2 2 10" xfId="8446"/>
    <cellStyle name="Comma 2 2 2 10 2" xfId="8447"/>
    <cellStyle name="Comma 2 2 2 11" xfId="8448"/>
    <cellStyle name="Comma 2 2 2 11 2" xfId="8449"/>
    <cellStyle name="Comma 2 2 2 12" xfId="8450"/>
    <cellStyle name="Comma 2 2 2 2" xfId="8451"/>
    <cellStyle name="Comma 2 2 2 2 2" xfId="8452"/>
    <cellStyle name="Comma 2 2 2 2 2 2" xfId="8453"/>
    <cellStyle name="Comma 2 2 2 2 2 2 2" xfId="8454"/>
    <cellStyle name="Comma 2 2 2 2 2 2 2 2" xfId="8455"/>
    <cellStyle name="Comma 2 2 2 2 2 2 2 2 2" xfId="8456"/>
    <cellStyle name="Comma 2 2 2 2 2 2 2 3" xfId="8457"/>
    <cellStyle name="Comma 2 2 2 2 2 2 3" xfId="8458"/>
    <cellStyle name="Comma 2 2 2 2 2 2 3 2" xfId="8459"/>
    <cellStyle name="Comma 2 2 2 2 2 2 4" xfId="8460"/>
    <cellStyle name="Comma 2 2 2 2 2 3" xfId="8461"/>
    <cellStyle name="Comma 2 2 2 2 2 3 2" xfId="8462"/>
    <cellStyle name="Comma 2 2 2 2 2 3 2 2" xfId="8463"/>
    <cellStyle name="Comma 2 2 2 2 2 3 3" xfId="8464"/>
    <cellStyle name="Comma 2 2 2 2 2 4" xfId="8465"/>
    <cellStyle name="Comma 2 2 2 2 2 4 2" xfId="8466"/>
    <cellStyle name="Comma 2 2 2 2 2 5" xfId="8467"/>
    <cellStyle name="Comma 2 2 2 2 3" xfId="8468"/>
    <cellStyle name="Comma 2 2 2 2 3 2" xfId="8469"/>
    <cellStyle name="Comma 2 2 2 2 3 2 2" xfId="8470"/>
    <cellStyle name="Comma 2 2 2 2 3 2 2 2" xfId="8471"/>
    <cellStyle name="Comma 2 2 2 2 3 2 3" xfId="8472"/>
    <cellStyle name="Comma 2 2 2 2 3 3" xfId="8473"/>
    <cellStyle name="Comma 2 2 2 2 3 3 2" xfId="8474"/>
    <cellStyle name="Comma 2 2 2 2 3 4" xfId="8475"/>
    <cellStyle name="Comma 2 2 2 2 4" xfId="8476"/>
    <cellStyle name="Comma 2 2 2 2 4 2" xfId="8477"/>
    <cellStyle name="Comma 2 2 2 2 4 2 2" xfId="8478"/>
    <cellStyle name="Comma 2 2 2 2 4 3" xfId="8479"/>
    <cellStyle name="Comma 2 2 2 2 5" xfId="8480"/>
    <cellStyle name="Comma 2 2 2 2 5 2" xfId="8481"/>
    <cellStyle name="Comma 2 2 2 2 6" xfId="8482"/>
    <cellStyle name="Comma 2 2 2 2 6 2" xfId="8483"/>
    <cellStyle name="Comma 2 2 2 2 7" xfId="8484"/>
    <cellStyle name="Comma 2 2 2 2 7 2" xfId="8485"/>
    <cellStyle name="Comma 2 2 2 2 8" xfId="8486"/>
    <cellStyle name="Comma 2 2 2 3" xfId="8487"/>
    <cellStyle name="Comma 2 2 2 3 2" xfId="8488"/>
    <cellStyle name="Comma 2 2 2 3 2 2" xfId="8489"/>
    <cellStyle name="Comma 2 2 2 3 2 2 2" xfId="8490"/>
    <cellStyle name="Comma 2 2 2 3 2 2 2 2" xfId="8491"/>
    <cellStyle name="Comma 2 2 2 3 2 2 3" xfId="8492"/>
    <cellStyle name="Comma 2 2 2 3 2 3" xfId="8493"/>
    <cellStyle name="Comma 2 2 2 3 2 3 2" xfId="8494"/>
    <cellStyle name="Comma 2 2 2 3 2 4" xfId="8495"/>
    <cellStyle name="Comma 2 2 2 3 3" xfId="8496"/>
    <cellStyle name="Comma 2 2 2 3 3 2" xfId="8497"/>
    <cellStyle name="Comma 2 2 2 3 3 2 2" xfId="8498"/>
    <cellStyle name="Comma 2 2 2 3 3 3" xfId="8499"/>
    <cellStyle name="Comma 2 2 2 3 4" xfId="8500"/>
    <cellStyle name="Comma 2 2 2 3 4 2" xfId="8501"/>
    <cellStyle name="Comma 2 2 2 3 5" xfId="8502"/>
    <cellStyle name="Comma 2 2 2 4" xfId="8503"/>
    <cellStyle name="Comma 2 2 2 4 2" xfId="8504"/>
    <cellStyle name="Comma 2 2 2 4 2 2" xfId="8505"/>
    <cellStyle name="Comma 2 2 2 4 2 2 2" xfId="8506"/>
    <cellStyle name="Comma 2 2 2 4 2 2 2 2" xfId="8507"/>
    <cellStyle name="Comma 2 2 2 4 2 2 3" xfId="8508"/>
    <cellStyle name="Comma 2 2 2 4 2 3" xfId="8509"/>
    <cellStyle name="Comma 2 2 2 4 2 3 2" xfId="8510"/>
    <cellStyle name="Comma 2 2 2 4 2 4" xfId="8511"/>
    <cellStyle name="Comma 2 2 2 4 3" xfId="8512"/>
    <cellStyle name="Comma 2 2 2 4 3 2" xfId="8513"/>
    <cellStyle name="Comma 2 2 2 4 3 2 2" xfId="8514"/>
    <cellStyle name="Comma 2 2 2 4 3 3" xfId="8515"/>
    <cellStyle name="Comma 2 2 2 4 4" xfId="8516"/>
    <cellStyle name="Comma 2 2 2 4 4 2" xfId="8517"/>
    <cellStyle name="Comma 2 2 2 4 5" xfId="8518"/>
    <cellStyle name="Comma 2 2 2 5" xfId="8519"/>
    <cellStyle name="Comma 2 2 2 5 2" xfId="8520"/>
    <cellStyle name="Comma 2 2 2 6" xfId="8521"/>
    <cellStyle name="Comma 2 2 2 6 2" xfId="8522"/>
    <cellStyle name="Comma 2 2 2 6 2 2" xfId="8523"/>
    <cellStyle name="Comma 2 2 2 6 2 2 2" xfId="8524"/>
    <cellStyle name="Comma 2 2 2 6 2 3" xfId="8525"/>
    <cellStyle name="Comma 2 2 2 6 3" xfId="8526"/>
    <cellStyle name="Comma 2 2 2 6 3 2" xfId="8527"/>
    <cellStyle name="Comma 2 2 2 6 4" xfId="8528"/>
    <cellStyle name="Comma 2 2 2 7" xfId="8529"/>
    <cellStyle name="Comma 2 2 2 7 2" xfId="8530"/>
    <cellStyle name="Comma 2 2 2 7 2 2" xfId="8531"/>
    <cellStyle name="Comma 2 2 2 7 3" xfId="8532"/>
    <cellStyle name="Comma 2 2 2 8" xfId="8533"/>
    <cellStyle name="Comma 2 2 2 8 2" xfId="8534"/>
    <cellStyle name="Comma 2 2 2 8 2 2" xfId="8535"/>
    <cellStyle name="Comma 2 2 2 8 3" xfId="8536"/>
    <cellStyle name="Comma 2 2 2 9" xfId="8537"/>
    <cellStyle name="Comma 2 2 2 9 2" xfId="8538"/>
    <cellStyle name="Comma 2 2 3" xfId="8539"/>
    <cellStyle name="Comma 2 2 3 10" xfId="8540"/>
    <cellStyle name="Comma 2 2 3 2" xfId="8541"/>
    <cellStyle name="Comma 2 2 3 2 2" xfId="8542"/>
    <cellStyle name="Comma 2 2 3 2 2 2" xfId="8543"/>
    <cellStyle name="Comma 2 2 3 2 2 2 2" xfId="8544"/>
    <cellStyle name="Comma 2 2 3 2 2 2 2 2" xfId="8545"/>
    <cellStyle name="Comma 2 2 3 2 2 2 3" xfId="8546"/>
    <cellStyle name="Comma 2 2 3 2 2 3" xfId="8547"/>
    <cellStyle name="Comma 2 2 3 2 2 3 2" xfId="8548"/>
    <cellStyle name="Comma 2 2 3 2 2 4" xfId="8549"/>
    <cellStyle name="Comma 2 2 3 2 3" xfId="8550"/>
    <cellStyle name="Comma 2 2 3 2 3 2" xfId="8551"/>
    <cellStyle name="Comma 2 2 3 2 3 2 2" xfId="8552"/>
    <cellStyle name="Comma 2 2 3 2 3 3" xfId="8553"/>
    <cellStyle name="Comma 2 2 3 2 4" xfId="8554"/>
    <cellStyle name="Comma 2 2 3 2 4 2" xfId="8555"/>
    <cellStyle name="Comma 2 2 3 2 5" xfId="8556"/>
    <cellStyle name="Comma 2 2 3 3" xfId="8557"/>
    <cellStyle name="Comma 2 2 3 3 2" xfId="8558"/>
    <cellStyle name="Comma 2 2 3 3 2 2" xfId="8559"/>
    <cellStyle name="Comma 2 2 3 3 2 2 2" xfId="8560"/>
    <cellStyle name="Comma 2 2 3 3 2 2 2 2" xfId="8561"/>
    <cellStyle name="Comma 2 2 3 3 2 2 3" xfId="8562"/>
    <cellStyle name="Comma 2 2 3 3 2 3" xfId="8563"/>
    <cellStyle name="Comma 2 2 3 3 2 3 2" xfId="8564"/>
    <cellStyle name="Comma 2 2 3 3 2 4" xfId="8565"/>
    <cellStyle name="Comma 2 2 3 3 3" xfId="8566"/>
    <cellStyle name="Comma 2 2 3 3 3 2" xfId="8567"/>
    <cellStyle name="Comma 2 2 3 3 3 2 2" xfId="8568"/>
    <cellStyle name="Comma 2 2 3 3 3 3" xfId="8569"/>
    <cellStyle name="Comma 2 2 3 3 4" xfId="8570"/>
    <cellStyle name="Comma 2 2 3 3 4 2" xfId="8571"/>
    <cellStyle name="Comma 2 2 3 3 5" xfId="8572"/>
    <cellStyle name="Comma 2 2 3 4" xfId="8573"/>
    <cellStyle name="Comma 2 2 3 4 2" xfId="8574"/>
    <cellStyle name="Comma 2 2 3 5" xfId="8575"/>
    <cellStyle name="Comma 2 2 3 5 2" xfId="8576"/>
    <cellStyle name="Comma 2 2 3 5 2 2" xfId="8577"/>
    <cellStyle name="Comma 2 2 3 5 2 2 2" xfId="8578"/>
    <cellStyle name="Comma 2 2 3 5 2 3" xfId="8579"/>
    <cellStyle name="Comma 2 2 3 5 3" xfId="8580"/>
    <cellStyle name="Comma 2 2 3 5 3 2" xfId="8581"/>
    <cellStyle name="Comma 2 2 3 5 4" xfId="8582"/>
    <cellStyle name="Comma 2 2 3 6" xfId="8583"/>
    <cellStyle name="Comma 2 2 3 6 2" xfId="8584"/>
    <cellStyle name="Comma 2 2 3 6 2 2" xfId="8585"/>
    <cellStyle name="Comma 2 2 3 6 3" xfId="8586"/>
    <cellStyle name="Comma 2 2 3 7" xfId="8587"/>
    <cellStyle name="Comma 2 2 3 7 2" xfId="8588"/>
    <cellStyle name="Comma 2 2 3 8" xfId="8589"/>
    <cellStyle name="Comma 2 2 3 8 2" xfId="8590"/>
    <cellStyle name="Comma 2 2 3 9" xfId="8591"/>
    <cellStyle name="Comma 2 2 3 9 2" xfId="8592"/>
    <cellStyle name="Comma 2 2 4" xfId="8593"/>
    <cellStyle name="Comma 2 2 4 2" xfId="8594"/>
    <cellStyle name="Comma 2 2 4 2 2" xfId="8595"/>
    <cellStyle name="Comma 2 2 4 2 2 2" xfId="8596"/>
    <cellStyle name="Comma 2 2 4 2 2 2 2" xfId="8597"/>
    <cellStyle name="Comma 2 2 4 2 2 2 2 2" xfId="8598"/>
    <cellStyle name="Comma 2 2 4 2 2 2 3" xfId="8599"/>
    <cellStyle name="Comma 2 2 4 2 2 3" xfId="8600"/>
    <cellStyle name="Comma 2 2 4 2 2 3 2" xfId="8601"/>
    <cellStyle name="Comma 2 2 4 2 2 4" xfId="8602"/>
    <cellStyle name="Comma 2 2 4 2 3" xfId="8603"/>
    <cellStyle name="Comma 2 2 4 2 3 2" xfId="8604"/>
    <cellStyle name="Comma 2 2 4 2 3 2 2" xfId="8605"/>
    <cellStyle name="Comma 2 2 4 2 3 3" xfId="8606"/>
    <cellStyle name="Comma 2 2 4 2 4" xfId="8607"/>
    <cellStyle name="Comma 2 2 4 2 4 2" xfId="8608"/>
    <cellStyle name="Comma 2 2 4 2 5" xfId="8609"/>
    <cellStyle name="Comma 2 2 4 3" xfId="8610"/>
    <cellStyle name="Comma 2 2 4 3 2" xfId="8611"/>
    <cellStyle name="Comma 2 2 4 3 2 2" xfId="8612"/>
    <cellStyle name="Comma 2 2 4 3 2 2 2" xfId="8613"/>
    <cellStyle name="Comma 2 2 4 3 2 3" xfId="8614"/>
    <cellStyle name="Comma 2 2 4 3 3" xfId="8615"/>
    <cellStyle name="Comma 2 2 4 3 3 2" xfId="8616"/>
    <cellStyle name="Comma 2 2 4 3 4" xfId="8617"/>
    <cellStyle name="Comma 2 2 4 4" xfId="8618"/>
    <cellStyle name="Comma 2 2 4 4 2" xfId="8619"/>
    <cellStyle name="Comma 2 2 4 4 2 2" xfId="8620"/>
    <cellStyle name="Comma 2 2 4 4 3" xfId="8621"/>
    <cellStyle name="Comma 2 2 4 5" xfId="8622"/>
    <cellStyle name="Comma 2 2 4 5 2" xfId="8623"/>
    <cellStyle name="Comma 2 2 4 6" xfId="8624"/>
    <cellStyle name="Comma 2 2 4 6 2" xfId="8625"/>
    <cellStyle name="Comma 2 2 4 7" xfId="8626"/>
    <cellStyle name="Comma 2 2 4 7 2" xfId="8627"/>
    <cellStyle name="Comma 2 2 4 8" xfId="8628"/>
    <cellStyle name="Comma 2 2 5" xfId="8629"/>
    <cellStyle name="Comma 2 2 5 2" xfId="8630"/>
    <cellStyle name="Comma 2 2 5 2 2" xfId="8631"/>
    <cellStyle name="Comma 2 2 5 2 2 2" xfId="8632"/>
    <cellStyle name="Comma 2 2 5 2 2 2 2" xfId="8633"/>
    <cellStyle name="Comma 2 2 5 2 2 3" xfId="8634"/>
    <cellStyle name="Comma 2 2 5 2 3" xfId="8635"/>
    <cellStyle name="Comma 2 2 5 2 3 2" xfId="8636"/>
    <cellStyle name="Comma 2 2 5 2 4" xfId="8637"/>
    <cellStyle name="Comma 2 2 5 3" xfId="8638"/>
    <cellStyle name="Comma 2 2 5 3 2" xfId="8639"/>
    <cellStyle name="Comma 2 2 5 3 2 2" xfId="8640"/>
    <cellStyle name="Comma 2 2 5 3 3" xfId="8641"/>
    <cellStyle name="Comma 2 2 5 4" xfId="8642"/>
    <cellStyle name="Comma 2 2 5 4 2" xfId="8643"/>
    <cellStyle name="Comma 2 2 5 5" xfId="8644"/>
    <cellStyle name="Comma 2 2 6" xfId="8645"/>
    <cellStyle name="Comma 2 2 6 2" xfId="8646"/>
    <cellStyle name="Comma 2 2 6 2 2" xfId="8647"/>
    <cellStyle name="Comma 2 2 6 2 2 2" xfId="8648"/>
    <cellStyle name="Comma 2 2 6 2 2 2 2" xfId="8649"/>
    <cellStyle name="Comma 2 2 6 2 2 3" xfId="8650"/>
    <cellStyle name="Comma 2 2 6 2 3" xfId="8651"/>
    <cellStyle name="Comma 2 2 6 2 3 2" xfId="8652"/>
    <cellStyle name="Comma 2 2 6 2 4" xfId="8653"/>
    <cellStyle name="Comma 2 2 6 3" xfId="8654"/>
    <cellStyle name="Comma 2 2 6 3 2" xfId="8655"/>
    <cellStyle name="Comma 2 2 6 3 2 2" xfId="8656"/>
    <cellStyle name="Comma 2 2 6 3 3" xfId="8657"/>
    <cellStyle name="Comma 2 2 6 4" xfId="8658"/>
    <cellStyle name="Comma 2 2 6 4 2" xfId="8659"/>
    <cellStyle name="Comma 2 2 6 5" xfId="8660"/>
    <cellStyle name="Comma 2 2 7" xfId="8661"/>
    <cellStyle name="Comma 2 2 7 2" xfId="8662"/>
    <cellStyle name="Comma 2 2 8" xfId="8663"/>
    <cellStyle name="Comma 2 2 8 2" xfId="8664"/>
    <cellStyle name="Comma 2 2 8 2 2" xfId="8665"/>
    <cellStyle name="Comma 2 2 8 2 2 2" xfId="8666"/>
    <cellStyle name="Comma 2 2 8 2 3" xfId="8667"/>
    <cellStyle name="Comma 2 2 8 3" xfId="8668"/>
    <cellStyle name="Comma 2 2 8 3 2" xfId="8669"/>
    <cellStyle name="Comma 2 2 8 4" xfId="8670"/>
    <cellStyle name="Comma 2 2 9" xfId="8671"/>
    <cellStyle name="Comma 2 2 9 2" xfId="8672"/>
    <cellStyle name="Comma 2 2 9 2 2" xfId="8673"/>
    <cellStyle name="Comma 2 2 9 3" xfId="8674"/>
    <cellStyle name="Comma 2 3" xfId="8675"/>
    <cellStyle name="Comma 2 3 10" xfId="8676"/>
    <cellStyle name="Comma 2 3 10 2" xfId="8677"/>
    <cellStyle name="Comma 2 3 11" xfId="8678"/>
    <cellStyle name="Comma 2 3 11 2" xfId="8679"/>
    <cellStyle name="Comma 2 3 12" xfId="8680"/>
    <cellStyle name="Comma 2 3 2" xfId="8681"/>
    <cellStyle name="Comma 2 3 2 2" xfId="8682"/>
    <cellStyle name="Comma 2 3 2 2 2" xfId="8683"/>
    <cellStyle name="Comma 2 3 2 2 2 2" xfId="8684"/>
    <cellStyle name="Comma 2 3 2 2 2 2 2" xfId="8685"/>
    <cellStyle name="Comma 2 3 2 2 2 2 2 2" xfId="8686"/>
    <cellStyle name="Comma 2 3 2 2 2 2 3" xfId="8687"/>
    <cellStyle name="Comma 2 3 2 2 2 3" xfId="8688"/>
    <cellStyle name="Comma 2 3 2 2 2 3 2" xfId="8689"/>
    <cellStyle name="Comma 2 3 2 2 2 4" xfId="8690"/>
    <cellStyle name="Comma 2 3 2 2 3" xfId="8691"/>
    <cellStyle name="Comma 2 3 2 2 3 2" xfId="8692"/>
    <cellStyle name="Comma 2 3 2 2 3 2 2" xfId="8693"/>
    <cellStyle name="Comma 2 3 2 2 3 3" xfId="8694"/>
    <cellStyle name="Comma 2 3 2 2 4" xfId="8695"/>
    <cellStyle name="Comma 2 3 2 2 4 2" xfId="8696"/>
    <cellStyle name="Comma 2 3 2 2 5" xfId="8697"/>
    <cellStyle name="Comma 2 3 2 3" xfId="8698"/>
    <cellStyle name="Comma 2 3 2 3 2" xfId="8699"/>
    <cellStyle name="Comma 2 3 2 3 2 2" xfId="8700"/>
    <cellStyle name="Comma 2 3 2 3 2 2 2" xfId="8701"/>
    <cellStyle name="Comma 2 3 2 3 2 3" xfId="8702"/>
    <cellStyle name="Comma 2 3 2 3 3" xfId="8703"/>
    <cellStyle name="Comma 2 3 2 3 3 2" xfId="8704"/>
    <cellStyle name="Comma 2 3 2 3 4" xfId="8705"/>
    <cellStyle name="Comma 2 3 2 4" xfId="8706"/>
    <cellStyle name="Comma 2 3 2 4 2" xfId="8707"/>
    <cellStyle name="Comma 2 3 2 4 2 2" xfId="8708"/>
    <cellStyle name="Comma 2 3 2 4 3" xfId="8709"/>
    <cellStyle name="Comma 2 3 2 5" xfId="8710"/>
    <cellStyle name="Comma 2 3 2 5 2" xfId="8711"/>
    <cellStyle name="Comma 2 3 2 6" xfId="8712"/>
    <cellStyle name="Comma 2 3 2 6 2" xfId="8713"/>
    <cellStyle name="Comma 2 3 2 7" xfId="8714"/>
    <cellStyle name="Comma 2 3 2 7 2" xfId="8715"/>
    <cellStyle name="Comma 2 3 2 8" xfId="8716"/>
    <cellStyle name="Comma 2 3 3" xfId="8717"/>
    <cellStyle name="Comma 2 3 3 2" xfId="8718"/>
    <cellStyle name="Comma 2 3 3 2 2" xfId="8719"/>
    <cellStyle name="Comma 2 3 3 2 2 2" xfId="8720"/>
    <cellStyle name="Comma 2 3 3 2 2 2 2" xfId="8721"/>
    <cellStyle name="Comma 2 3 3 2 2 3" xfId="8722"/>
    <cellStyle name="Comma 2 3 3 2 3" xfId="8723"/>
    <cellStyle name="Comma 2 3 3 2 3 2" xfId="8724"/>
    <cellStyle name="Comma 2 3 3 2 4" xfId="8725"/>
    <cellStyle name="Comma 2 3 3 3" xfId="8726"/>
    <cellStyle name="Comma 2 3 3 3 2" xfId="8727"/>
    <cellStyle name="Comma 2 3 3 3 2 2" xfId="8728"/>
    <cellStyle name="Comma 2 3 3 3 3" xfId="8729"/>
    <cellStyle name="Comma 2 3 3 4" xfId="8730"/>
    <cellStyle name="Comma 2 3 3 4 2" xfId="8731"/>
    <cellStyle name="Comma 2 3 3 5" xfId="8732"/>
    <cellStyle name="Comma 2 3 4" xfId="8733"/>
    <cellStyle name="Comma 2 3 4 2" xfId="8734"/>
    <cellStyle name="Comma 2 3 4 2 2" xfId="8735"/>
    <cellStyle name="Comma 2 3 4 2 2 2" xfId="8736"/>
    <cellStyle name="Comma 2 3 4 2 2 2 2" xfId="8737"/>
    <cellStyle name="Comma 2 3 4 2 2 3" xfId="8738"/>
    <cellStyle name="Comma 2 3 4 2 3" xfId="8739"/>
    <cellStyle name="Comma 2 3 4 2 3 2" xfId="8740"/>
    <cellStyle name="Comma 2 3 4 2 4" xfId="8741"/>
    <cellStyle name="Comma 2 3 4 3" xfId="8742"/>
    <cellStyle name="Comma 2 3 4 3 2" xfId="8743"/>
    <cellStyle name="Comma 2 3 4 3 2 2" xfId="8744"/>
    <cellStyle name="Comma 2 3 4 3 3" xfId="8745"/>
    <cellStyle name="Comma 2 3 4 4" xfId="8746"/>
    <cellStyle name="Comma 2 3 4 4 2" xfId="8747"/>
    <cellStyle name="Comma 2 3 4 5" xfId="8748"/>
    <cellStyle name="Comma 2 3 5" xfId="8749"/>
    <cellStyle name="Comma 2 3 5 2" xfId="8750"/>
    <cellStyle name="Comma 2 3 6" xfId="8751"/>
    <cellStyle name="Comma 2 3 6 2" xfId="8752"/>
    <cellStyle name="Comma 2 3 6 2 2" xfId="8753"/>
    <cellStyle name="Comma 2 3 6 2 2 2" xfId="8754"/>
    <cellStyle name="Comma 2 3 6 2 3" xfId="8755"/>
    <cellStyle name="Comma 2 3 6 3" xfId="8756"/>
    <cellStyle name="Comma 2 3 6 3 2" xfId="8757"/>
    <cellStyle name="Comma 2 3 6 4" xfId="8758"/>
    <cellStyle name="Comma 2 3 7" xfId="8759"/>
    <cellStyle name="Comma 2 3 7 2" xfId="8760"/>
    <cellStyle name="Comma 2 3 7 2 2" xfId="8761"/>
    <cellStyle name="Comma 2 3 7 3" xfId="8762"/>
    <cellStyle name="Comma 2 3 8" xfId="8763"/>
    <cellStyle name="Comma 2 3 8 2" xfId="8764"/>
    <cellStyle name="Comma 2 3 8 2 2" xfId="8765"/>
    <cellStyle name="Comma 2 3 8 3" xfId="8766"/>
    <cellStyle name="Comma 2 3 9" xfId="8767"/>
    <cellStyle name="Comma 2 3 9 2" xfId="8768"/>
    <cellStyle name="Comma 2 4" xfId="8769"/>
    <cellStyle name="Comma 2 4 2" xfId="8770"/>
    <cellStyle name="Comma 2 5" xfId="8771"/>
    <cellStyle name="Comma 2 5 10" xfId="8772"/>
    <cellStyle name="Comma 2 5 10 2" xfId="8773"/>
    <cellStyle name="Comma 2 5 11" xfId="8774"/>
    <cellStyle name="Comma 2 5 11 2" xfId="8775"/>
    <cellStyle name="Comma 2 5 12" xfId="8776"/>
    <cellStyle name="Comma 2 5 2" xfId="8777"/>
    <cellStyle name="Comma 2 5 2 2" xfId="8778"/>
    <cellStyle name="Comma 2 5 2 2 2" xfId="8779"/>
    <cellStyle name="Comma 2 5 2 2 2 2" xfId="8780"/>
    <cellStyle name="Comma 2 5 2 2 2 2 2" xfId="8781"/>
    <cellStyle name="Comma 2 5 2 2 2 2 2 2" xfId="8782"/>
    <cellStyle name="Comma 2 5 2 2 2 2 3" xfId="8783"/>
    <cellStyle name="Comma 2 5 2 2 2 3" xfId="8784"/>
    <cellStyle name="Comma 2 5 2 2 2 3 2" xfId="8785"/>
    <cellStyle name="Comma 2 5 2 2 2 4" xfId="8786"/>
    <cellStyle name="Comma 2 5 2 2 3" xfId="8787"/>
    <cellStyle name="Comma 2 5 2 2 3 2" xfId="8788"/>
    <cellStyle name="Comma 2 5 2 2 3 2 2" xfId="8789"/>
    <cellStyle name="Comma 2 5 2 2 3 3" xfId="8790"/>
    <cellStyle name="Comma 2 5 2 2 4" xfId="8791"/>
    <cellStyle name="Comma 2 5 2 2 4 2" xfId="8792"/>
    <cellStyle name="Comma 2 5 2 2 5" xfId="8793"/>
    <cellStyle name="Comma 2 5 2 3" xfId="8794"/>
    <cellStyle name="Comma 2 5 2 3 2" xfId="8795"/>
    <cellStyle name="Comma 2 5 2 3 2 2" xfId="8796"/>
    <cellStyle name="Comma 2 5 2 3 2 2 2" xfId="8797"/>
    <cellStyle name="Comma 2 5 2 3 2 3" xfId="8798"/>
    <cellStyle name="Comma 2 5 2 3 3" xfId="8799"/>
    <cellStyle name="Comma 2 5 2 3 3 2" xfId="8800"/>
    <cellStyle name="Comma 2 5 2 3 4" xfId="8801"/>
    <cellStyle name="Comma 2 5 2 4" xfId="8802"/>
    <cellStyle name="Comma 2 5 2 4 2" xfId="8803"/>
    <cellStyle name="Comma 2 5 2 4 2 2" xfId="8804"/>
    <cellStyle name="Comma 2 5 2 4 3" xfId="8805"/>
    <cellStyle name="Comma 2 5 2 5" xfId="8806"/>
    <cellStyle name="Comma 2 5 2 5 2" xfId="8807"/>
    <cellStyle name="Comma 2 5 2 6" xfId="8808"/>
    <cellStyle name="Comma 2 5 2 6 2" xfId="8809"/>
    <cellStyle name="Comma 2 5 2 7" xfId="8810"/>
    <cellStyle name="Comma 2 5 2 7 2" xfId="8811"/>
    <cellStyle name="Comma 2 5 2 8" xfId="8812"/>
    <cellStyle name="Comma 2 5 3" xfId="8813"/>
    <cellStyle name="Comma 2 5 3 2" xfId="8814"/>
    <cellStyle name="Comma 2 5 3 2 2" xfId="8815"/>
    <cellStyle name="Comma 2 5 3 2 2 2" xfId="8816"/>
    <cellStyle name="Comma 2 5 3 2 2 2 2" xfId="8817"/>
    <cellStyle name="Comma 2 5 3 2 2 3" xfId="8818"/>
    <cellStyle name="Comma 2 5 3 2 3" xfId="8819"/>
    <cellStyle name="Comma 2 5 3 2 3 2" xfId="8820"/>
    <cellStyle name="Comma 2 5 3 2 4" xfId="8821"/>
    <cellStyle name="Comma 2 5 3 3" xfId="8822"/>
    <cellStyle name="Comma 2 5 3 3 2" xfId="8823"/>
    <cellStyle name="Comma 2 5 3 3 2 2" xfId="8824"/>
    <cellStyle name="Comma 2 5 3 3 3" xfId="8825"/>
    <cellStyle name="Comma 2 5 3 4" xfId="8826"/>
    <cellStyle name="Comma 2 5 3 4 2" xfId="8827"/>
    <cellStyle name="Comma 2 5 3 5" xfId="8828"/>
    <cellStyle name="Comma 2 5 4" xfId="8829"/>
    <cellStyle name="Comma 2 5 4 2" xfId="8830"/>
    <cellStyle name="Comma 2 5 4 2 2" xfId="8831"/>
    <cellStyle name="Comma 2 5 4 2 2 2" xfId="8832"/>
    <cellStyle name="Comma 2 5 4 2 2 2 2" xfId="8833"/>
    <cellStyle name="Comma 2 5 4 2 2 3" xfId="8834"/>
    <cellStyle name="Comma 2 5 4 2 3" xfId="8835"/>
    <cellStyle name="Comma 2 5 4 2 3 2" xfId="8836"/>
    <cellStyle name="Comma 2 5 4 2 4" xfId="8837"/>
    <cellStyle name="Comma 2 5 4 3" xfId="8838"/>
    <cellStyle name="Comma 2 5 4 3 2" xfId="8839"/>
    <cellStyle name="Comma 2 5 4 3 2 2" xfId="8840"/>
    <cellStyle name="Comma 2 5 4 3 3" xfId="8841"/>
    <cellStyle name="Comma 2 5 4 4" xfId="8842"/>
    <cellStyle name="Comma 2 5 4 4 2" xfId="8843"/>
    <cellStyle name="Comma 2 5 4 5" xfId="8844"/>
    <cellStyle name="Comma 2 5 5" xfId="8845"/>
    <cellStyle name="Comma 2 5 5 2" xfId="8846"/>
    <cellStyle name="Comma 2 5 6" xfId="8847"/>
    <cellStyle name="Comma 2 5 6 2" xfId="8848"/>
    <cellStyle name="Comma 2 5 6 2 2" xfId="8849"/>
    <cellStyle name="Comma 2 5 6 2 2 2" xfId="8850"/>
    <cellStyle name="Comma 2 5 6 2 3" xfId="8851"/>
    <cellStyle name="Comma 2 5 6 3" xfId="8852"/>
    <cellStyle name="Comma 2 5 6 3 2" xfId="8853"/>
    <cellStyle name="Comma 2 5 6 4" xfId="8854"/>
    <cellStyle name="Comma 2 5 7" xfId="8855"/>
    <cellStyle name="Comma 2 5 7 2" xfId="8856"/>
    <cellStyle name="Comma 2 5 7 2 2" xfId="8857"/>
    <cellStyle name="Comma 2 5 7 3" xfId="8858"/>
    <cellStyle name="Comma 2 5 8" xfId="8859"/>
    <cellStyle name="Comma 2 5 8 2" xfId="8860"/>
    <cellStyle name="Comma 2 5 8 2 2" xfId="8861"/>
    <cellStyle name="Comma 2 5 8 3" xfId="8862"/>
    <cellStyle name="Comma 2 5 9" xfId="8863"/>
    <cellStyle name="Comma 2 5 9 2" xfId="8864"/>
    <cellStyle name="Comma 2 6" xfId="8865"/>
    <cellStyle name="Comma 2 6 2" xfId="8866"/>
    <cellStyle name="Comma 2 7" xfId="8867"/>
    <cellStyle name="Comma 2 7 2" xfId="8868"/>
    <cellStyle name="Comma 2 8" xfId="8869"/>
    <cellStyle name="Comma 2 8 2" xfId="8870"/>
    <cellStyle name="Comma 2 9" xfId="8871"/>
    <cellStyle name="Comma 3" xfId="8872"/>
    <cellStyle name="Comma 3 2" xfId="8873"/>
    <cellStyle name="Comma 3 2 2" xfId="8874"/>
    <cellStyle name="Comma 3 2 2 2" xfId="8875"/>
    <cellStyle name="Comma 3 2 2 2 10" xfId="8876"/>
    <cellStyle name="Comma 3 2 2 2 10 2" xfId="8877"/>
    <cellStyle name="Comma 3 2 2 2 11" xfId="8878"/>
    <cellStyle name="Comma 3 2 2 2 2" xfId="8879"/>
    <cellStyle name="Comma 3 2 2 2 2 2" xfId="8880"/>
    <cellStyle name="Comma 3 2 2 2 2 2 2" xfId="8881"/>
    <cellStyle name="Comma 3 2 2 2 2 2 2 2" xfId="8882"/>
    <cellStyle name="Comma 3 2 2 2 2 2 2 2 2" xfId="8883"/>
    <cellStyle name="Comma 3 2 2 2 2 2 2 2 2 2" xfId="8884"/>
    <cellStyle name="Comma 3 2 2 2 2 2 2 2 3" xfId="8885"/>
    <cellStyle name="Comma 3 2 2 2 2 2 2 3" xfId="8886"/>
    <cellStyle name="Comma 3 2 2 2 2 2 2 3 2" xfId="8887"/>
    <cellStyle name="Comma 3 2 2 2 2 2 2 4" xfId="8888"/>
    <cellStyle name="Comma 3 2 2 2 2 2 3" xfId="8889"/>
    <cellStyle name="Comma 3 2 2 2 2 2 3 2" xfId="8890"/>
    <cellStyle name="Comma 3 2 2 2 2 2 3 2 2" xfId="8891"/>
    <cellStyle name="Comma 3 2 2 2 2 2 3 3" xfId="8892"/>
    <cellStyle name="Comma 3 2 2 2 2 2 4" xfId="8893"/>
    <cellStyle name="Comma 3 2 2 2 2 2 4 2" xfId="8894"/>
    <cellStyle name="Comma 3 2 2 2 2 2 5" xfId="8895"/>
    <cellStyle name="Comma 3 2 2 2 2 3" xfId="8896"/>
    <cellStyle name="Comma 3 2 2 2 2 3 2" xfId="8897"/>
    <cellStyle name="Comma 3 2 2 2 2 3 2 2" xfId="8898"/>
    <cellStyle name="Comma 3 2 2 2 2 3 2 2 2" xfId="8899"/>
    <cellStyle name="Comma 3 2 2 2 2 3 2 3" xfId="8900"/>
    <cellStyle name="Comma 3 2 2 2 2 3 3" xfId="8901"/>
    <cellStyle name="Comma 3 2 2 2 2 3 3 2" xfId="8902"/>
    <cellStyle name="Comma 3 2 2 2 2 3 4" xfId="8903"/>
    <cellStyle name="Comma 3 2 2 2 2 4" xfId="8904"/>
    <cellStyle name="Comma 3 2 2 2 2 4 2" xfId="8905"/>
    <cellStyle name="Comma 3 2 2 2 2 4 2 2" xfId="8906"/>
    <cellStyle name="Comma 3 2 2 2 2 4 3" xfId="8907"/>
    <cellStyle name="Comma 3 2 2 2 2 5" xfId="8908"/>
    <cellStyle name="Comma 3 2 2 2 2 5 2" xfId="8909"/>
    <cellStyle name="Comma 3 2 2 2 2 6" xfId="8910"/>
    <cellStyle name="Comma 3 2 2 2 2 6 2" xfId="8911"/>
    <cellStyle name="Comma 3 2 2 2 2 7" xfId="8912"/>
    <cellStyle name="Comma 3 2 2 2 2 7 2" xfId="8913"/>
    <cellStyle name="Comma 3 2 2 2 2 8" xfId="8914"/>
    <cellStyle name="Comma 3 2 2 2 3" xfId="8915"/>
    <cellStyle name="Comma 3 2 2 2 3 2" xfId="8916"/>
    <cellStyle name="Comma 3 2 2 2 3 2 2" xfId="8917"/>
    <cellStyle name="Comma 3 2 2 2 3 2 2 2" xfId="8918"/>
    <cellStyle name="Comma 3 2 2 2 3 2 2 2 2" xfId="8919"/>
    <cellStyle name="Comma 3 2 2 2 3 2 2 3" xfId="8920"/>
    <cellStyle name="Comma 3 2 2 2 3 2 3" xfId="8921"/>
    <cellStyle name="Comma 3 2 2 2 3 2 3 2" xfId="8922"/>
    <cellStyle name="Comma 3 2 2 2 3 2 4" xfId="8923"/>
    <cellStyle name="Comma 3 2 2 2 3 3" xfId="8924"/>
    <cellStyle name="Comma 3 2 2 2 3 3 2" xfId="8925"/>
    <cellStyle name="Comma 3 2 2 2 3 3 2 2" xfId="8926"/>
    <cellStyle name="Comma 3 2 2 2 3 3 3" xfId="8927"/>
    <cellStyle name="Comma 3 2 2 2 3 4" xfId="8928"/>
    <cellStyle name="Comma 3 2 2 2 3 4 2" xfId="8929"/>
    <cellStyle name="Comma 3 2 2 2 3 5" xfId="8930"/>
    <cellStyle name="Comma 3 2 2 2 4" xfId="8931"/>
    <cellStyle name="Comma 3 2 2 2 4 2" xfId="8932"/>
    <cellStyle name="Comma 3 2 2 2 4 2 2" xfId="8933"/>
    <cellStyle name="Comma 3 2 2 2 4 2 2 2" xfId="8934"/>
    <cellStyle name="Comma 3 2 2 2 4 2 2 2 2" xfId="8935"/>
    <cellStyle name="Comma 3 2 2 2 4 2 2 3" xfId="8936"/>
    <cellStyle name="Comma 3 2 2 2 4 2 3" xfId="8937"/>
    <cellStyle name="Comma 3 2 2 2 4 2 3 2" xfId="8938"/>
    <cellStyle name="Comma 3 2 2 2 4 2 4" xfId="8939"/>
    <cellStyle name="Comma 3 2 2 2 4 3" xfId="8940"/>
    <cellStyle name="Comma 3 2 2 2 4 3 2" xfId="8941"/>
    <cellStyle name="Comma 3 2 2 2 4 3 2 2" xfId="8942"/>
    <cellStyle name="Comma 3 2 2 2 4 3 3" xfId="8943"/>
    <cellStyle name="Comma 3 2 2 2 4 4" xfId="8944"/>
    <cellStyle name="Comma 3 2 2 2 4 4 2" xfId="8945"/>
    <cellStyle name="Comma 3 2 2 2 4 5" xfId="8946"/>
    <cellStyle name="Comma 3 2 2 2 5" xfId="8947"/>
    <cellStyle name="Comma 3 2 2 2 5 2" xfId="8948"/>
    <cellStyle name="Comma 3 2 2 2 5 2 2" xfId="8949"/>
    <cellStyle name="Comma 3 2 2 2 5 2 2 2" xfId="8950"/>
    <cellStyle name="Comma 3 2 2 2 5 2 3" xfId="8951"/>
    <cellStyle name="Comma 3 2 2 2 5 3" xfId="8952"/>
    <cellStyle name="Comma 3 2 2 2 5 3 2" xfId="8953"/>
    <cellStyle name="Comma 3 2 2 2 5 4" xfId="8954"/>
    <cellStyle name="Comma 3 2 2 2 6" xfId="8955"/>
    <cellStyle name="Comma 3 2 2 2 6 2" xfId="8956"/>
    <cellStyle name="Comma 3 2 2 2 6 2 2" xfId="8957"/>
    <cellStyle name="Comma 3 2 2 2 6 3" xfId="8958"/>
    <cellStyle name="Comma 3 2 2 2 7" xfId="8959"/>
    <cellStyle name="Comma 3 2 2 2 7 2" xfId="8960"/>
    <cellStyle name="Comma 3 2 2 2 7 2 2" xfId="8961"/>
    <cellStyle name="Comma 3 2 2 2 7 3" xfId="8962"/>
    <cellStyle name="Comma 3 2 2 2 8" xfId="8963"/>
    <cellStyle name="Comma 3 2 2 2 8 2" xfId="8964"/>
    <cellStyle name="Comma 3 2 2 2 9" xfId="8965"/>
    <cellStyle name="Comma 3 2 2 2 9 2" xfId="8966"/>
    <cellStyle name="Comma 3 2 2 3" xfId="8967"/>
    <cellStyle name="Comma 3 2 3" xfId="8968"/>
    <cellStyle name="Comma 3 2 3 10" xfId="8969"/>
    <cellStyle name="Comma 3 2 3 10 2" xfId="8970"/>
    <cellStyle name="Comma 3 2 3 11" xfId="8971"/>
    <cellStyle name="Comma 3 2 3 2" xfId="8972"/>
    <cellStyle name="Comma 3 2 3 2 2" xfId="8973"/>
    <cellStyle name="Comma 3 2 3 2 2 2" xfId="8974"/>
    <cellStyle name="Comma 3 2 3 2 2 2 2" xfId="8975"/>
    <cellStyle name="Comma 3 2 3 2 2 2 2 2" xfId="8976"/>
    <cellStyle name="Comma 3 2 3 2 2 2 2 2 2" xfId="8977"/>
    <cellStyle name="Comma 3 2 3 2 2 2 2 3" xfId="8978"/>
    <cellStyle name="Comma 3 2 3 2 2 2 3" xfId="8979"/>
    <cellStyle name="Comma 3 2 3 2 2 2 3 2" xfId="8980"/>
    <cellStyle name="Comma 3 2 3 2 2 2 4" xfId="8981"/>
    <cellStyle name="Comma 3 2 3 2 2 3" xfId="8982"/>
    <cellStyle name="Comma 3 2 3 2 2 3 2" xfId="8983"/>
    <cellStyle name="Comma 3 2 3 2 2 3 2 2" xfId="8984"/>
    <cellStyle name="Comma 3 2 3 2 2 3 3" xfId="8985"/>
    <cellStyle name="Comma 3 2 3 2 2 4" xfId="8986"/>
    <cellStyle name="Comma 3 2 3 2 2 4 2" xfId="8987"/>
    <cellStyle name="Comma 3 2 3 2 2 5" xfId="8988"/>
    <cellStyle name="Comma 3 2 3 2 3" xfId="8989"/>
    <cellStyle name="Comma 3 2 3 2 3 2" xfId="8990"/>
    <cellStyle name="Comma 3 2 3 2 3 2 2" xfId="8991"/>
    <cellStyle name="Comma 3 2 3 2 3 2 2 2" xfId="8992"/>
    <cellStyle name="Comma 3 2 3 2 3 2 3" xfId="8993"/>
    <cellStyle name="Comma 3 2 3 2 3 3" xfId="8994"/>
    <cellStyle name="Comma 3 2 3 2 3 3 2" xfId="8995"/>
    <cellStyle name="Comma 3 2 3 2 3 4" xfId="8996"/>
    <cellStyle name="Comma 3 2 3 2 4" xfId="8997"/>
    <cellStyle name="Comma 3 2 3 2 4 2" xfId="8998"/>
    <cellStyle name="Comma 3 2 3 2 4 2 2" xfId="8999"/>
    <cellStyle name="Comma 3 2 3 2 4 3" xfId="9000"/>
    <cellStyle name="Comma 3 2 3 2 5" xfId="9001"/>
    <cellStyle name="Comma 3 2 3 2 5 2" xfId="9002"/>
    <cellStyle name="Comma 3 2 3 2 6" xfId="9003"/>
    <cellStyle name="Comma 3 2 3 2 6 2" xfId="9004"/>
    <cellStyle name="Comma 3 2 3 2 7" xfId="9005"/>
    <cellStyle name="Comma 3 2 3 2 7 2" xfId="9006"/>
    <cellStyle name="Comma 3 2 3 2 8" xfId="9007"/>
    <cellStyle name="Comma 3 2 3 3" xfId="9008"/>
    <cellStyle name="Comma 3 2 3 3 2" xfId="9009"/>
    <cellStyle name="Comma 3 2 3 3 2 2" xfId="9010"/>
    <cellStyle name="Comma 3 2 3 3 2 2 2" xfId="9011"/>
    <cellStyle name="Comma 3 2 3 3 2 2 2 2" xfId="9012"/>
    <cellStyle name="Comma 3 2 3 3 2 2 3" xfId="9013"/>
    <cellStyle name="Comma 3 2 3 3 2 3" xfId="9014"/>
    <cellStyle name="Comma 3 2 3 3 2 3 2" xfId="9015"/>
    <cellStyle name="Comma 3 2 3 3 2 4" xfId="9016"/>
    <cellStyle name="Comma 3 2 3 3 3" xfId="9017"/>
    <cellStyle name="Comma 3 2 3 3 3 2" xfId="9018"/>
    <cellStyle name="Comma 3 2 3 3 3 2 2" xfId="9019"/>
    <cellStyle name="Comma 3 2 3 3 3 3" xfId="9020"/>
    <cellStyle name="Comma 3 2 3 3 4" xfId="9021"/>
    <cellStyle name="Comma 3 2 3 3 4 2" xfId="9022"/>
    <cellStyle name="Comma 3 2 3 3 5" xfId="9023"/>
    <cellStyle name="Comma 3 2 3 4" xfId="9024"/>
    <cellStyle name="Comma 3 2 3 4 2" xfId="9025"/>
    <cellStyle name="Comma 3 2 3 4 2 2" xfId="9026"/>
    <cellStyle name="Comma 3 2 3 4 2 2 2" xfId="9027"/>
    <cellStyle name="Comma 3 2 3 4 2 2 2 2" xfId="9028"/>
    <cellStyle name="Comma 3 2 3 4 2 2 3" xfId="9029"/>
    <cellStyle name="Comma 3 2 3 4 2 3" xfId="9030"/>
    <cellStyle name="Comma 3 2 3 4 2 3 2" xfId="9031"/>
    <cellStyle name="Comma 3 2 3 4 2 4" xfId="9032"/>
    <cellStyle name="Comma 3 2 3 4 3" xfId="9033"/>
    <cellStyle name="Comma 3 2 3 4 3 2" xfId="9034"/>
    <cellStyle name="Comma 3 2 3 4 3 2 2" xfId="9035"/>
    <cellStyle name="Comma 3 2 3 4 3 3" xfId="9036"/>
    <cellStyle name="Comma 3 2 3 4 4" xfId="9037"/>
    <cellStyle name="Comma 3 2 3 4 4 2" xfId="9038"/>
    <cellStyle name="Comma 3 2 3 4 5" xfId="9039"/>
    <cellStyle name="Comma 3 2 3 5" xfId="9040"/>
    <cellStyle name="Comma 3 2 3 5 2" xfId="9041"/>
    <cellStyle name="Comma 3 2 3 5 2 2" xfId="9042"/>
    <cellStyle name="Comma 3 2 3 5 2 2 2" xfId="9043"/>
    <cellStyle name="Comma 3 2 3 5 2 3" xfId="9044"/>
    <cellStyle name="Comma 3 2 3 5 3" xfId="9045"/>
    <cellStyle name="Comma 3 2 3 5 3 2" xfId="9046"/>
    <cellStyle name="Comma 3 2 3 5 4" xfId="9047"/>
    <cellStyle name="Comma 3 2 3 6" xfId="9048"/>
    <cellStyle name="Comma 3 2 3 6 2" xfId="9049"/>
    <cellStyle name="Comma 3 2 3 6 2 2" xfId="9050"/>
    <cellStyle name="Comma 3 2 3 6 3" xfId="9051"/>
    <cellStyle name="Comma 3 2 3 7" xfId="9052"/>
    <cellStyle name="Comma 3 2 3 7 2" xfId="9053"/>
    <cellStyle name="Comma 3 2 3 7 2 2" xfId="9054"/>
    <cellStyle name="Comma 3 2 3 7 3" xfId="9055"/>
    <cellStyle name="Comma 3 2 3 8" xfId="9056"/>
    <cellStyle name="Comma 3 2 3 8 2" xfId="9057"/>
    <cellStyle name="Comma 3 2 3 9" xfId="9058"/>
    <cellStyle name="Comma 3 2 3 9 2" xfId="9059"/>
    <cellStyle name="Comma 3 2 4" xfId="9060"/>
    <cellStyle name="Comma 3 2 4 2" xfId="9061"/>
    <cellStyle name="Comma 3 2 5" xfId="9062"/>
    <cellStyle name="Comma 3 2 5 2" xfId="9063"/>
    <cellStyle name="Comma 3 2 6" xfId="9064"/>
    <cellStyle name="Comma 3 3" xfId="9065"/>
    <cellStyle name="Comma 3 3 2" xfId="9066"/>
    <cellStyle name="Comma 3 3 2 10" xfId="9067"/>
    <cellStyle name="Comma 3 3 2 10 2" xfId="9068"/>
    <cellStyle name="Comma 3 3 2 11" xfId="9069"/>
    <cellStyle name="Comma 3 3 2 2" xfId="9070"/>
    <cellStyle name="Comma 3 3 2 2 2" xfId="9071"/>
    <cellStyle name="Comma 3 3 2 2 2 2" xfId="9072"/>
    <cellStyle name="Comma 3 3 2 2 2 2 2" xfId="9073"/>
    <cellStyle name="Comma 3 3 2 2 2 2 2 2" xfId="9074"/>
    <cellStyle name="Comma 3 3 2 2 2 2 2 2 2" xfId="9075"/>
    <cellStyle name="Comma 3 3 2 2 2 2 2 3" xfId="9076"/>
    <cellStyle name="Comma 3 3 2 2 2 2 3" xfId="9077"/>
    <cellStyle name="Comma 3 3 2 2 2 2 3 2" xfId="9078"/>
    <cellStyle name="Comma 3 3 2 2 2 2 4" xfId="9079"/>
    <cellStyle name="Comma 3 3 2 2 2 3" xfId="9080"/>
    <cellStyle name="Comma 3 3 2 2 2 3 2" xfId="9081"/>
    <cellStyle name="Comma 3 3 2 2 2 3 2 2" xfId="9082"/>
    <cellStyle name="Comma 3 3 2 2 2 3 3" xfId="9083"/>
    <cellStyle name="Comma 3 3 2 2 2 4" xfId="9084"/>
    <cellStyle name="Comma 3 3 2 2 2 4 2" xfId="9085"/>
    <cellStyle name="Comma 3 3 2 2 2 5" xfId="9086"/>
    <cellStyle name="Comma 3 3 2 2 3" xfId="9087"/>
    <cellStyle name="Comma 3 3 2 2 3 2" xfId="9088"/>
    <cellStyle name="Comma 3 3 2 2 3 2 2" xfId="9089"/>
    <cellStyle name="Comma 3 3 2 2 3 2 2 2" xfId="9090"/>
    <cellStyle name="Comma 3 3 2 2 3 2 3" xfId="9091"/>
    <cellStyle name="Comma 3 3 2 2 3 3" xfId="9092"/>
    <cellStyle name="Comma 3 3 2 2 3 3 2" xfId="9093"/>
    <cellStyle name="Comma 3 3 2 2 3 4" xfId="9094"/>
    <cellStyle name="Comma 3 3 2 2 4" xfId="9095"/>
    <cellStyle name="Comma 3 3 2 2 4 2" xfId="9096"/>
    <cellStyle name="Comma 3 3 2 2 4 2 2" xfId="9097"/>
    <cellStyle name="Comma 3 3 2 2 4 3" xfId="9098"/>
    <cellStyle name="Comma 3 3 2 2 5" xfId="9099"/>
    <cellStyle name="Comma 3 3 2 2 5 2" xfId="9100"/>
    <cellStyle name="Comma 3 3 2 2 6" xfId="9101"/>
    <cellStyle name="Comma 3 3 2 2 6 2" xfId="9102"/>
    <cellStyle name="Comma 3 3 2 2 7" xfId="9103"/>
    <cellStyle name="Comma 3 3 2 2 7 2" xfId="9104"/>
    <cellStyle name="Comma 3 3 2 2 8" xfId="9105"/>
    <cellStyle name="Comma 3 3 2 3" xfId="9106"/>
    <cellStyle name="Comma 3 3 2 3 2" xfId="9107"/>
    <cellStyle name="Comma 3 3 2 3 2 2" xfId="9108"/>
    <cellStyle name="Comma 3 3 2 3 2 2 2" xfId="9109"/>
    <cellStyle name="Comma 3 3 2 3 2 2 2 2" xfId="9110"/>
    <cellStyle name="Comma 3 3 2 3 2 2 3" xfId="9111"/>
    <cellStyle name="Comma 3 3 2 3 2 3" xfId="9112"/>
    <cellStyle name="Comma 3 3 2 3 2 3 2" xfId="9113"/>
    <cellStyle name="Comma 3 3 2 3 2 4" xfId="9114"/>
    <cellStyle name="Comma 3 3 2 3 3" xfId="9115"/>
    <cellStyle name="Comma 3 3 2 3 3 2" xfId="9116"/>
    <cellStyle name="Comma 3 3 2 3 3 2 2" xfId="9117"/>
    <cellStyle name="Comma 3 3 2 3 3 3" xfId="9118"/>
    <cellStyle name="Comma 3 3 2 3 4" xfId="9119"/>
    <cellStyle name="Comma 3 3 2 3 4 2" xfId="9120"/>
    <cellStyle name="Comma 3 3 2 3 5" xfId="9121"/>
    <cellStyle name="Comma 3 3 2 4" xfId="9122"/>
    <cellStyle name="Comma 3 3 2 4 2" xfId="9123"/>
    <cellStyle name="Comma 3 3 2 4 2 2" xfId="9124"/>
    <cellStyle name="Comma 3 3 2 4 2 2 2" xfId="9125"/>
    <cellStyle name="Comma 3 3 2 4 2 2 2 2" xfId="9126"/>
    <cellStyle name="Comma 3 3 2 4 2 2 3" xfId="9127"/>
    <cellStyle name="Comma 3 3 2 4 2 3" xfId="9128"/>
    <cellStyle name="Comma 3 3 2 4 2 3 2" xfId="9129"/>
    <cellStyle name="Comma 3 3 2 4 2 4" xfId="9130"/>
    <cellStyle name="Comma 3 3 2 4 3" xfId="9131"/>
    <cellStyle name="Comma 3 3 2 4 3 2" xfId="9132"/>
    <cellStyle name="Comma 3 3 2 4 3 2 2" xfId="9133"/>
    <cellStyle name="Comma 3 3 2 4 3 3" xfId="9134"/>
    <cellStyle name="Comma 3 3 2 4 4" xfId="9135"/>
    <cellStyle name="Comma 3 3 2 4 4 2" xfId="9136"/>
    <cellStyle name="Comma 3 3 2 4 5" xfId="9137"/>
    <cellStyle name="Comma 3 3 2 5" xfId="9138"/>
    <cellStyle name="Comma 3 3 2 5 2" xfId="9139"/>
    <cellStyle name="Comma 3 3 2 5 2 2" xfId="9140"/>
    <cellStyle name="Comma 3 3 2 5 2 2 2" xfId="9141"/>
    <cellStyle name="Comma 3 3 2 5 2 3" xfId="9142"/>
    <cellStyle name="Comma 3 3 2 5 3" xfId="9143"/>
    <cellStyle name="Comma 3 3 2 5 3 2" xfId="9144"/>
    <cellStyle name="Comma 3 3 2 5 4" xfId="9145"/>
    <cellStyle name="Comma 3 3 2 6" xfId="9146"/>
    <cellStyle name="Comma 3 3 2 6 2" xfId="9147"/>
    <cellStyle name="Comma 3 3 2 6 2 2" xfId="9148"/>
    <cellStyle name="Comma 3 3 2 6 3" xfId="9149"/>
    <cellStyle name="Comma 3 3 2 7" xfId="9150"/>
    <cellStyle name="Comma 3 3 2 7 2" xfId="9151"/>
    <cellStyle name="Comma 3 3 2 7 2 2" xfId="9152"/>
    <cellStyle name="Comma 3 3 2 7 3" xfId="9153"/>
    <cellStyle name="Comma 3 3 2 8" xfId="9154"/>
    <cellStyle name="Comma 3 3 2 8 2" xfId="9155"/>
    <cellStyle name="Comma 3 3 2 9" xfId="9156"/>
    <cellStyle name="Comma 3 3 2 9 2" xfId="9157"/>
    <cellStyle name="Comma 3 3 3" xfId="9158"/>
    <cellStyle name="Comma 3 3 3 2" xfId="9159"/>
    <cellStyle name="Comma 3 3 4" xfId="9160"/>
    <cellStyle name="Comma 3 3 4 2" xfId="9161"/>
    <cellStyle name="Comma 3 3 5" xfId="9162"/>
    <cellStyle name="Comma 3 4" xfId="9163"/>
    <cellStyle name="Comma 3 4 10" xfId="9164"/>
    <cellStyle name="Comma 3 4 10 2" xfId="9165"/>
    <cellStyle name="Comma 3 4 11" xfId="9166"/>
    <cellStyle name="Comma 3 4 11 2" xfId="9167"/>
    <cellStyle name="Comma 3 4 12" xfId="9168"/>
    <cellStyle name="Comma 3 4 2" xfId="9169"/>
    <cellStyle name="Comma 3 4 2 2" xfId="9170"/>
    <cellStyle name="Comma 3 4 2 2 2" xfId="9171"/>
    <cellStyle name="Comma 3 4 2 2 2 2" xfId="9172"/>
    <cellStyle name="Comma 3 4 2 2 2 2 2" xfId="9173"/>
    <cellStyle name="Comma 3 4 2 2 2 2 2 2" xfId="9174"/>
    <cellStyle name="Comma 3 4 2 2 2 2 3" xfId="9175"/>
    <cellStyle name="Comma 3 4 2 2 2 3" xfId="9176"/>
    <cellStyle name="Comma 3 4 2 2 2 3 2" xfId="9177"/>
    <cellStyle name="Comma 3 4 2 2 2 4" xfId="9178"/>
    <cellStyle name="Comma 3 4 2 2 3" xfId="9179"/>
    <cellStyle name="Comma 3 4 2 2 3 2" xfId="9180"/>
    <cellStyle name="Comma 3 4 2 2 3 2 2" xfId="9181"/>
    <cellStyle name="Comma 3 4 2 2 3 3" xfId="9182"/>
    <cellStyle name="Comma 3 4 2 2 4" xfId="9183"/>
    <cellStyle name="Comma 3 4 2 2 4 2" xfId="9184"/>
    <cellStyle name="Comma 3 4 2 2 5" xfId="9185"/>
    <cellStyle name="Comma 3 4 2 3" xfId="9186"/>
    <cellStyle name="Comma 3 4 2 3 2" xfId="9187"/>
    <cellStyle name="Comma 3 4 2 3 2 2" xfId="9188"/>
    <cellStyle name="Comma 3 4 2 3 2 2 2" xfId="9189"/>
    <cellStyle name="Comma 3 4 2 3 2 3" xfId="9190"/>
    <cellStyle name="Comma 3 4 2 3 3" xfId="9191"/>
    <cellStyle name="Comma 3 4 2 3 3 2" xfId="9192"/>
    <cellStyle name="Comma 3 4 2 3 4" xfId="9193"/>
    <cellStyle name="Comma 3 4 2 4" xfId="9194"/>
    <cellStyle name="Comma 3 4 2 4 2" xfId="9195"/>
    <cellStyle name="Comma 3 4 2 4 2 2" xfId="9196"/>
    <cellStyle name="Comma 3 4 2 4 3" xfId="9197"/>
    <cellStyle name="Comma 3 4 2 5" xfId="9198"/>
    <cellStyle name="Comma 3 4 2 5 2" xfId="9199"/>
    <cellStyle name="Comma 3 4 2 6" xfId="9200"/>
    <cellStyle name="Comma 3 4 2 6 2" xfId="9201"/>
    <cellStyle name="Comma 3 4 2 7" xfId="9202"/>
    <cellStyle name="Comma 3 4 2 7 2" xfId="9203"/>
    <cellStyle name="Comma 3 4 2 8" xfId="9204"/>
    <cellStyle name="Comma 3 4 3" xfId="9205"/>
    <cellStyle name="Comma 3 4 3 2" xfId="9206"/>
    <cellStyle name="Comma 3 4 3 2 2" xfId="9207"/>
    <cellStyle name="Comma 3 4 3 2 2 2" xfId="9208"/>
    <cellStyle name="Comma 3 4 3 2 2 2 2" xfId="9209"/>
    <cellStyle name="Comma 3 4 3 2 2 3" xfId="9210"/>
    <cellStyle name="Comma 3 4 3 2 3" xfId="9211"/>
    <cellStyle name="Comma 3 4 3 2 3 2" xfId="9212"/>
    <cellStyle name="Comma 3 4 3 2 4" xfId="9213"/>
    <cellStyle name="Comma 3 4 3 3" xfId="9214"/>
    <cellStyle name="Comma 3 4 3 3 2" xfId="9215"/>
    <cellStyle name="Comma 3 4 3 3 2 2" xfId="9216"/>
    <cellStyle name="Comma 3 4 3 3 3" xfId="9217"/>
    <cellStyle name="Comma 3 4 3 4" xfId="9218"/>
    <cellStyle name="Comma 3 4 3 4 2" xfId="9219"/>
    <cellStyle name="Comma 3 4 3 5" xfId="9220"/>
    <cellStyle name="Comma 3 4 4" xfId="9221"/>
    <cellStyle name="Comma 3 4 4 2" xfId="9222"/>
    <cellStyle name="Comma 3 4 4 2 2" xfId="9223"/>
    <cellStyle name="Comma 3 4 4 2 2 2" xfId="9224"/>
    <cellStyle name="Comma 3 4 4 2 2 2 2" xfId="9225"/>
    <cellStyle name="Comma 3 4 4 2 2 3" xfId="9226"/>
    <cellStyle name="Comma 3 4 4 2 3" xfId="9227"/>
    <cellStyle name="Comma 3 4 4 2 3 2" xfId="9228"/>
    <cellStyle name="Comma 3 4 4 2 4" xfId="9229"/>
    <cellStyle name="Comma 3 4 4 3" xfId="9230"/>
    <cellStyle name="Comma 3 4 4 3 2" xfId="9231"/>
    <cellStyle name="Comma 3 4 4 3 2 2" xfId="9232"/>
    <cellStyle name="Comma 3 4 4 3 3" xfId="9233"/>
    <cellStyle name="Comma 3 4 4 4" xfId="9234"/>
    <cellStyle name="Comma 3 4 4 4 2" xfId="9235"/>
    <cellStyle name="Comma 3 4 4 5" xfId="9236"/>
    <cellStyle name="Comma 3 4 5" xfId="9237"/>
    <cellStyle name="Comma 3 4 5 2" xfId="9238"/>
    <cellStyle name="Comma 3 4 6" xfId="9239"/>
    <cellStyle name="Comma 3 4 6 2" xfId="9240"/>
    <cellStyle name="Comma 3 4 6 2 2" xfId="9241"/>
    <cellStyle name="Comma 3 4 6 2 2 2" xfId="9242"/>
    <cellStyle name="Comma 3 4 6 2 3" xfId="9243"/>
    <cellStyle name="Comma 3 4 6 3" xfId="9244"/>
    <cellStyle name="Comma 3 4 6 3 2" xfId="9245"/>
    <cellStyle name="Comma 3 4 6 4" xfId="9246"/>
    <cellStyle name="Comma 3 4 7" xfId="9247"/>
    <cellStyle name="Comma 3 4 7 2" xfId="9248"/>
    <cellStyle name="Comma 3 4 7 2 2" xfId="9249"/>
    <cellStyle name="Comma 3 4 7 3" xfId="9250"/>
    <cellStyle name="Comma 3 4 8" xfId="9251"/>
    <cellStyle name="Comma 3 4 8 2" xfId="9252"/>
    <cellStyle name="Comma 3 4 8 2 2" xfId="9253"/>
    <cellStyle name="Comma 3 4 8 3" xfId="9254"/>
    <cellStyle name="Comma 3 4 9" xfId="9255"/>
    <cellStyle name="Comma 3 4 9 2" xfId="9256"/>
    <cellStyle name="Comma 3 5" xfId="9257"/>
    <cellStyle name="Comma 3 5 2" xfId="9258"/>
    <cellStyle name="Comma 3 6" xfId="9259"/>
    <cellStyle name="Comma 3 6 2" xfId="9260"/>
    <cellStyle name="Comma 3 7" xfId="9261"/>
    <cellStyle name="Comma 3 7 2" xfId="9262"/>
    <cellStyle name="Comma 3 8" xfId="9263"/>
    <cellStyle name="Comma 3 8 2" xfId="9264"/>
    <cellStyle name="Comma 3 9" xfId="9265"/>
    <cellStyle name="Comma 4" xfId="9266"/>
    <cellStyle name="Comma 4 10" xfId="9267"/>
    <cellStyle name="Comma 4 10 2" xfId="9268"/>
    <cellStyle name="Comma 4 10 2 2" xfId="9269"/>
    <cellStyle name="Comma 4 10 3" xfId="9270"/>
    <cellStyle name="Comma 4 11" xfId="9271"/>
    <cellStyle name="Comma 4 11 2" xfId="9272"/>
    <cellStyle name="Comma 4 12" xfId="9273"/>
    <cellStyle name="Comma 4 12 2" xfId="9274"/>
    <cellStyle name="Comma 4 13" xfId="9275"/>
    <cellStyle name="Comma 4 13 2" xfId="9276"/>
    <cellStyle name="Comma 4 14" xfId="9277"/>
    <cellStyle name="Comma 4 2" xfId="9278"/>
    <cellStyle name="Comma 4 2 10" xfId="9279"/>
    <cellStyle name="Comma 4 2 10 2" xfId="9280"/>
    <cellStyle name="Comma 4 2 11" xfId="9281"/>
    <cellStyle name="Comma 4 2 11 2" xfId="9282"/>
    <cellStyle name="Comma 4 2 12" xfId="9283"/>
    <cellStyle name="Comma 4 2 12 2" xfId="9284"/>
    <cellStyle name="Comma 4 2 13" xfId="9285"/>
    <cellStyle name="Comma 4 2 2" xfId="9286"/>
    <cellStyle name="Comma 4 2 2 10" xfId="9287"/>
    <cellStyle name="Comma 4 2 2 10 2" xfId="9288"/>
    <cellStyle name="Comma 4 2 2 11" xfId="9289"/>
    <cellStyle name="Comma 4 2 2 2" xfId="9290"/>
    <cellStyle name="Comma 4 2 2 2 2" xfId="9291"/>
    <cellStyle name="Comma 4 2 2 2 2 2" xfId="9292"/>
    <cellStyle name="Comma 4 2 2 2 2 2 2" xfId="9293"/>
    <cellStyle name="Comma 4 2 2 2 2 2 2 2" xfId="9294"/>
    <cellStyle name="Comma 4 2 2 2 2 2 2 2 2" xfId="9295"/>
    <cellStyle name="Comma 4 2 2 2 2 2 2 3" xfId="9296"/>
    <cellStyle name="Comma 4 2 2 2 2 2 3" xfId="9297"/>
    <cellStyle name="Comma 4 2 2 2 2 2 3 2" xfId="9298"/>
    <cellStyle name="Comma 4 2 2 2 2 2 4" xfId="9299"/>
    <cellStyle name="Comma 4 2 2 2 2 3" xfId="9300"/>
    <cellStyle name="Comma 4 2 2 2 2 3 2" xfId="9301"/>
    <cellStyle name="Comma 4 2 2 2 2 3 2 2" xfId="9302"/>
    <cellStyle name="Comma 4 2 2 2 2 3 3" xfId="9303"/>
    <cellStyle name="Comma 4 2 2 2 2 4" xfId="9304"/>
    <cellStyle name="Comma 4 2 2 2 2 4 2" xfId="9305"/>
    <cellStyle name="Comma 4 2 2 2 2 5" xfId="9306"/>
    <cellStyle name="Comma 4 2 2 2 3" xfId="9307"/>
    <cellStyle name="Comma 4 2 2 2 3 2" xfId="9308"/>
    <cellStyle name="Comma 4 2 2 2 3 2 2" xfId="9309"/>
    <cellStyle name="Comma 4 2 2 2 3 2 2 2" xfId="9310"/>
    <cellStyle name="Comma 4 2 2 2 3 2 3" xfId="9311"/>
    <cellStyle name="Comma 4 2 2 2 3 3" xfId="9312"/>
    <cellStyle name="Comma 4 2 2 2 3 3 2" xfId="9313"/>
    <cellStyle name="Comma 4 2 2 2 3 4" xfId="9314"/>
    <cellStyle name="Comma 4 2 2 2 4" xfId="9315"/>
    <cellStyle name="Comma 4 2 2 2 4 2" xfId="9316"/>
    <cellStyle name="Comma 4 2 2 2 4 2 2" xfId="9317"/>
    <cellStyle name="Comma 4 2 2 2 4 3" xfId="9318"/>
    <cellStyle name="Comma 4 2 2 2 5" xfId="9319"/>
    <cellStyle name="Comma 4 2 2 2 5 2" xfId="9320"/>
    <cellStyle name="Comma 4 2 2 2 6" xfId="9321"/>
    <cellStyle name="Comma 4 2 2 2 6 2" xfId="9322"/>
    <cellStyle name="Comma 4 2 2 2 7" xfId="9323"/>
    <cellStyle name="Comma 4 2 2 2 7 2" xfId="9324"/>
    <cellStyle name="Comma 4 2 2 2 8" xfId="9325"/>
    <cellStyle name="Comma 4 2 2 3" xfId="9326"/>
    <cellStyle name="Comma 4 2 2 3 2" xfId="9327"/>
    <cellStyle name="Comma 4 2 2 3 2 2" xfId="9328"/>
    <cellStyle name="Comma 4 2 2 3 2 2 2" xfId="9329"/>
    <cellStyle name="Comma 4 2 2 3 2 2 2 2" xfId="9330"/>
    <cellStyle name="Comma 4 2 2 3 2 2 3" xfId="9331"/>
    <cellStyle name="Comma 4 2 2 3 2 3" xfId="9332"/>
    <cellStyle name="Comma 4 2 2 3 2 3 2" xfId="9333"/>
    <cellStyle name="Comma 4 2 2 3 2 4" xfId="9334"/>
    <cellStyle name="Comma 4 2 2 3 3" xfId="9335"/>
    <cellStyle name="Comma 4 2 2 3 3 2" xfId="9336"/>
    <cellStyle name="Comma 4 2 2 3 3 2 2" xfId="9337"/>
    <cellStyle name="Comma 4 2 2 3 3 3" xfId="9338"/>
    <cellStyle name="Comma 4 2 2 3 4" xfId="9339"/>
    <cellStyle name="Comma 4 2 2 3 4 2" xfId="9340"/>
    <cellStyle name="Comma 4 2 2 3 5" xfId="9341"/>
    <cellStyle name="Comma 4 2 2 4" xfId="9342"/>
    <cellStyle name="Comma 4 2 2 4 2" xfId="9343"/>
    <cellStyle name="Comma 4 2 2 4 2 2" xfId="9344"/>
    <cellStyle name="Comma 4 2 2 4 2 2 2" xfId="9345"/>
    <cellStyle name="Comma 4 2 2 4 2 2 2 2" xfId="9346"/>
    <cellStyle name="Comma 4 2 2 4 2 2 3" xfId="9347"/>
    <cellStyle name="Comma 4 2 2 4 2 3" xfId="9348"/>
    <cellStyle name="Comma 4 2 2 4 2 3 2" xfId="9349"/>
    <cellStyle name="Comma 4 2 2 4 2 4" xfId="9350"/>
    <cellStyle name="Comma 4 2 2 4 3" xfId="9351"/>
    <cellStyle name="Comma 4 2 2 4 3 2" xfId="9352"/>
    <cellStyle name="Comma 4 2 2 4 3 2 2" xfId="9353"/>
    <cellStyle name="Comma 4 2 2 4 3 3" xfId="9354"/>
    <cellStyle name="Comma 4 2 2 4 4" xfId="9355"/>
    <cellStyle name="Comma 4 2 2 4 4 2" xfId="9356"/>
    <cellStyle name="Comma 4 2 2 4 5" xfId="9357"/>
    <cellStyle name="Comma 4 2 2 5" xfId="9358"/>
    <cellStyle name="Comma 4 2 2 5 2" xfId="9359"/>
    <cellStyle name="Comma 4 2 2 5 2 2" xfId="9360"/>
    <cellStyle name="Comma 4 2 2 5 2 2 2" xfId="9361"/>
    <cellStyle name="Comma 4 2 2 5 2 3" xfId="9362"/>
    <cellStyle name="Comma 4 2 2 5 3" xfId="9363"/>
    <cellStyle name="Comma 4 2 2 5 3 2" xfId="9364"/>
    <cellStyle name="Comma 4 2 2 5 4" xfId="9365"/>
    <cellStyle name="Comma 4 2 2 6" xfId="9366"/>
    <cellStyle name="Comma 4 2 2 6 2" xfId="9367"/>
    <cellStyle name="Comma 4 2 2 6 2 2" xfId="9368"/>
    <cellStyle name="Comma 4 2 2 6 3" xfId="9369"/>
    <cellStyle name="Comma 4 2 2 7" xfId="9370"/>
    <cellStyle name="Comma 4 2 2 7 2" xfId="9371"/>
    <cellStyle name="Comma 4 2 2 7 2 2" xfId="9372"/>
    <cellStyle name="Comma 4 2 2 7 3" xfId="9373"/>
    <cellStyle name="Comma 4 2 2 8" xfId="9374"/>
    <cellStyle name="Comma 4 2 2 8 2" xfId="9375"/>
    <cellStyle name="Comma 4 2 2 9" xfId="9376"/>
    <cellStyle name="Comma 4 2 2 9 2" xfId="9377"/>
    <cellStyle name="Comma 4 2 3" xfId="9378"/>
    <cellStyle name="Comma 4 2 3 2" xfId="9379"/>
    <cellStyle name="Comma 4 2 3 2 2" xfId="9380"/>
    <cellStyle name="Comma 4 2 3 2 2 2" xfId="9381"/>
    <cellStyle name="Comma 4 2 3 2 2 2 2" xfId="9382"/>
    <cellStyle name="Comma 4 2 3 2 2 2 2 2" xfId="9383"/>
    <cellStyle name="Comma 4 2 3 2 2 2 3" xfId="9384"/>
    <cellStyle name="Comma 4 2 3 2 2 3" xfId="9385"/>
    <cellStyle name="Comma 4 2 3 2 2 3 2" xfId="9386"/>
    <cellStyle name="Comma 4 2 3 2 2 4" xfId="9387"/>
    <cellStyle name="Comma 4 2 3 2 3" xfId="9388"/>
    <cellStyle name="Comma 4 2 3 2 3 2" xfId="9389"/>
    <cellStyle name="Comma 4 2 3 2 3 2 2" xfId="9390"/>
    <cellStyle name="Comma 4 2 3 2 3 3" xfId="9391"/>
    <cellStyle name="Comma 4 2 3 2 4" xfId="9392"/>
    <cellStyle name="Comma 4 2 3 2 4 2" xfId="9393"/>
    <cellStyle name="Comma 4 2 3 2 5" xfId="9394"/>
    <cellStyle name="Comma 4 2 3 3" xfId="9395"/>
    <cellStyle name="Comma 4 2 3 3 2" xfId="9396"/>
    <cellStyle name="Comma 4 2 3 3 2 2" xfId="9397"/>
    <cellStyle name="Comma 4 2 3 3 2 2 2" xfId="9398"/>
    <cellStyle name="Comma 4 2 3 3 2 3" xfId="9399"/>
    <cellStyle name="Comma 4 2 3 3 3" xfId="9400"/>
    <cellStyle name="Comma 4 2 3 3 3 2" xfId="9401"/>
    <cellStyle name="Comma 4 2 3 3 4" xfId="9402"/>
    <cellStyle name="Comma 4 2 3 4" xfId="9403"/>
    <cellStyle name="Comma 4 2 3 4 2" xfId="9404"/>
    <cellStyle name="Comma 4 2 3 4 2 2" xfId="9405"/>
    <cellStyle name="Comma 4 2 3 4 3" xfId="9406"/>
    <cellStyle name="Comma 4 2 3 5" xfId="9407"/>
    <cellStyle name="Comma 4 2 3 5 2" xfId="9408"/>
    <cellStyle name="Comma 4 2 3 6" xfId="9409"/>
    <cellStyle name="Comma 4 2 3 6 2" xfId="9410"/>
    <cellStyle name="Comma 4 2 3 7" xfId="9411"/>
    <cellStyle name="Comma 4 2 3 7 2" xfId="9412"/>
    <cellStyle name="Comma 4 2 3 8" xfId="9413"/>
    <cellStyle name="Comma 4 2 4" xfId="9414"/>
    <cellStyle name="Comma 4 2 4 2" xfId="9415"/>
    <cellStyle name="Comma 4 2 4 2 2" xfId="9416"/>
    <cellStyle name="Comma 4 2 4 2 2 2" xfId="9417"/>
    <cellStyle name="Comma 4 2 4 2 2 2 2" xfId="9418"/>
    <cellStyle name="Comma 4 2 4 2 2 3" xfId="9419"/>
    <cellStyle name="Comma 4 2 4 2 3" xfId="9420"/>
    <cellStyle name="Comma 4 2 4 2 3 2" xfId="9421"/>
    <cellStyle name="Comma 4 2 4 2 4" xfId="9422"/>
    <cellStyle name="Comma 4 2 4 3" xfId="9423"/>
    <cellStyle name="Comma 4 2 4 3 2" xfId="9424"/>
    <cellStyle name="Comma 4 2 4 3 2 2" xfId="9425"/>
    <cellStyle name="Comma 4 2 4 3 3" xfId="9426"/>
    <cellStyle name="Comma 4 2 4 4" xfId="9427"/>
    <cellStyle name="Comma 4 2 4 4 2" xfId="9428"/>
    <cellStyle name="Comma 4 2 4 5" xfId="9429"/>
    <cellStyle name="Comma 4 2 5" xfId="9430"/>
    <cellStyle name="Comma 4 2 5 2" xfId="9431"/>
    <cellStyle name="Comma 4 2 5 2 2" xfId="9432"/>
    <cellStyle name="Comma 4 2 5 2 2 2" xfId="9433"/>
    <cellStyle name="Comma 4 2 5 2 2 2 2" xfId="9434"/>
    <cellStyle name="Comma 4 2 5 2 2 3" xfId="9435"/>
    <cellStyle name="Comma 4 2 5 2 3" xfId="9436"/>
    <cellStyle name="Comma 4 2 5 2 3 2" xfId="9437"/>
    <cellStyle name="Comma 4 2 5 2 4" xfId="9438"/>
    <cellStyle name="Comma 4 2 5 3" xfId="9439"/>
    <cellStyle name="Comma 4 2 5 3 2" xfId="9440"/>
    <cellStyle name="Comma 4 2 5 3 2 2" xfId="9441"/>
    <cellStyle name="Comma 4 2 5 3 3" xfId="9442"/>
    <cellStyle name="Comma 4 2 5 4" xfId="9443"/>
    <cellStyle name="Comma 4 2 5 4 2" xfId="9444"/>
    <cellStyle name="Comma 4 2 5 5" xfId="9445"/>
    <cellStyle name="Comma 4 2 6" xfId="9446"/>
    <cellStyle name="Comma 4 2 6 2" xfId="9447"/>
    <cellStyle name="Comma 4 2 7" xfId="9448"/>
    <cellStyle name="Comma 4 2 7 2" xfId="9449"/>
    <cellStyle name="Comma 4 2 7 2 2" xfId="9450"/>
    <cellStyle name="Comma 4 2 7 2 2 2" xfId="9451"/>
    <cellStyle name="Comma 4 2 7 2 3" xfId="9452"/>
    <cellStyle name="Comma 4 2 7 3" xfId="9453"/>
    <cellStyle name="Comma 4 2 7 3 2" xfId="9454"/>
    <cellStyle name="Comma 4 2 7 4" xfId="9455"/>
    <cellStyle name="Comma 4 2 8" xfId="9456"/>
    <cellStyle name="Comma 4 2 8 2" xfId="9457"/>
    <cellStyle name="Comma 4 2 8 2 2" xfId="9458"/>
    <cellStyle name="Comma 4 2 8 3" xfId="9459"/>
    <cellStyle name="Comma 4 2 9" xfId="9460"/>
    <cellStyle name="Comma 4 2 9 2" xfId="9461"/>
    <cellStyle name="Comma 4 2 9 2 2" xfId="9462"/>
    <cellStyle name="Comma 4 2 9 3" xfId="9463"/>
    <cellStyle name="Comma 4 3" xfId="9464"/>
    <cellStyle name="Comma 4 3 10" xfId="9465"/>
    <cellStyle name="Comma 4 3 10 2" xfId="9466"/>
    <cellStyle name="Comma 4 3 11" xfId="9467"/>
    <cellStyle name="Comma 4 3 11 2" xfId="9468"/>
    <cellStyle name="Comma 4 3 12" xfId="9469"/>
    <cellStyle name="Comma 4 3 2" xfId="9470"/>
    <cellStyle name="Comma 4 3 2 2" xfId="9471"/>
    <cellStyle name="Comma 4 3 2 2 2" xfId="9472"/>
    <cellStyle name="Comma 4 3 2 2 2 2" xfId="9473"/>
    <cellStyle name="Comma 4 3 2 2 2 2 2" xfId="9474"/>
    <cellStyle name="Comma 4 3 2 2 2 2 2 2" xfId="9475"/>
    <cellStyle name="Comma 4 3 2 2 2 2 3" xfId="9476"/>
    <cellStyle name="Comma 4 3 2 2 2 3" xfId="9477"/>
    <cellStyle name="Comma 4 3 2 2 2 3 2" xfId="9478"/>
    <cellStyle name="Comma 4 3 2 2 2 4" xfId="9479"/>
    <cellStyle name="Comma 4 3 2 2 3" xfId="9480"/>
    <cellStyle name="Comma 4 3 2 2 3 2" xfId="9481"/>
    <cellStyle name="Comma 4 3 2 2 3 2 2" xfId="9482"/>
    <cellStyle name="Comma 4 3 2 2 3 3" xfId="9483"/>
    <cellStyle name="Comma 4 3 2 2 4" xfId="9484"/>
    <cellStyle name="Comma 4 3 2 2 4 2" xfId="9485"/>
    <cellStyle name="Comma 4 3 2 2 5" xfId="9486"/>
    <cellStyle name="Comma 4 3 2 3" xfId="9487"/>
    <cellStyle name="Comma 4 3 2 3 2" xfId="9488"/>
    <cellStyle name="Comma 4 3 2 3 2 2" xfId="9489"/>
    <cellStyle name="Comma 4 3 2 3 2 2 2" xfId="9490"/>
    <cellStyle name="Comma 4 3 2 3 2 3" xfId="9491"/>
    <cellStyle name="Comma 4 3 2 3 3" xfId="9492"/>
    <cellStyle name="Comma 4 3 2 3 3 2" xfId="9493"/>
    <cellStyle name="Comma 4 3 2 3 4" xfId="9494"/>
    <cellStyle name="Comma 4 3 2 4" xfId="9495"/>
    <cellStyle name="Comma 4 3 2 4 2" xfId="9496"/>
    <cellStyle name="Comma 4 3 2 4 2 2" xfId="9497"/>
    <cellStyle name="Comma 4 3 2 4 3" xfId="9498"/>
    <cellStyle name="Comma 4 3 2 5" xfId="9499"/>
    <cellStyle name="Comma 4 3 2 5 2" xfId="9500"/>
    <cellStyle name="Comma 4 3 2 6" xfId="9501"/>
    <cellStyle name="Comma 4 3 2 6 2" xfId="9502"/>
    <cellStyle name="Comma 4 3 2 7" xfId="9503"/>
    <cellStyle name="Comma 4 3 2 7 2" xfId="9504"/>
    <cellStyle name="Comma 4 3 2 8" xfId="9505"/>
    <cellStyle name="Comma 4 3 3" xfId="9506"/>
    <cellStyle name="Comma 4 3 3 2" xfId="9507"/>
    <cellStyle name="Comma 4 3 3 2 2" xfId="9508"/>
    <cellStyle name="Comma 4 3 3 2 2 2" xfId="9509"/>
    <cellStyle name="Comma 4 3 3 2 2 2 2" xfId="9510"/>
    <cellStyle name="Comma 4 3 3 2 2 3" xfId="9511"/>
    <cellStyle name="Comma 4 3 3 2 3" xfId="9512"/>
    <cellStyle name="Comma 4 3 3 2 3 2" xfId="9513"/>
    <cellStyle name="Comma 4 3 3 2 4" xfId="9514"/>
    <cellStyle name="Comma 4 3 3 3" xfId="9515"/>
    <cellStyle name="Comma 4 3 3 3 2" xfId="9516"/>
    <cellStyle name="Comma 4 3 3 3 2 2" xfId="9517"/>
    <cellStyle name="Comma 4 3 3 3 3" xfId="9518"/>
    <cellStyle name="Comma 4 3 3 4" xfId="9519"/>
    <cellStyle name="Comma 4 3 3 4 2" xfId="9520"/>
    <cellStyle name="Comma 4 3 3 5" xfId="9521"/>
    <cellStyle name="Comma 4 3 4" xfId="9522"/>
    <cellStyle name="Comma 4 3 4 2" xfId="9523"/>
    <cellStyle name="Comma 4 3 4 2 2" xfId="9524"/>
    <cellStyle name="Comma 4 3 4 2 2 2" xfId="9525"/>
    <cellStyle name="Comma 4 3 4 2 2 2 2" xfId="9526"/>
    <cellStyle name="Comma 4 3 4 2 2 3" xfId="9527"/>
    <cellStyle name="Comma 4 3 4 2 3" xfId="9528"/>
    <cellStyle name="Comma 4 3 4 2 3 2" xfId="9529"/>
    <cellStyle name="Comma 4 3 4 2 4" xfId="9530"/>
    <cellStyle name="Comma 4 3 4 3" xfId="9531"/>
    <cellStyle name="Comma 4 3 4 3 2" xfId="9532"/>
    <cellStyle name="Comma 4 3 4 3 2 2" xfId="9533"/>
    <cellStyle name="Comma 4 3 4 3 3" xfId="9534"/>
    <cellStyle name="Comma 4 3 4 4" xfId="9535"/>
    <cellStyle name="Comma 4 3 4 4 2" xfId="9536"/>
    <cellStyle name="Comma 4 3 4 5" xfId="9537"/>
    <cellStyle name="Comma 4 3 5" xfId="9538"/>
    <cellStyle name="Comma 4 3 5 2" xfId="9539"/>
    <cellStyle name="Comma 4 3 6" xfId="9540"/>
    <cellStyle name="Comma 4 3 6 2" xfId="9541"/>
    <cellStyle name="Comma 4 3 6 2 2" xfId="9542"/>
    <cellStyle name="Comma 4 3 6 2 2 2" xfId="9543"/>
    <cellStyle name="Comma 4 3 6 2 3" xfId="9544"/>
    <cellStyle name="Comma 4 3 6 3" xfId="9545"/>
    <cellStyle name="Comma 4 3 6 3 2" xfId="9546"/>
    <cellStyle name="Comma 4 3 6 4" xfId="9547"/>
    <cellStyle name="Comma 4 3 7" xfId="9548"/>
    <cellStyle name="Comma 4 3 7 2" xfId="9549"/>
    <cellStyle name="Comma 4 3 7 2 2" xfId="9550"/>
    <cellStyle name="Comma 4 3 7 3" xfId="9551"/>
    <cellStyle name="Comma 4 3 8" xfId="9552"/>
    <cellStyle name="Comma 4 3 8 2" xfId="9553"/>
    <cellStyle name="Comma 4 3 8 2 2" xfId="9554"/>
    <cellStyle name="Comma 4 3 8 3" xfId="9555"/>
    <cellStyle name="Comma 4 3 9" xfId="9556"/>
    <cellStyle name="Comma 4 3 9 2" xfId="9557"/>
    <cellStyle name="Comma 4 4" xfId="9558"/>
    <cellStyle name="Comma 4 4 2" xfId="9559"/>
    <cellStyle name="Comma 4 4 2 2" xfId="9560"/>
    <cellStyle name="Comma 4 4 2 2 2" xfId="9561"/>
    <cellStyle name="Comma 4 4 2 2 2 2" xfId="9562"/>
    <cellStyle name="Comma 4 4 2 2 2 2 2" xfId="9563"/>
    <cellStyle name="Comma 4 4 2 2 2 3" xfId="9564"/>
    <cellStyle name="Comma 4 4 2 2 3" xfId="9565"/>
    <cellStyle name="Comma 4 4 2 2 3 2" xfId="9566"/>
    <cellStyle name="Comma 4 4 2 2 4" xfId="9567"/>
    <cellStyle name="Comma 4 4 2 3" xfId="9568"/>
    <cellStyle name="Comma 4 4 2 3 2" xfId="9569"/>
    <cellStyle name="Comma 4 4 2 3 2 2" xfId="9570"/>
    <cellStyle name="Comma 4 4 2 3 3" xfId="9571"/>
    <cellStyle name="Comma 4 4 2 4" xfId="9572"/>
    <cellStyle name="Comma 4 4 2 4 2" xfId="9573"/>
    <cellStyle name="Comma 4 4 2 5" xfId="9574"/>
    <cellStyle name="Comma 4 4 3" xfId="9575"/>
    <cellStyle name="Comma 4 4 3 2" xfId="9576"/>
    <cellStyle name="Comma 4 4 3 2 2" xfId="9577"/>
    <cellStyle name="Comma 4 4 3 2 2 2" xfId="9578"/>
    <cellStyle name="Comma 4 4 3 2 3" xfId="9579"/>
    <cellStyle name="Comma 4 4 3 3" xfId="9580"/>
    <cellStyle name="Comma 4 4 3 3 2" xfId="9581"/>
    <cellStyle name="Comma 4 4 3 4" xfId="9582"/>
    <cellStyle name="Comma 4 4 4" xfId="9583"/>
    <cellStyle name="Comma 4 4 4 2" xfId="9584"/>
    <cellStyle name="Comma 4 4 4 2 2" xfId="9585"/>
    <cellStyle name="Comma 4 4 4 3" xfId="9586"/>
    <cellStyle name="Comma 4 4 5" xfId="9587"/>
    <cellStyle name="Comma 4 4 5 2" xfId="9588"/>
    <cellStyle name="Comma 4 4 6" xfId="9589"/>
    <cellStyle name="Comma 4 4 6 2" xfId="9590"/>
    <cellStyle name="Comma 4 4 7" xfId="9591"/>
    <cellStyle name="Comma 4 4 7 2" xfId="9592"/>
    <cellStyle name="Comma 4 4 8" xfId="9593"/>
    <cellStyle name="Comma 4 5" xfId="9594"/>
    <cellStyle name="Comma 4 5 2" xfId="9595"/>
    <cellStyle name="Comma 4 5 2 2" xfId="9596"/>
    <cellStyle name="Comma 4 5 2 2 2" xfId="9597"/>
    <cellStyle name="Comma 4 5 2 2 2 2" xfId="9598"/>
    <cellStyle name="Comma 4 5 2 2 3" xfId="9599"/>
    <cellStyle name="Comma 4 5 2 3" xfId="9600"/>
    <cellStyle name="Comma 4 5 2 3 2" xfId="9601"/>
    <cellStyle name="Comma 4 5 2 4" xfId="9602"/>
    <cellStyle name="Comma 4 5 3" xfId="9603"/>
    <cellStyle name="Comma 4 5 3 2" xfId="9604"/>
    <cellStyle name="Comma 4 5 3 2 2" xfId="9605"/>
    <cellStyle name="Comma 4 5 3 3" xfId="9606"/>
    <cellStyle name="Comma 4 5 4" xfId="9607"/>
    <cellStyle name="Comma 4 5 4 2" xfId="9608"/>
    <cellStyle name="Comma 4 5 5" xfId="9609"/>
    <cellStyle name="Comma 4 6" xfId="9610"/>
    <cellStyle name="Comma 4 6 2" xfId="9611"/>
    <cellStyle name="Comma 4 6 2 2" xfId="9612"/>
    <cellStyle name="Comma 4 6 2 2 2" xfId="9613"/>
    <cellStyle name="Comma 4 6 2 2 2 2" xfId="9614"/>
    <cellStyle name="Comma 4 6 2 2 3" xfId="9615"/>
    <cellStyle name="Comma 4 6 2 3" xfId="9616"/>
    <cellStyle name="Comma 4 6 2 3 2" xfId="9617"/>
    <cellStyle name="Comma 4 6 2 4" xfId="9618"/>
    <cellStyle name="Comma 4 6 3" xfId="9619"/>
    <cellStyle name="Comma 4 6 3 2" xfId="9620"/>
    <cellStyle name="Comma 4 6 3 2 2" xfId="9621"/>
    <cellStyle name="Comma 4 6 3 3" xfId="9622"/>
    <cellStyle name="Comma 4 6 4" xfId="9623"/>
    <cellStyle name="Comma 4 6 4 2" xfId="9624"/>
    <cellStyle name="Comma 4 6 5" xfId="9625"/>
    <cellStyle name="Comma 4 7" xfId="9626"/>
    <cellStyle name="Comma 4 7 2" xfId="9627"/>
    <cellStyle name="Comma 4 8" xfId="9628"/>
    <cellStyle name="Comma 4 8 2" xfId="9629"/>
    <cellStyle name="Comma 4 8 2 2" xfId="9630"/>
    <cellStyle name="Comma 4 8 2 2 2" xfId="9631"/>
    <cellStyle name="Comma 4 8 2 3" xfId="9632"/>
    <cellStyle name="Comma 4 8 3" xfId="9633"/>
    <cellStyle name="Comma 4 8 3 2" xfId="9634"/>
    <cellStyle name="Comma 4 8 4" xfId="9635"/>
    <cellStyle name="Comma 4 9" xfId="9636"/>
    <cellStyle name="Comma 4 9 2" xfId="9637"/>
    <cellStyle name="Comma 4 9 2 2" xfId="9638"/>
    <cellStyle name="Comma 4 9 3" xfId="9639"/>
    <cellStyle name="Comma 44" xfId="9640"/>
    <cellStyle name="Comma 44 2" xfId="9641"/>
    <cellStyle name="Comma 45" xfId="9642"/>
    <cellStyle name="Comma 45 2" xfId="9643"/>
    <cellStyle name="Comma 5" xfId="9644"/>
    <cellStyle name="Comma 5 10" xfId="9645"/>
    <cellStyle name="Comma 5 10 2" xfId="9646"/>
    <cellStyle name="Comma 5 10 2 2" xfId="9647"/>
    <cellStyle name="Comma 5 10 3" xfId="9648"/>
    <cellStyle name="Comma 5 11" xfId="9649"/>
    <cellStyle name="Comma 5 11 2" xfId="9650"/>
    <cellStyle name="Comma 5 12" xfId="9651"/>
    <cellStyle name="Comma 5 12 2" xfId="9652"/>
    <cellStyle name="Comma 5 13" xfId="9653"/>
    <cellStyle name="Comma 5 13 2" xfId="9654"/>
    <cellStyle name="Comma 5 14" xfId="9655"/>
    <cellStyle name="Comma 5 2" xfId="9656"/>
    <cellStyle name="Comma 5 2 10" xfId="9657"/>
    <cellStyle name="Comma 5 2 10 2" xfId="9658"/>
    <cellStyle name="Comma 5 2 11" xfId="9659"/>
    <cellStyle name="Comma 5 2 11 2" xfId="9660"/>
    <cellStyle name="Comma 5 2 12" xfId="9661"/>
    <cellStyle name="Comma 5 2 12 2" xfId="9662"/>
    <cellStyle name="Comma 5 2 13" xfId="9663"/>
    <cellStyle name="Comma 5 2 2" xfId="9664"/>
    <cellStyle name="Comma 5 2 2 10" xfId="9665"/>
    <cellStyle name="Comma 5 2 2 10 2" xfId="9666"/>
    <cellStyle name="Comma 5 2 2 11" xfId="9667"/>
    <cellStyle name="Comma 5 2 2 2" xfId="9668"/>
    <cellStyle name="Comma 5 2 2 2 2" xfId="9669"/>
    <cellStyle name="Comma 5 2 2 2 2 2" xfId="9670"/>
    <cellStyle name="Comma 5 2 2 2 2 2 2" xfId="9671"/>
    <cellStyle name="Comma 5 2 2 2 2 2 2 2" xfId="9672"/>
    <cellStyle name="Comma 5 2 2 2 2 2 2 2 2" xfId="9673"/>
    <cellStyle name="Comma 5 2 2 2 2 2 2 3" xfId="9674"/>
    <cellStyle name="Comma 5 2 2 2 2 2 3" xfId="9675"/>
    <cellStyle name="Comma 5 2 2 2 2 2 3 2" xfId="9676"/>
    <cellStyle name="Comma 5 2 2 2 2 2 4" xfId="9677"/>
    <cellStyle name="Comma 5 2 2 2 2 3" xfId="9678"/>
    <cellStyle name="Comma 5 2 2 2 2 3 2" xfId="9679"/>
    <cellStyle name="Comma 5 2 2 2 2 3 2 2" xfId="9680"/>
    <cellStyle name="Comma 5 2 2 2 2 3 3" xfId="9681"/>
    <cellStyle name="Comma 5 2 2 2 2 4" xfId="9682"/>
    <cellStyle name="Comma 5 2 2 2 2 4 2" xfId="9683"/>
    <cellStyle name="Comma 5 2 2 2 2 5" xfId="9684"/>
    <cellStyle name="Comma 5 2 2 2 3" xfId="9685"/>
    <cellStyle name="Comma 5 2 2 2 3 2" xfId="9686"/>
    <cellStyle name="Comma 5 2 2 2 3 2 2" xfId="9687"/>
    <cellStyle name="Comma 5 2 2 2 3 2 2 2" xfId="9688"/>
    <cellStyle name="Comma 5 2 2 2 3 2 3" xfId="9689"/>
    <cellStyle name="Comma 5 2 2 2 3 3" xfId="9690"/>
    <cellStyle name="Comma 5 2 2 2 3 3 2" xfId="9691"/>
    <cellStyle name="Comma 5 2 2 2 3 4" xfId="9692"/>
    <cellStyle name="Comma 5 2 2 2 4" xfId="9693"/>
    <cellStyle name="Comma 5 2 2 2 4 2" xfId="9694"/>
    <cellStyle name="Comma 5 2 2 2 4 2 2" xfId="9695"/>
    <cellStyle name="Comma 5 2 2 2 4 3" xfId="9696"/>
    <cellStyle name="Comma 5 2 2 2 5" xfId="9697"/>
    <cellStyle name="Comma 5 2 2 2 5 2" xfId="9698"/>
    <cellStyle name="Comma 5 2 2 2 6" xfId="9699"/>
    <cellStyle name="Comma 5 2 2 2 6 2" xfId="9700"/>
    <cellStyle name="Comma 5 2 2 2 7" xfId="9701"/>
    <cellStyle name="Comma 5 2 2 2 7 2" xfId="9702"/>
    <cellStyle name="Comma 5 2 2 2 8" xfId="9703"/>
    <cellStyle name="Comma 5 2 2 3" xfId="9704"/>
    <cellStyle name="Comma 5 2 2 3 2" xfId="9705"/>
    <cellStyle name="Comma 5 2 2 3 2 2" xfId="9706"/>
    <cellStyle name="Comma 5 2 2 3 2 2 2" xfId="9707"/>
    <cellStyle name="Comma 5 2 2 3 2 2 2 2" xfId="9708"/>
    <cellStyle name="Comma 5 2 2 3 2 2 3" xfId="9709"/>
    <cellStyle name="Comma 5 2 2 3 2 3" xfId="9710"/>
    <cellStyle name="Comma 5 2 2 3 2 3 2" xfId="9711"/>
    <cellStyle name="Comma 5 2 2 3 2 4" xfId="9712"/>
    <cellStyle name="Comma 5 2 2 3 3" xfId="9713"/>
    <cellStyle name="Comma 5 2 2 3 3 2" xfId="9714"/>
    <cellStyle name="Comma 5 2 2 3 3 2 2" xfId="9715"/>
    <cellStyle name="Comma 5 2 2 3 3 3" xfId="9716"/>
    <cellStyle name="Comma 5 2 2 3 4" xfId="9717"/>
    <cellStyle name="Comma 5 2 2 3 4 2" xfId="9718"/>
    <cellStyle name="Comma 5 2 2 3 5" xfId="9719"/>
    <cellStyle name="Comma 5 2 2 4" xfId="9720"/>
    <cellStyle name="Comma 5 2 2 4 2" xfId="9721"/>
    <cellStyle name="Comma 5 2 2 4 2 2" xfId="9722"/>
    <cellStyle name="Comma 5 2 2 4 2 2 2" xfId="9723"/>
    <cellStyle name="Comma 5 2 2 4 2 2 2 2" xfId="9724"/>
    <cellStyle name="Comma 5 2 2 4 2 2 3" xfId="9725"/>
    <cellStyle name="Comma 5 2 2 4 2 3" xfId="9726"/>
    <cellStyle name="Comma 5 2 2 4 2 3 2" xfId="9727"/>
    <cellStyle name="Comma 5 2 2 4 2 4" xfId="9728"/>
    <cellStyle name="Comma 5 2 2 4 3" xfId="9729"/>
    <cellStyle name="Comma 5 2 2 4 3 2" xfId="9730"/>
    <cellStyle name="Comma 5 2 2 4 3 2 2" xfId="9731"/>
    <cellStyle name="Comma 5 2 2 4 3 3" xfId="9732"/>
    <cellStyle name="Comma 5 2 2 4 4" xfId="9733"/>
    <cellStyle name="Comma 5 2 2 4 4 2" xfId="9734"/>
    <cellStyle name="Comma 5 2 2 4 5" xfId="9735"/>
    <cellStyle name="Comma 5 2 2 5" xfId="9736"/>
    <cellStyle name="Comma 5 2 2 5 2" xfId="9737"/>
    <cellStyle name="Comma 5 2 2 5 2 2" xfId="9738"/>
    <cellStyle name="Comma 5 2 2 5 2 2 2" xfId="9739"/>
    <cellStyle name="Comma 5 2 2 5 2 3" xfId="9740"/>
    <cellStyle name="Comma 5 2 2 5 3" xfId="9741"/>
    <cellStyle name="Comma 5 2 2 5 3 2" xfId="9742"/>
    <cellStyle name="Comma 5 2 2 5 4" xfId="9743"/>
    <cellStyle name="Comma 5 2 2 6" xfId="9744"/>
    <cellStyle name="Comma 5 2 2 6 2" xfId="9745"/>
    <cellStyle name="Comma 5 2 2 6 2 2" xfId="9746"/>
    <cellStyle name="Comma 5 2 2 6 3" xfId="9747"/>
    <cellStyle name="Comma 5 2 2 7" xfId="9748"/>
    <cellStyle name="Comma 5 2 2 7 2" xfId="9749"/>
    <cellStyle name="Comma 5 2 2 7 2 2" xfId="9750"/>
    <cellStyle name="Comma 5 2 2 7 3" xfId="9751"/>
    <cellStyle name="Comma 5 2 2 8" xfId="9752"/>
    <cellStyle name="Comma 5 2 2 8 2" xfId="9753"/>
    <cellStyle name="Comma 5 2 2 9" xfId="9754"/>
    <cellStyle name="Comma 5 2 2 9 2" xfId="9755"/>
    <cellStyle name="Comma 5 2 3" xfId="9756"/>
    <cellStyle name="Comma 5 2 3 2" xfId="9757"/>
    <cellStyle name="Comma 5 2 3 2 2" xfId="9758"/>
    <cellStyle name="Comma 5 2 3 2 2 2" xfId="9759"/>
    <cellStyle name="Comma 5 2 3 2 2 2 2" xfId="9760"/>
    <cellStyle name="Comma 5 2 3 2 2 2 2 2" xfId="9761"/>
    <cellStyle name="Comma 5 2 3 2 2 2 3" xfId="9762"/>
    <cellStyle name="Comma 5 2 3 2 2 3" xfId="9763"/>
    <cellStyle name="Comma 5 2 3 2 2 3 2" xfId="9764"/>
    <cellStyle name="Comma 5 2 3 2 2 4" xfId="9765"/>
    <cellStyle name="Comma 5 2 3 2 3" xfId="9766"/>
    <cellStyle name="Comma 5 2 3 2 3 2" xfId="9767"/>
    <cellStyle name="Comma 5 2 3 2 3 2 2" xfId="9768"/>
    <cellStyle name="Comma 5 2 3 2 3 3" xfId="9769"/>
    <cellStyle name="Comma 5 2 3 2 4" xfId="9770"/>
    <cellStyle name="Comma 5 2 3 2 4 2" xfId="9771"/>
    <cellStyle name="Comma 5 2 3 2 5" xfId="9772"/>
    <cellStyle name="Comma 5 2 3 3" xfId="9773"/>
    <cellStyle name="Comma 5 2 3 3 2" xfId="9774"/>
    <cellStyle name="Comma 5 2 3 3 2 2" xfId="9775"/>
    <cellStyle name="Comma 5 2 3 3 2 2 2" xfId="9776"/>
    <cellStyle name="Comma 5 2 3 3 2 3" xfId="9777"/>
    <cellStyle name="Comma 5 2 3 3 3" xfId="9778"/>
    <cellStyle name="Comma 5 2 3 3 3 2" xfId="9779"/>
    <cellStyle name="Comma 5 2 3 3 4" xfId="9780"/>
    <cellStyle name="Comma 5 2 3 4" xfId="9781"/>
    <cellStyle name="Comma 5 2 3 4 2" xfId="9782"/>
    <cellStyle name="Comma 5 2 3 4 2 2" xfId="9783"/>
    <cellStyle name="Comma 5 2 3 4 3" xfId="9784"/>
    <cellStyle name="Comma 5 2 3 5" xfId="9785"/>
    <cellStyle name="Comma 5 2 3 5 2" xfId="9786"/>
    <cellStyle name="Comma 5 2 3 6" xfId="9787"/>
    <cellStyle name="Comma 5 2 3 6 2" xfId="9788"/>
    <cellStyle name="Comma 5 2 3 7" xfId="9789"/>
    <cellStyle name="Comma 5 2 3 7 2" xfId="9790"/>
    <cellStyle name="Comma 5 2 3 8" xfId="9791"/>
    <cellStyle name="Comma 5 2 4" xfId="9792"/>
    <cellStyle name="Comma 5 2 4 2" xfId="9793"/>
    <cellStyle name="Comma 5 2 4 2 2" xfId="9794"/>
    <cellStyle name="Comma 5 2 4 2 2 2" xfId="9795"/>
    <cellStyle name="Comma 5 2 4 2 2 2 2" xfId="9796"/>
    <cellStyle name="Comma 5 2 4 2 2 3" xfId="9797"/>
    <cellStyle name="Comma 5 2 4 2 3" xfId="9798"/>
    <cellStyle name="Comma 5 2 4 2 3 2" xfId="9799"/>
    <cellStyle name="Comma 5 2 4 2 4" xfId="9800"/>
    <cellStyle name="Comma 5 2 4 3" xfId="9801"/>
    <cellStyle name="Comma 5 2 4 3 2" xfId="9802"/>
    <cellStyle name="Comma 5 2 4 3 2 2" xfId="9803"/>
    <cellStyle name="Comma 5 2 4 3 3" xfId="9804"/>
    <cellStyle name="Comma 5 2 4 4" xfId="9805"/>
    <cellStyle name="Comma 5 2 4 4 2" xfId="9806"/>
    <cellStyle name="Comma 5 2 4 5" xfId="9807"/>
    <cellStyle name="Comma 5 2 5" xfId="9808"/>
    <cellStyle name="Comma 5 2 5 2" xfId="9809"/>
    <cellStyle name="Comma 5 2 5 2 2" xfId="9810"/>
    <cellStyle name="Comma 5 2 5 2 2 2" xfId="9811"/>
    <cellStyle name="Comma 5 2 5 2 2 2 2" xfId="9812"/>
    <cellStyle name="Comma 5 2 5 2 2 3" xfId="9813"/>
    <cellStyle name="Comma 5 2 5 2 3" xfId="9814"/>
    <cellStyle name="Comma 5 2 5 2 3 2" xfId="9815"/>
    <cellStyle name="Comma 5 2 5 2 4" xfId="9816"/>
    <cellStyle name="Comma 5 2 5 3" xfId="9817"/>
    <cellStyle name="Comma 5 2 5 3 2" xfId="9818"/>
    <cellStyle name="Comma 5 2 5 3 2 2" xfId="9819"/>
    <cellStyle name="Comma 5 2 5 3 3" xfId="9820"/>
    <cellStyle name="Comma 5 2 5 4" xfId="9821"/>
    <cellStyle name="Comma 5 2 5 4 2" xfId="9822"/>
    <cellStyle name="Comma 5 2 5 5" xfId="9823"/>
    <cellStyle name="Comma 5 2 6" xfId="9824"/>
    <cellStyle name="Comma 5 2 6 2" xfId="9825"/>
    <cellStyle name="Comma 5 2 7" xfId="9826"/>
    <cellStyle name="Comma 5 2 7 2" xfId="9827"/>
    <cellStyle name="Comma 5 2 7 2 2" xfId="9828"/>
    <cellStyle name="Comma 5 2 7 2 2 2" xfId="9829"/>
    <cellStyle name="Comma 5 2 7 2 3" xfId="9830"/>
    <cellStyle name="Comma 5 2 7 3" xfId="9831"/>
    <cellStyle name="Comma 5 2 7 3 2" xfId="9832"/>
    <cellStyle name="Comma 5 2 7 4" xfId="9833"/>
    <cellStyle name="Comma 5 2 8" xfId="9834"/>
    <cellStyle name="Comma 5 2 8 2" xfId="9835"/>
    <cellStyle name="Comma 5 2 8 2 2" xfId="9836"/>
    <cellStyle name="Comma 5 2 8 3" xfId="9837"/>
    <cellStyle name="Comma 5 2 9" xfId="9838"/>
    <cellStyle name="Comma 5 2 9 2" xfId="9839"/>
    <cellStyle name="Comma 5 2 9 2 2" xfId="9840"/>
    <cellStyle name="Comma 5 2 9 3" xfId="9841"/>
    <cellStyle name="Comma 5 3" xfId="9842"/>
    <cellStyle name="Comma 5 3 10" xfId="9843"/>
    <cellStyle name="Comma 5 3 10 2" xfId="9844"/>
    <cellStyle name="Comma 5 3 11" xfId="9845"/>
    <cellStyle name="Comma 5 3 2" xfId="9846"/>
    <cellStyle name="Comma 5 3 2 2" xfId="9847"/>
    <cellStyle name="Comma 5 3 2 2 2" xfId="9848"/>
    <cellStyle name="Comma 5 3 2 2 2 2" xfId="9849"/>
    <cellStyle name="Comma 5 3 2 2 2 2 2" xfId="9850"/>
    <cellStyle name="Comma 5 3 2 2 2 2 2 2" xfId="9851"/>
    <cellStyle name="Comma 5 3 2 2 2 2 3" xfId="9852"/>
    <cellStyle name="Comma 5 3 2 2 2 3" xfId="9853"/>
    <cellStyle name="Comma 5 3 2 2 2 3 2" xfId="9854"/>
    <cellStyle name="Comma 5 3 2 2 2 4" xfId="9855"/>
    <cellStyle name="Comma 5 3 2 2 3" xfId="9856"/>
    <cellStyle name="Comma 5 3 2 2 3 2" xfId="9857"/>
    <cellStyle name="Comma 5 3 2 2 3 2 2" xfId="9858"/>
    <cellStyle name="Comma 5 3 2 2 3 3" xfId="9859"/>
    <cellStyle name="Comma 5 3 2 2 4" xfId="9860"/>
    <cellStyle name="Comma 5 3 2 2 4 2" xfId="9861"/>
    <cellStyle name="Comma 5 3 2 2 5" xfId="9862"/>
    <cellStyle name="Comma 5 3 2 3" xfId="9863"/>
    <cellStyle name="Comma 5 3 2 3 2" xfId="9864"/>
    <cellStyle name="Comma 5 3 2 3 2 2" xfId="9865"/>
    <cellStyle name="Comma 5 3 2 3 2 2 2" xfId="9866"/>
    <cellStyle name="Comma 5 3 2 3 2 3" xfId="9867"/>
    <cellStyle name="Comma 5 3 2 3 3" xfId="9868"/>
    <cellStyle name="Comma 5 3 2 3 3 2" xfId="9869"/>
    <cellStyle name="Comma 5 3 2 3 4" xfId="9870"/>
    <cellStyle name="Comma 5 3 2 4" xfId="9871"/>
    <cellStyle name="Comma 5 3 2 4 2" xfId="9872"/>
    <cellStyle name="Comma 5 3 2 4 2 2" xfId="9873"/>
    <cellStyle name="Comma 5 3 2 4 3" xfId="9874"/>
    <cellStyle name="Comma 5 3 2 5" xfId="9875"/>
    <cellStyle name="Comma 5 3 2 5 2" xfId="9876"/>
    <cellStyle name="Comma 5 3 2 6" xfId="9877"/>
    <cellStyle name="Comma 5 3 2 6 2" xfId="9878"/>
    <cellStyle name="Comma 5 3 2 7" xfId="9879"/>
    <cellStyle name="Comma 5 3 2 7 2" xfId="9880"/>
    <cellStyle name="Comma 5 3 2 8" xfId="9881"/>
    <cellStyle name="Comma 5 3 3" xfId="9882"/>
    <cellStyle name="Comma 5 3 3 2" xfId="9883"/>
    <cellStyle name="Comma 5 3 3 2 2" xfId="9884"/>
    <cellStyle name="Comma 5 3 3 2 2 2" xfId="9885"/>
    <cellStyle name="Comma 5 3 3 2 2 2 2" xfId="9886"/>
    <cellStyle name="Comma 5 3 3 2 2 3" xfId="9887"/>
    <cellStyle name="Comma 5 3 3 2 3" xfId="9888"/>
    <cellStyle name="Comma 5 3 3 2 3 2" xfId="9889"/>
    <cellStyle name="Comma 5 3 3 2 4" xfId="9890"/>
    <cellStyle name="Comma 5 3 3 3" xfId="9891"/>
    <cellStyle name="Comma 5 3 3 3 2" xfId="9892"/>
    <cellStyle name="Comma 5 3 3 3 2 2" xfId="9893"/>
    <cellStyle name="Comma 5 3 3 3 3" xfId="9894"/>
    <cellStyle name="Comma 5 3 3 4" xfId="9895"/>
    <cellStyle name="Comma 5 3 3 4 2" xfId="9896"/>
    <cellStyle name="Comma 5 3 3 5" xfId="9897"/>
    <cellStyle name="Comma 5 3 4" xfId="9898"/>
    <cellStyle name="Comma 5 3 4 2" xfId="9899"/>
    <cellStyle name="Comma 5 3 4 2 2" xfId="9900"/>
    <cellStyle name="Comma 5 3 4 2 2 2" xfId="9901"/>
    <cellStyle name="Comma 5 3 4 2 2 2 2" xfId="9902"/>
    <cellStyle name="Comma 5 3 4 2 2 3" xfId="9903"/>
    <cellStyle name="Comma 5 3 4 2 3" xfId="9904"/>
    <cellStyle name="Comma 5 3 4 2 3 2" xfId="9905"/>
    <cellStyle name="Comma 5 3 4 2 4" xfId="9906"/>
    <cellStyle name="Comma 5 3 4 3" xfId="9907"/>
    <cellStyle name="Comma 5 3 4 3 2" xfId="9908"/>
    <cellStyle name="Comma 5 3 4 3 2 2" xfId="9909"/>
    <cellStyle name="Comma 5 3 4 3 3" xfId="9910"/>
    <cellStyle name="Comma 5 3 4 4" xfId="9911"/>
    <cellStyle name="Comma 5 3 4 4 2" xfId="9912"/>
    <cellStyle name="Comma 5 3 4 5" xfId="9913"/>
    <cellStyle name="Comma 5 3 5" xfId="9914"/>
    <cellStyle name="Comma 5 3 5 2" xfId="9915"/>
    <cellStyle name="Comma 5 3 5 2 2" xfId="9916"/>
    <cellStyle name="Comma 5 3 5 2 2 2" xfId="9917"/>
    <cellStyle name="Comma 5 3 5 2 3" xfId="9918"/>
    <cellStyle name="Comma 5 3 5 3" xfId="9919"/>
    <cellStyle name="Comma 5 3 5 3 2" xfId="9920"/>
    <cellStyle name="Comma 5 3 5 4" xfId="9921"/>
    <cellStyle name="Comma 5 3 6" xfId="9922"/>
    <cellStyle name="Comma 5 3 6 2" xfId="9923"/>
    <cellStyle name="Comma 5 3 6 2 2" xfId="9924"/>
    <cellStyle name="Comma 5 3 6 3" xfId="9925"/>
    <cellStyle name="Comma 5 3 7" xfId="9926"/>
    <cellStyle name="Comma 5 3 7 2" xfId="9927"/>
    <cellStyle name="Comma 5 3 7 2 2" xfId="9928"/>
    <cellStyle name="Comma 5 3 7 3" xfId="9929"/>
    <cellStyle name="Comma 5 3 8" xfId="9930"/>
    <cellStyle name="Comma 5 3 8 2" xfId="9931"/>
    <cellStyle name="Comma 5 3 9" xfId="9932"/>
    <cellStyle name="Comma 5 3 9 2" xfId="9933"/>
    <cellStyle name="Comma 5 4" xfId="9934"/>
    <cellStyle name="Comma 5 4 2" xfId="9935"/>
    <cellStyle name="Comma 5 4 2 2" xfId="9936"/>
    <cellStyle name="Comma 5 4 2 2 2" xfId="9937"/>
    <cellStyle name="Comma 5 4 2 2 2 2" xfId="9938"/>
    <cellStyle name="Comma 5 4 2 2 2 2 2" xfId="9939"/>
    <cellStyle name="Comma 5 4 2 2 2 3" xfId="9940"/>
    <cellStyle name="Comma 5 4 2 2 3" xfId="9941"/>
    <cellStyle name="Comma 5 4 2 2 3 2" xfId="9942"/>
    <cellStyle name="Comma 5 4 2 2 4" xfId="9943"/>
    <cellStyle name="Comma 5 4 2 3" xfId="9944"/>
    <cellStyle name="Comma 5 4 2 3 2" xfId="9945"/>
    <cellStyle name="Comma 5 4 2 3 2 2" xfId="9946"/>
    <cellStyle name="Comma 5 4 2 3 3" xfId="9947"/>
    <cellStyle name="Comma 5 4 2 4" xfId="9948"/>
    <cellStyle name="Comma 5 4 2 4 2" xfId="9949"/>
    <cellStyle name="Comma 5 4 2 5" xfId="9950"/>
    <cellStyle name="Comma 5 4 3" xfId="9951"/>
    <cellStyle name="Comma 5 4 3 2" xfId="9952"/>
    <cellStyle name="Comma 5 4 3 2 2" xfId="9953"/>
    <cellStyle name="Comma 5 4 3 2 2 2" xfId="9954"/>
    <cellStyle name="Comma 5 4 3 2 3" xfId="9955"/>
    <cellStyle name="Comma 5 4 3 3" xfId="9956"/>
    <cellStyle name="Comma 5 4 3 3 2" xfId="9957"/>
    <cellStyle name="Comma 5 4 3 4" xfId="9958"/>
    <cellStyle name="Comma 5 4 4" xfId="9959"/>
    <cellStyle name="Comma 5 4 4 2" xfId="9960"/>
    <cellStyle name="Comma 5 4 4 2 2" xfId="9961"/>
    <cellStyle name="Comma 5 4 4 3" xfId="9962"/>
    <cellStyle name="Comma 5 4 5" xfId="9963"/>
    <cellStyle name="Comma 5 4 5 2" xfId="9964"/>
    <cellStyle name="Comma 5 4 6" xfId="9965"/>
    <cellStyle name="Comma 5 4 6 2" xfId="9966"/>
    <cellStyle name="Comma 5 4 7" xfId="9967"/>
    <cellStyle name="Comma 5 4 7 2" xfId="9968"/>
    <cellStyle name="Comma 5 4 8" xfId="9969"/>
    <cellStyle name="Comma 5 5" xfId="9970"/>
    <cellStyle name="Comma 5 5 2" xfId="9971"/>
    <cellStyle name="Comma 5 5 2 2" xfId="9972"/>
    <cellStyle name="Comma 5 5 2 2 2" xfId="9973"/>
    <cellStyle name="Comma 5 5 2 2 2 2" xfId="9974"/>
    <cellStyle name="Comma 5 5 2 2 3" xfId="9975"/>
    <cellStyle name="Comma 5 5 2 3" xfId="9976"/>
    <cellStyle name="Comma 5 5 2 3 2" xfId="9977"/>
    <cellStyle name="Comma 5 5 2 4" xfId="9978"/>
    <cellStyle name="Comma 5 5 3" xfId="9979"/>
    <cellStyle name="Comma 5 5 3 2" xfId="9980"/>
    <cellStyle name="Comma 5 5 3 2 2" xfId="9981"/>
    <cellStyle name="Comma 5 5 3 3" xfId="9982"/>
    <cellStyle name="Comma 5 5 4" xfId="9983"/>
    <cellStyle name="Comma 5 5 4 2" xfId="9984"/>
    <cellStyle name="Comma 5 5 5" xfId="9985"/>
    <cellStyle name="Comma 5 6" xfId="9986"/>
    <cellStyle name="Comma 5 6 2" xfId="9987"/>
    <cellStyle name="Comma 5 6 2 2" xfId="9988"/>
    <cellStyle name="Comma 5 6 2 2 2" xfId="9989"/>
    <cellStyle name="Comma 5 6 2 2 2 2" xfId="9990"/>
    <cellStyle name="Comma 5 6 2 2 3" xfId="9991"/>
    <cellStyle name="Comma 5 6 2 3" xfId="9992"/>
    <cellStyle name="Comma 5 6 2 3 2" xfId="9993"/>
    <cellStyle name="Comma 5 6 2 4" xfId="9994"/>
    <cellStyle name="Comma 5 6 3" xfId="9995"/>
    <cellStyle name="Comma 5 6 3 2" xfId="9996"/>
    <cellStyle name="Comma 5 6 3 2 2" xfId="9997"/>
    <cellStyle name="Comma 5 6 3 3" xfId="9998"/>
    <cellStyle name="Comma 5 6 4" xfId="9999"/>
    <cellStyle name="Comma 5 6 4 2" xfId="10000"/>
    <cellStyle name="Comma 5 6 5" xfId="10001"/>
    <cellStyle name="Comma 5 7" xfId="10002"/>
    <cellStyle name="Comma 5 7 2" xfId="10003"/>
    <cellStyle name="Comma 5 8" xfId="10004"/>
    <cellStyle name="Comma 5 8 2" xfId="10005"/>
    <cellStyle name="Comma 5 8 2 2" xfId="10006"/>
    <cellStyle name="Comma 5 8 2 2 2" xfId="10007"/>
    <cellStyle name="Comma 5 8 2 3" xfId="10008"/>
    <cellStyle name="Comma 5 8 3" xfId="10009"/>
    <cellStyle name="Comma 5 8 3 2" xfId="10010"/>
    <cellStyle name="Comma 5 8 4" xfId="10011"/>
    <cellStyle name="Comma 5 9" xfId="10012"/>
    <cellStyle name="Comma 5 9 2" xfId="10013"/>
    <cellStyle name="Comma 5 9 2 2" xfId="10014"/>
    <cellStyle name="Comma 5 9 3" xfId="10015"/>
    <cellStyle name="Comma 6" xfId="10016"/>
    <cellStyle name="Comma 6 10" xfId="10017"/>
    <cellStyle name="Comma 6 2" xfId="10018"/>
    <cellStyle name="Comma 6 2 2" xfId="10019"/>
    <cellStyle name="Comma 6 3" xfId="10020"/>
    <cellStyle name="Comma 6 3 2" xfId="10021"/>
    <cellStyle name="Comma 6 4" xfId="10022"/>
    <cellStyle name="Comma 6 4 2" xfId="10023"/>
    <cellStyle name="Comma 6 5" xfId="10024"/>
    <cellStyle name="Comma 6 5 2" xfId="10025"/>
    <cellStyle name="Comma 6 6" xfId="10026"/>
    <cellStyle name="Comma 6 6 2" xfId="10027"/>
    <cellStyle name="Comma 6 7" xfId="10028"/>
    <cellStyle name="Comma 6 7 2" xfId="10029"/>
    <cellStyle name="Comma 6 8" xfId="10030"/>
    <cellStyle name="Comma 6 8 2" xfId="10031"/>
    <cellStyle name="Comma 6 9" xfId="10032"/>
    <cellStyle name="Comma 6 9 2" xfId="10033"/>
    <cellStyle name="Comma 7" xfId="10034"/>
    <cellStyle name="Comma 7 2" xfId="10035"/>
    <cellStyle name="Comma 8" xfId="10036"/>
    <cellStyle name="Comma 8 2" xfId="10037"/>
    <cellStyle name="Comma 9" xfId="10038"/>
    <cellStyle name="Comma 9 2" xfId="10039"/>
    <cellStyle name="Comma0" xfId="10040"/>
    <cellStyle name="Comma0 2" xfId="10041"/>
    <cellStyle name="Currency 10" xfId="10042"/>
    <cellStyle name="Currency 10 2" xfId="10043"/>
    <cellStyle name="Currency 16" xfId="10044"/>
    <cellStyle name="Currency 16 2" xfId="10045"/>
    <cellStyle name="Currency 17" xfId="10046"/>
    <cellStyle name="Currency 17 2" xfId="10047"/>
    <cellStyle name="Currency 18" xfId="10048"/>
    <cellStyle name="Currency 18 2" xfId="10049"/>
    <cellStyle name="Currency 19" xfId="10050"/>
    <cellStyle name="Currency 19 2" xfId="10051"/>
    <cellStyle name="Currency 2" xfId="10052"/>
    <cellStyle name="Currency 2 2" xfId="10053"/>
    <cellStyle name="Currency 2 2 2" xfId="10054"/>
    <cellStyle name="Currency 2 3" xfId="10055"/>
    <cellStyle name="Currency 2 3 2" xfId="10056"/>
    <cellStyle name="Currency 2 4" xfId="10057"/>
    <cellStyle name="Currency 26" xfId="10058"/>
    <cellStyle name="Currency 26 2" xfId="10059"/>
    <cellStyle name="Currency 27" xfId="10060"/>
    <cellStyle name="Currency 27 2" xfId="10061"/>
    <cellStyle name="Currency 28" xfId="10062"/>
    <cellStyle name="Currency 28 2" xfId="10063"/>
    <cellStyle name="Currency 29" xfId="10064"/>
    <cellStyle name="Currency 29 2" xfId="10065"/>
    <cellStyle name="Currency 3" xfId="10066"/>
    <cellStyle name="Currency 3 10" xfId="10067"/>
    <cellStyle name="Currency 3 2" xfId="10068"/>
    <cellStyle name="Currency 3 2 2" xfId="10069"/>
    <cellStyle name="Currency 3 2 2 2" xfId="10070"/>
    <cellStyle name="Currency 3 2 3" xfId="10071"/>
    <cellStyle name="Currency 3 2 3 2" xfId="10072"/>
    <cellStyle name="Currency 3 2 4" xfId="10073"/>
    <cellStyle name="Currency 3 3" xfId="10074"/>
    <cellStyle name="Currency 3 3 2" xfId="10075"/>
    <cellStyle name="Currency 3 4" xfId="10076"/>
    <cellStyle name="Currency 3 4 2" xfId="10077"/>
    <cellStyle name="Currency 3 5" xfId="10078"/>
    <cellStyle name="Currency 3 5 2" xfId="10079"/>
    <cellStyle name="Currency 3 6" xfId="10080"/>
    <cellStyle name="Currency 3 6 2" xfId="10081"/>
    <cellStyle name="Currency 3 7" xfId="10082"/>
    <cellStyle name="Currency 3 7 2" xfId="10083"/>
    <cellStyle name="Currency 3 8" xfId="10084"/>
    <cellStyle name="Currency 3 8 2" xfId="10085"/>
    <cellStyle name="Currency 3 9" xfId="10086"/>
    <cellStyle name="Currency 3 9 2" xfId="10087"/>
    <cellStyle name="Currency 30" xfId="10088"/>
    <cellStyle name="Currency 30 2" xfId="10089"/>
    <cellStyle name="Currency 31" xfId="10090"/>
    <cellStyle name="Currency 31 2" xfId="10091"/>
    <cellStyle name="Currency 6" xfId="10092"/>
    <cellStyle name="Currency 6 2" xfId="10093"/>
    <cellStyle name="Currency 7" xfId="10094"/>
    <cellStyle name="Currency 7 2" xfId="10095"/>
    <cellStyle name="Currency 8" xfId="10096"/>
    <cellStyle name="Currency 8 2" xfId="10097"/>
    <cellStyle name="Currency 9" xfId="10098"/>
    <cellStyle name="Currency 9 2" xfId="10099"/>
    <cellStyle name="Currency0" xfId="10100"/>
    <cellStyle name="Currency0 2" xfId="10101"/>
    <cellStyle name="Date" xfId="10102"/>
    <cellStyle name="Date 2" xfId="10103"/>
    <cellStyle name="Date 2 2" xfId="10104"/>
    <cellStyle name="Date 3" xfId="10105"/>
    <cellStyle name="Date 3 2" xfId="10106"/>
    <cellStyle name="Date 4" xfId="10107"/>
    <cellStyle name="Date 4 2" xfId="10108"/>
    <cellStyle name="Date 5" xfId="10109"/>
    <cellStyle name="Euro" xfId="10110"/>
    <cellStyle name="Euro 2" xfId="10111"/>
    <cellStyle name="Euro 2 2" xfId="10112"/>
    <cellStyle name="Euro 3" xfId="10113"/>
    <cellStyle name="Explanatory Text" xfId="10114" builtinId="53" customBuiltin="1"/>
    <cellStyle name="Explanatory Text 2" xfId="10115"/>
    <cellStyle name="Explanatory Text 2 2" xfId="10116"/>
    <cellStyle name="Explanatory Text 2 2 2" xfId="10117"/>
    <cellStyle name="Explanatory Text 2 3" xfId="10118"/>
    <cellStyle name="Explanatory Text 2 4" xfId="10119"/>
    <cellStyle name="Explanatory Text 2 4 2" xfId="10120"/>
    <cellStyle name="Explanatory Text 3" xfId="10121"/>
    <cellStyle name="Explanatory Text 3 2" xfId="10122"/>
    <cellStyle name="Explanatory Text 4" xfId="10123"/>
    <cellStyle name="Fixed" xfId="10124"/>
    <cellStyle name="Fixed 2" xfId="10125"/>
    <cellStyle name="Fixed 2 2" xfId="10126"/>
    <cellStyle name="Fixed 3" xfId="10127"/>
    <cellStyle name="Fixed 3 2" xfId="10128"/>
    <cellStyle name="Fixed 4" xfId="10129"/>
    <cellStyle name="Fixed 4 2" xfId="10130"/>
    <cellStyle name="Fixed 5" xfId="10131"/>
    <cellStyle name="Good 2" xfId="10132"/>
    <cellStyle name="Good 2 2" xfId="10133"/>
    <cellStyle name="Good 2 2 2" xfId="10134"/>
    <cellStyle name="Good 2 3" xfId="10135"/>
    <cellStyle name="Good 2 4" xfId="10136"/>
    <cellStyle name="Good 2 4 2" xfId="10137"/>
    <cellStyle name="Good 3" xfId="10138"/>
    <cellStyle name="Good 3 2" xfId="10139"/>
    <cellStyle name="Good 4" xfId="10140"/>
    <cellStyle name="Heading 1 2" xfId="10141"/>
    <cellStyle name="Heading 1 2 2" xfId="10142"/>
    <cellStyle name="Heading 1 2 2 2" xfId="10143"/>
    <cellStyle name="Heading 1 2 3" xfId="10144"/>
    <cellStyle name="Heading 1 2 3 2" xfId="10145"/>
    <cellStyle name="Heading 1 2 4" xfId="10146"/>
    <cellStyle name="Heading 1 2 4 2" xfId="10147"/>
    <cellStyle name="Heading 1 2 5" xfId="10148"/>
    <cellStyle name="Heading 1 2 5 2" xfId="10149"/>
    <cellStyle name="Heading 1 2 6" xfId="10150"/>
    <cellStyle name="Heading 1 2 6 2" xfId="10151"/>
    <cellStyle name="Heading 1 2 7" xfId="10152"/>
    <cellStyle name="Heading 1 2 8" xfId="10153"/>
    <cellStyle name="Heading 1 2 8 2" xfId="10154"/>
    <cellStyle name="Heading 1 3" xfId="10155"/>
    <cellStyle name="Heading 1 3 2" xfId="10156"/>
    <cellStyle name="Heading 1 4" xfId="10157"/>
    <cellStyle name="Heading 1 4 2" xfId="10158"/>
    <cellStyle name="Heading 1 5" xfId="10159"/>
    <cellStyle name="Heading 1 5 2" xfId="10160"/>
    <cellStyle name="Heading 1 6" xfId="10161"/>
    <cellStyle name="Heading 1 6 2" xfId="10162"/>
    <cellStyle name="Heading 1 7" xfId="10163"/>
    <cellStyle name="Heading 1 7 2" xfId="10164"/>
    <cellStyle name="Heading 1 8" xfId="10165"/>
    <cellStyle name="Heading 1 8 2" xfId="10166"/>
    <cellStyle name="Heading 1 9" xfId="10167"/>
    <cellStyle name="Heading 1 9 2" xfId="10168"/>
    <cellStyle name="Heading 2 2" xfId="10169"/>
    <cellStyle name="Heading 2 2 2" xfId="10170"/>
    <cellStyle name="Heading 2 2 2 2" xfId="10171"/>
    <cellStyle name="Heading 2 2 3" xfId="10172"/>
    <cellStyle name="Heading 2 2 3 2" xfId="10173"/>
    <cellStyle name="Heading 2 2 4" xfId="10174"/>
    <cellStyle name="Heading 2 2 4 2" xfId="10175"/>
    <cellStyle name="Heading 2 2 5" xfId="10176"/>
    <cellStyle name="Heading 2 2 5 2" xfId="10177"/>
    <cellStyle name="Heading 2 2 6" xfId="10178"/>
    <cellStyle name="Heading 2 2 6 2" xfId="10179"/>
    <cellStyle name="Heading 2 2 7" xfId="10180"/>
    <cellStyle name="Heading 2 2 8" xfId="10181"/>
    <cellStyle name="Heading 2 2 8 2" xfId="10182"/>
    <cellStyle name="Heading 2 3" xfId="10183"/>
    <cellStyle name="Heading 2 3 2" xfId="10184"/>
    <cellStyle name="Heading 2 4" xfId="10185"/>
    <cellStyle name="Heading 2 4 2" xfId="10186"/>
    <cellStyle name="Heading 2 5" xfId="10187"/>
    <cellStyle name="Heading 2 5 2" xfId="10188"/>
    <cellStyle name="Heading 2 6" xfId="10189"/>
    <cellStyle name="Heading 2 6 2" xfId="10190"/>
    <cellStyle name="Heading 2 7" xfId="10191"/>
    <cellStyle name="Heading 2 7 2" xfId="10192"/>
    <cellStyle name="Heading 2 8" xfId="10193"/>
    <cellStyle name="Heading 2 8 2" xfId="10194"/>
    <cellStyle name="Heading 2 9" xfId="10195"/>
    <cellStyle name="Heading 2 9 2" xfId="10196"/>
    <cellStyle name="Heading 3 2" xfId="10197"/>
    <cellStyle name="Heading 3 2 2" xfId="10198"/>
    <cellStyle name="Heading 3 2 2 2" xfId="10199"/>
    <cellStyle name="Heading 3 2 3" xfId="10200"/>
    <cellStyle name="Heading 3 2 4" xfId="10201"/>
    <cellStyle name="Heading 3 2 4 2" xfId="10202"/>
    <cellStyle name="Heading 3 3" xfId="10203"/>
    <cellStyle name="Heading 3 3 2" xfId="10204"/>
    <cellStyle name="Heading 3 4" xfId="10205"/>
    <cellStyle name="Heading 3 4 2" xfId="10206"/>
    <cellStyle name="Heading 4 2" xfId="10207"/>
    <cellStyle name="Heading 4 2 2" xfId="10208"/>
    <cellStyle name="Heading 4 2 2 2" xfId="10209"/>
    <cellStyle name="Heading 4 2 3" xfId="10210"/>
    <cellStyle name="Heading 4 2 4" xfId="10211"/>
    <cellStyle name="Heading 4 2 4 2" xfId="10212"/>
    <cellStyle name="Heading 4 3" xfId="10213"/>
    <cellStyle name="Heading 4 3 2" xfId="10214"/>
    <cellStyle name="Heading 4 4" xfId="10215"/>
    <cellStyle name="Heading 4 4 2" xfId="10216"/>
    <cellStyle name="Heading1" xfId="10217"/>
    <cellStyle name="Heading1 2" xfId="10218"/>
    <cellStyle name="Heading2" xfId="10219"/>
    <cellStyle name="Heading2 2" xfId="10220"/>
    <cellStyle name="Hyperlink 2" xfId="10221"/>
    <cellStyle name="Hyperlink 2 2" xfId="10222"/>
    <cellStyle name="Hyperlink 3" xfId="10223"/>
    <cellStyle name="Hyperlink 3 2" xfId="10224"/>
    <cellStyle name="Hyperlink 4" xfId="10225"/>
    <cellStyle name="Input 2" xfId="10226"/>
    <cellStyle name="Input 2 2" xfId="10227"/>
    <cellStyle name="Input 2 2 2" xfId="10228"/>
    <cellStyle name="Input 2 3" xfId="10229"/>
    <cellStyle name="Input 2 4" xfId="10230"/>
    <cellStyle name="Input 2 4 2" xfId="10231"/>
    <cellStyle name="Input 3" xfId="10232"/>
    <cellStyle name="Input 3 2" xfId="10233"/>
    <cellStyle name="Input 4" xfId="10234"/>
    <cellStyle name="Linked Cell 2" xfId="10235"/>
    <cellStyle name="Linked Cell 2 2" xfId="10236"/>
    <cellStyle name="Linked Cell 2 2 2" xfId="10237"/>
    <cellStyle name="Linked Cell 2 3" xfId="10238"/>
    <cellStyle name="Linked Cell 2 4" xfId="10239"/>
    <cellStyle name="Linked Cell 2 4 2" xfId="10240"/>
    <cellStyle name="Linked Cell 3" xfId="10241"/>
    <cellStyle name="Linked Cell 3 2" xfId="10242"/>
    <cellStyle name="Linked Cell 4" xfId="10243"/>
    <cellStyle name="Linked Cell 4 2" xfId="10244"/>
    <cellStyle name="Neutral 2" xfId="10245"/>
    <cellStyle name="Neutral 2 2" xfId="10246"/>
    <cellStyle name="Neutral 2 2 2" xfId="10247"/>
    <cellStyle name="Neutral 2 3" xfId="10248"/>
    <cellStyle name="Neutral 2 4" xfId="10249"/>
    <cellStyle name="Neutral 2 4 2" xfId="10250"/>
    <cellStyle name="Neutral 3" xfId="10251"/>
    <cellStyle name="Neutral 3 2" xfId="10252"/>
    <cellStyle name="Neutral 4" xfId="10253"/>
    <cellStyle name="Normal" xfId="0" builtinId="0"/>
    <cellStyle name="Normal 10" xfId="10254"/>
    <cellStyle name="Normal 10 2" xfId="10255"/>
    <cellStyle name="Normal 10 2 10" xfId="10256"/>
    <cellStyle name="Normal 10 2 10 2" xfId="10257"/>
    <cellStyle name="Normal 10 2 11" xfId="10258"/>
    <cellStyle name="Normal 10 2 11 2" xfId="10259"/>
    <cellStyle name="Normal 10 2 12" xfId="10260"/>
    <cellStyle name="Normal 10 2 13" xfId="10261"/>
    <cellStyle name="Normal 10 2 14" xfId="10262"/>
    <cellStyle name="Normal 10 2 2" xfId="10263"/>
    <cellStyle name="Normal 10 2 2 10" xfId="10264"/>
    <cellStyle name="Normal 10 2 2 11" xfId="10265"/>
    <cellStyle name="Normal 10 2 2 2" xfId="10266"/>
    <cellStyle name="Normal 10 2 2 2 2" xfId="10267"/>
    <cellStyle name="Normal 10 2 2 2 2 2" xfId="10268"/>
    <cellStyle name="Normal 10 2 2 2 2 2 2" xfId="10269"/>
    <cellStyle name="Normal 10 2 2 2 2 2 2 2" xfId="10270"/>
    <cellStyle name="Normal 10 2 2 2 2 2 3" xfId="10271"/>
    <cellStyle name="Normal 10 2 2 2 2 3" xfId="10272"/>
    <cellStyle name="Normal 10 2 2 2 2 3 2" xfId="10273"/>
    <cellStyle name="Normal 10 2 2 2 2 4" xfId="10274"/>
    <cellStyle name="Normal 10 2 2 2 3" xfId="10275"/>
    <cellStyle name="Normal 10 2 2 2 3 2" xfId="10276"/>
    <cellStyle name="Normal 10 2 2 2 3 2 2" xfId="10277"/>
    <cellStyle name="Normal 10 2 2 2 3 2 2 2" xfId="10278"/>
    <cellStyle name="Normal 10 2 2 2 3 2 3" xfId="10279"/>
    <cellStyle name="Normal 10 2 2 2 3 3" xfId="10280"/>
    <cellStyle name="Normal 10 2 2 2 3 3 2" xfId="10281"/>
    <cellStyle name="Normal 10 2 2 2 3 4" xfId="10282"/>
    <cellStyle name="Normal 10 2 2 2 4" xfId="10283"/>
    <cellStyle name="Normal 10 2 2 2 4 2" xfId="10284"/>
    <cellStyle name="Normal 10 2 2 2 5" xfId="10285"/>
    <cellStyle name="Normal 10 2 2 2 5 2" xfId="10286"/>
    <cellStyle name="Normal 10 2 2 2 5 2 2" xfId="10287"/>
    <cellStyle name="Normal 10 2 2 2 5 3" xfId="10288"/>
    <cellStyle name="Normal 10 2 2 2 6" xfId="10289"/>
    <cellStyle name="Normal 10 2 2 2 6 2" xfId="10290"/>
    <cellStyle name="Normal 10 2 2 2 7" xfId="10291"/>
    <cellStyle name="Normal 10 2 2 2 8" xfId="10292"/>
    <cellStyle name="Normal 10 2 2 2 9" xfId="10293"/>
    <cellStyle name="Normal 10 2 2 3" xfId="10294"/>
    <cellStyle name="Normal 10 2 2 3 2" xfId="10295"/>
    <cellStyle name="Normal 10 2 2 3 2 2" xfId="10296"/>
    <cellStyle name="Normal 10 2 2 3 2 2 2" xfId="10297"/>
    <cellStyle name="Normal 10 2 2 3 2 3" xfId="10298"/>
    <cellStyle name="Normal 10 2 2 3 3" xfId="10299"/>
    <cellStyle name="Normal 10 2 2 3 3 2" xfId="10300"/>
    <cellStyle name="Normal 10 2 2 3 4" xfId="10301"/>
    <cellStyle name="Normal 10 2 2 4" xfId="10302"/>
    <cellStyle name="Normal 10 2 2 4 2" xfId="10303"/>
    <cellStyle name="Normal 10 2 2 4 2 2" xfId="10304"/>
    <cellStyle name="Normal 10 2 2 4 2 2 2" xfId="10305"/>
    <cellStyle name="Normal 10 2 2 4 2 3" xfId="10306"/>
    <cellStyle name="Normal 10 2 2 4 3" xfId="10307"/>
    <cellStyle name="Normal 10 2 2 4 3 2" xfId="10308"/>
    <cellStyle name="Normal 10 2 2 4 4" xfId="10309"/>
    <cellStyle name="Normal 10 2 2 5" xfId="10310"/>
    <cellStyle name="Normal 10 2 2 5 2" xfId="10311"/>
    <cellStyle name="Normal 10 2 2 6" xfId="10312"/>
    <cellStyle name="Normal 10 2 2 6 2" xfId="10313"/>
    <cellStyle name="Normal 10 2 2 6 2 2" xfId="10314"/>
    <cellStyle name="Normal 10 2 2 6 3" xfId="10315"/>
    <cellStyle name="Normal 10 2 2 7" xfId="10316"/>
    <cellStyle name="Normal 10 2 2 7 2" xfId="10317"/>
    <cellStyle name="Normal 10 2 2 8" xfId="10318"/>
    <cellStyle name="Normal 10 2 2 8 2" xfId="10319"/>
    <cellStyle name="Normal 10 2 2 9" xfId="10320"/>
    <cellStyle name="Normal 10 2 3" xfId="10321"/>
    <cellStyle name="Normal 10 2 3 2" xfId="10322"/>
    <cellStyle name="Normal 10 2 4" xfId="10323"/>
    <cellStyle name="Normal 10 2 4 2" xfId="10324"/>
    <cellStyle name="Normal 10 2 4 2 2" xfId="10325"/>
    <cellStyle name="Normal 10 2 4 2 2 2" xfId="10326"/>
    <cellStyle name="Normal 10 2 4 2 2 2 2" xfId="10327"/>
    <cellStyle name="Normal 10 2 4 2 2 3" xfId="10328"/>
    <cellStyle name="Normal 10 2 4 2 3" xfId="10329"/>
    <cellStyle name="Normal 10 2 4 2 3 2" xfId="10330"/>
    <cellStyle name="Normal 10 2 4 2 4" xfId="10331"/>
    <cellStyle name="Normal 10 2 4 3" xfId="10332"/>
    <cellStyle name="Normal 10 2 4 3 2" xfId="10333"/>
    <cellStyle name="Normal 10 2 4 3 2 2" xfId="10334"/>
    <cellStyle name="Normal 10 2 4 3 2 2 2" xfId="10335"/>
    <cellStyle name="Normal 10 2 4 3 2 3" xfId="10336"/>
    <cellStyle name="Normal 10 2 4 3 3" xfId="10337"/>
    <cellStyle name="Normal 10 2 4 3 3 2" xfId="10338"/>
    <cellStyle name="Normal 10 2 4 3 4" xfId="10339"/>
    <cellStyle name="Normal 10 2 4 4" xfId="10340"/>
    <cellStyle name="Normal 10 2 4 4 2" xfId="10341"/>
    <cellStyle name="Normal 10 2 4 4 2 2" xfId="10342"/>
    <cellStyle name="Normal 10 2 4 4 3" xfId="10343"/>
    <cellStyle name="Normal 10 2 4 5" xfId="10344"/>
    <cellStyle name="Normal 10 2 4 5 2" xfId="10345"/>
    <cellStyle name="Normal 10 2 4 6" xfId="10346"/>
    <cellStyle name="Normal 10 2 4 7" xfId="10347"/>
    <cellStyle name="Normal 10 2 4 8" xfId="10348"/>
    <cellStyle name="Normal 10 2 5" xfId="10349"/>
    <cellStyle name="Normal 10 2 5 2" xfId="10350"/>
    <cellStyle name="Normal 10 2 5 2 2" xfId="10351"/>
    <cellStyle name="Normal 10 2 5 3" xfId="10352"/>
    <cellStyle name="Normal 10 2 5 3 2" xfId="10353"/>
    <cellStyle name="Normal 10 2 5 3 2 2" xfId="10354"/>
    <cellStyle name="Normal 10 2 5 3 3" xfId="10355"/>
    <cellStyle name="Normal 10 2 5 4" xfId="10356"/>
    <cellStyle name="Normal 10 2 5 4 2" xfId="10357"/>
    <cellStyle name="Normal 10 2 5 5" xfId="10358"/>
    <cellStyle name="Normal 10 2 6" xfId="10359"/>
    <cellStyle name="Normal 10 2 6 2" xfId="10360"/>
    <cellStyle name="Normal 10 2 6 2 2" xfId="10361"/>
    <cellStyle name="Normal 10 2 6 2 2 2" xfId="10362"/>
    <cellStyle name="Normal 10 2 6 2 3" xfId="10363"/>
    <cellStyle name="Normal 10 2 6 3" xfId="10364"/>
    <cellStyle name="Normal 10 2 6 3 2" xfId="10365"/>
    <cellStyle name="Normal 10 2 6 4" xfId="10366"/>
    <cellStyle name="Normal 10 2 7" xfId="10367"/>
    <cellStyle name="Normal 10 2 7 2" xfId="10368"/>
    <cellStyle name="Normal 10 2 7 2 2" xfId="10369"/>
    <cellStyle name="Normal 10 2 7 2 2 2" xfId="10370"/>
    <cellStyle name="Normal 10 2 7 2 3" xfId="10371"/>
    <cellStyle name="Normal 10 2 7 3" xfId="10372"/>
    <cellStyle name="Normal 10 2 7 3 2" xfId="10373"/>
    <cellStyle name="Normal 10 2 7 4" xfId="10374"/>
    <cellStyle name="Normal 10 2 8" xfId="10375"/>
    <cellStyle name="Normal 10 2 8 2" xfId="10376"/>
    <cellStyle name="Normal 10 2 9" xfId="10377"/>
    <cellStyle name="Normal 10 2 9 2" xfId="10378"/>
    <cellStyle name="Normal 10 2 9 2 2" xfId="10379"/>
    <cellStyle name="Normal 10 2 9 3" xfId="10380"/>
    <cellStyle name="Normal 10 3" xfId="10381"/>
    <cellStyle name="Normal 10 3 10" xfId="10382"/>
    <cellStyle name="Normal 10 3 11" xfId="10383"/>
    <cellStyle name="Normal 10 3 2" xfId="10384"/>
    <cellStyle name="Normal 10 3 2 2" xfId="10385"/>
    <cellStyle name="Normal 10 3 2 2 2" xfId="10386"/>
    <cellStyle name="Normal 10 3 2 2 2 2" xfId="10387"/>
    <cellStyle name="Normal 10 3 2 2 2 2 2" xfId="10388"/>
    <cellStyle name="Normal 10 3 2 2 2 3" xfId="10389"/>
    <cellStyle name="Normal 10 3 2 2 3" xfId="10390"/>
    <cellStyle name="Normal 10 3 2 2 3 2" xfId="10391"/>
    <cellStyle name="Normal 10 3 2 2 4" xfId="10392"/>
    <cellStyle name="Normal 10 3 2 3" xfId="10393"/>
    <cellStyle name="Normal 10 3 2 3 2" xfId="10394"/>
    <cellStyle name="Normal 10 3 2 3 2 2" xfId="10395"/>
    <cellStyle name="Normal 10 3 2 3 3" xfId="10396"/>
    <cellStyle name="Normal 10 3 2 4" xfId="10397"/>
    <cellStyle name="Normal 10 3 2 4 2" xfId="10398"/>
    <cellStyle name="Normal 10 3 2 5" xfId="10399"/>
    <cellStyle name="Normal 10 3 2 6" xfId="10400"/>
    <cellStyle name="Normal 10 3 2 7" xfId="10401"/>
    <cellStyle name="Normal 10 3 3" xfId="10402"/>
    <cellStyle name="Normal 10 3 3 2" xfId="10403"/>
    <cellStyle name="Normal 10 3 3 2 2" xfId="10404"/>
    <cellStyle name="Normal 10 3 3 2 2 2" xfId="10405"/>
    <cellStyle name="Normal 10 3 3 2 3" xfId="10406"/>
    <cellStyle name="Normal 10 3 3 3" xfId="10407"/>
    <cellStyle name="Normal 10 3 3 3 2" xfId="10408"/>
    <cellStyle name="Normal 10 3 3 4" xfId="10409"/>
    <cellStyle name="Normal 10 3 4" xfId="10410"/>
    <cellStyle name="Normal 10 3 4 2" xfId="10411"/>
    <cellStyle name="Normal 10 3 4 2 2" xfId="10412"/>
    <cellStyle name="Normal 10 3 4 2 2 2" xfId="10413"/>
    <cellStyle name="Normal 10 3 4 2 3" xfId="10414"/>
    <cellStyle name="Normal 10 3 4 3" xfId="10415"/>
    <cellStyle name="Normal 10 3 4 3 2" xfId="10416"/>
    <cellStyle name="Normal 10 3 4 4" xfId="10417"/>
    <cellStyle name="Normal 10 3 5" xfId="10418"/>
    <cellStyle name="Normal 10 3 5 2" xfId="10419"/>
    <cellStyle name="Normal 10 3 6" xfId="10420"/>
    <cellStyle name="Normal 10 3 6 2" xfId="10421"/>
    <cellStyle name="Normal 10 3 6 2 2" xfId="10422"/>
    <cellStyle name="Normal 10 3 6 3" xfId="10423"/>
    <cellStyle name="Normal 10 3 7" xfId="10424"/>
    <cellStyle name="Normal 10 3 7 2" xfId="10425"/>
    <cellStyle name="Normal 10 3 8" xfId="10426"/>
    <cellStyle name="Normal 10 3 8 2" xfId="10427"/>
    <cellStyle name="Normal 10 3 9" xfId="10428"/>
    <cellStyle name="Normal 10 4" xfId="10429"/>
    <cellStyle name="Normal 10 4 2" xfId="10430"/>
    <cellStyle name="Normal 10 4 2 2" xfId="10431"/>
    <cellStyle name="Normal 10 4 3" xfId="10432"/>
    <cellStyle name="Normal 10 4 3 2" xfId="10433"/>
    <cellStyle name="Normal 10 4 4" xfId="10434"/>
    <cellStyle name="Normal 10 4 4 2" xfId="10435"/>
    <cellStyle name="Normal 10 4 5" xfId="10436"/>
    <cellStyle name="Normal 10 5" xfId="10437"/>
    <cellStyle name="Normal 10 5 2" xfId="10438"/>
    <cellStyle name="Normal 10 6" xfId="10439"/>
    <cellStyle name="Normal 10 6 2" xfId="10440"/>
    <cellStyle name="Normal 10 7" xfId="10441"/>
    <cellStyle name="Normal 10 7 2" xfId="10442"/>
    <cellStyle name="Normal 10 8" xfId="10443"/>
    <cellStyle name="Normal 10 8 2" xfId="10444"/>
    <cellStyle name="Normal 10 9" xfId="10445"/>
    <cellStyle name="Normal 10 9 10" xfId="10446"/>
    <cellStyle name="Normal 10 9 2" xfId="10447"/>
    <cellStyle name="Normal 10 9 2 2" xfId="10448"/>
    <cellStyle name="Normal 10 9 2 2 2" xfId="10449"/>
    <cellStyle name="Normal 10 9 2 2 2 2" xfId="10450"/>
    <cellStyle name="Normal 10 9 2 2 2 2 2" xfId="10451"/>
    <cellStyle name="Normal 10 9 2 2 2 3" xfId="10452"/>
    <cellStyle name="Normal 10 9 2 2 3" xfId="10453"/>
    <cellStyle name="Normal 10 9 2 2 3 2" xfId="10454"/>
    <cellStyle name="Normal 10 9 2 2 4" xfId="10455"/>
    <cellStyle name="Normal 10 9 2 3" xfId="10456"/>
    <cellStyle name="Normal 10 9 2 3 2" xfId="10457"/>
    <cellStyle name="Normal 10 9 2 3 2 2" xfId="10458"/>
    <cellStyle name="Normal 10 9 2 3 3" xfId="10459"/>
    <cellStyle name="Normal 10 9 2 4" xfId="10460"/>
    <cellStyle name="Normal 10 9 2 4 2" xfId="10461"/>
    <cellStyle name="Normal 10 9 2 5" xfId="10462"/>
    <cellStyle name="Normal 10 9 2 6" xfId="10463"/>
    <cellStyle name="Normal 10 9 2 7" xfId="10464"/>
    <cellStyle name="Normal 10 9 3" xfId="10465"/>
    <cellStyle name="Normal 10 9 3 2" xfId="10466"/>
    <cellStyle name="Normal 10 9 3 2 2" xfId="10467"/>
    <cellStyle name="Normal 10 9 3 2 2 2" xfId="10468"/>
    <cellStyle name="Normal 10 9 3 2 3" xfId="10469"/>
    <cellStyle name="Normal 10 9 3 3" xfId="10470"/>
    <cellStyle name="Normal 10 9 3 3 2" xfId="10471"/>
    <cellStyle name="Normal 10 9 3 4" xfId="10472"/>
    <cellStyle name="Normal 10 9 4" xfId="10473"/>
    <cellStyle name="Normal 10 9 4 2" xfId="10474"/>
    <cellStyle name="Normal 10 9 4 2 2" xfId="10475"/>
    <cellStyle name="Normal 10 9 4 2 2 2" xfId="10476"/>
    <cellStyle name="Normal 10 9 4 2 3" xfId="10477"/>
    <cellStyle name="Normal 10 9 4 3" xfId="10478"/>
    <cellStyle name="Normal 10 9 4 3 2" xfId="10479"/>
    <cellStyle name="Normal 10 9 4 4" xfId="10480"/>
    <cellStyle name="Normal 10 9 5" xfId="10481"/>
    <cellStyle name="Normal 10 9 5 2" xfId="10482"/>
    <cellStyle name="Normal 10 9 5 2 2" xfId="10483"/>
    <cellStyle name="Normal 10 9 5 3" xfId="10484"/>
    <cellStyle name="Normal 10 9 6" xfId="10485"/>
    <cellStyle name="Normal 10 9 6 2" xfId="10486"/>
    <cellStyle name="Normal 10 9 7" xfId="10487"/>
    <cellStyle name="Normal 10 9 7 2" xfId="10488"/>
    <cellStyle name="Normal 10 9 8" xfId="10489"/>
    <cellStyle name="Normal 10 9 9" xfId="10490"/>
    <cellStyle name="Normal 102" xfId="10491"/>
    <cellStyle name="Normal 102 2" xfId="10492"/>
    <cellStyle name="Normal 103" xfId="10493"/>
    <cellStyle name="Normal 103 2" xfId="10494"/>
    <cellStyle name="Normal 104" xfId="10495"/>
    <cellStyle name="Normal 104 2" xfId="10496"/>
    <cellStyle name="Normal 105" xfId="10497"/>
    <cellStyle name="Normal 105 2" xfId="10498"/>
    <cellStyle name="Normal 106" xfId="10499"/>
    <cellStyle name="Normal 106 2" xfId="10500"/>
    <cellStyle name="Normal 107" xfId="10501"/>
    <cellStyle name="Normal 107 2" xfId="10502"/>
    <cellStyle name="Normal 108" xfId="10503"/>
    <cellStyle name="Normal 108 2" xfId="10504"/>
    <cellStyle name="Normal 109" xfId="10505"/>
    <cellStyle name="Normal 109 2" xfId="10506"/>
    <cellStyle name="Normal 11" xfId="10507"/>
    <cellStyle name="Normal 11 10" xfId="10508"/>
    <cellStyle name="Normal 11 10 2" xfId="10509"/>
    <cellStyle name="Normal 11 10 2 2" xfId="10510"/>
    <cellStyle name="Normal 11 10 2 2 2" xfId="10511"/>
    <cellStyle name="Normal 11 10 2 3" xfId="10512"/>
    <cellStyle name="Normal 11 10 3" xfId="10513"/>
    <cellStyle name="Normal 11 10 3 2" xfId="10514"/>
    <cellStyle name="Normal 11 10 4" xfId="10515"/>
    <cellStyle name="Normal 11 11" xfId="10516"/>
    <cellStyle name="Normal 11 11 2" xfId="10517"/>
    <cellStyle name="Normal 11 12" xfId="10518"/>
    <cellStyle name="Normal 11 12 2" xfId="10519"/>
    <cellStyle name="Normal 11 12 2 2" xfId="10520"/>
    <cellStyle name="Normal 11 12 3" xfId="10521"/>
    <cellStyle name="Normal 11 13" xfId="10522"/>
    <cellStyle name="Normal 11 13 2" xfId="10523"/>
    <cellStyle name="Normal 11 14" xfId="10524"/>
    <cellStyle name="Normal 11 14 2" xfId="10525"/>
    <cellStyle name="Normal 11 15" xfId="10526"/>
    <cellStyle name="Normal 11 16" xfId="10527"/>
    <cellStyle name="Normal 11 2" xfId="10528"/>
    <cellStyle name="Normal 11 2 10" xfId="10529"/>
    <cellStyle name="Normal 11 2 11" xfId="10530"/>
    <cellStyle name="Normal 11 2 12" xfId="10531"/>
    <cellStyle name="Normal 11 2 2" xfId="10532"/>
    <cellStyle name="Normal 11 2 2 10" xfId="10533"/>
    <cellStyle name="Normal 11 2 2 2" xfId="10534"/>
    <cellStyle name="Normal 11 2 2 2 2" xfId="10535"/>
    <cellStyle name="Normal 11 2 2 2 2 2" xfId="10536"/>
    <cellStyle name="Normal 11 2 2 2 2 2 2" xfId="10537"/>
    <cellStyle name="Normal 11 2 2 2 2 2 2 2" xfId="10538"/>
    <cellStyle name="Normal 11 2 2 2 2 2 3" xfId="10539"/>
    <cellStyle name="Normal 11 2 2 2 2 3" xfId="10540"/>
    <cellStyle name="Normal 11 2 2 2 2 3 2" xfId="10541"/>
    <cellStyle name="Normal 11 2 2 2 2 4" xfId="10542"/>
    <cellStyle name="Normal 11 2 2 2 3" xfId="10543"/>
    <cellStyle name="Normal 11 2 2 2 3 2" xfId="10544"/>
    <cellStyle name="Normal 11 2 2 2 3 2 2" xfId="10545"/>
    <cellStyle name="Normal 11 2 2 2 3 3" xfId="10546"/>
    <cellStyle name="Normal 11 2 2 2 4" xfId="10547"/>
    <cellStyle name="Normal 11 2 2 2 4 2" xfId="10548"/>
    <cellStyle name="Normal 11 2 2 2 5" xfId="10549"/>
    <cellStyle name="Normal 11 2 2 2 6" xfId="10550"/>
    <cellStyle name="Normal 11 2 2 2 7" xfId="10551"/>
    <cellStyle name="Normal 11 2 2 3" xfId="10552"/>
    <cellStyle name="Normal 11 2 2 3 2" xfId="10553"/>
    <cellStyle name="Normal 11 2 2 3 2 2" xfId="10554"/>
    <cellStyle name="Normal 11 2 2 3 2 2 2" xfId="10555"/>
    <cellStyle name="Normal 11 2 2 3 2 3" xfId="10556"/>
    <cellStyle name="Normal 11 2 2 3 3" xfId="10557"/>
    <cellStyle name="Normal 11 2 2 3 3 2" xfId="10558"/>
    <cellStyle name="Normal 11 2 2 3 4" xfId="10559"/>
    <cellStyle name="Normal 11 2 2 4" xfId="10560"/>
    <cellStyle name="Normal 11 2 2 4 2" xfId="10561"/>
    <cellStyle name="Normal 11 2 2 4 2 2" xfId="10562"/>
    <cellStyle name="Normal 11 2 2 4 2 2 2" xfId="10563"/>
    <cellStyle name="Normal 11 2 2 4 2 3" xfId="10564"/>
    <cellStyle name="Normal 11 2 2 4 3" xfId="10565"/>
    <cellStyle name="Normal 11 2 2 4 3 2" xfId="10566"/>
    <cellStyle name="Normal 11 2 2 4 4" xfId="10567"/>
    <cellStyle name="Normal 11 2 2 5" xfId="10568"/>
    <cellStyle name="Normal 11 2 2 5 2" xfId="10569"/>
    <cellStyle name="Normal 11 2 2 5 2 2" xfId="10570"/>
    <cellStyle name="Normal 11 2 2 5 3" xfId="10571"/>
    <cellStyle name="Normal 11 2 2 6" xfId="10572"/>
    <cellStyle name="Normal 11 2 2 6 2" xfId="10573"/>
    <cellStyle name="Normal 11 2 2 7" xfId="10574"/>
    <cellStyle name="Normal 11 2 2 7 2" xfId="10575"/>
    <cellStyle name="Normal 11 2 2 8" xfId="10576"/>
    <cellStyle name="Normal 11 2 2 9" xfId="10577"/>
    <cellStyle name="Normal 11 2 3" xfId="10578"/>
    <cellStyle name="Normal 11 2 3 2" xfId="10579"/>
    <cellStyle name="Normal 11 2 3 2 2" xfId="10580"/>
    <cellStyle name="Normal 11 2 3 2 2 2" xfId="10581"/>
    <cellStyle name="Normal 11 2 3 2 2 2 2" xfId="10582"/>
    <cellStyle name="Normal 11 2 3 2 2 3" xfId="10583"/>
    <cellStyle name="Normal 11 2 3 2 3" xfId="10584"/>
    <cellStyle name="Normal 11 2 3 2 3 2" xfId="10585"/>
    <cellStyle name="Normal 11 2 3 2 4" xfId="10586"/>
    <cellStyle name="Normal 11 2 3 3" xfId="10587"/>
    <cellStyle name="Normal 11 2 3 3 2" xfId="10588"/>
    <cellStyle name="Normal 11 2 3 3 2 2" xfId="10589"/>
    <cellStyle name="Normal 11 2 3 3 3" xfId="10590"/>
    <cellStyle name="Normal 11 2 3 4" xfId="10591"/>
    <cellStyle name="Normal 11 2 3 4 2" xfId="10592"/>
    <cellStyle name="Normal 11 2 3 5" xfId="10593"/>
    <cellStyle name="Normal 11 2 3 6" xfId="10594"/>
    <cellStyle name="Normal 11 2 3 7" xfId="10595"/>
    <cellStyle name="Normal 11 2 4" xfId="10596"/>
    <cellStyle name="Normal 11 2 4 2" xfId="10597"/>
    <cellStyle name="Normal 11 2 4 2 2" xfId="10598"/>
    <cellStyle name="Normal 11 2 4 2 2 2" xfId="10599"/>
    <cellStyle name="Normal 11 2 4 2 3" xfId="10600"/>
    <cellStyle name="Normal 11 2 4 3" xfId="10601"/>
    <cellStyle name="Normal 11 2 4 3 2" xfId="10602"/>
    <cellStyle name="Normal 11 2 4 4" xfId="10603"/>
    <cellStyle name="Normal 11 2 5" xfId="10604"/>
    <cellStyle name="Normal 11 2 5 2" xfId="10605"/>
    <cellStyle name="Normal 11 2 5 2 2" xfId="10606"/>
    <cellStyle name="Normal 11 2 5 2 2 2" xfId="10607"/>
    <cellStyle name="Normal 11 2 5 2 3" xfId="10608"/>
    <cellStyle name="Normal 11 2 5 3" xfId="10609"/>
    <cellStyle name="Normal 11 2 5 3 2" xfId="10610"/>
    <cellStyle name="Normal 11 2 5 4" xfId="10611"/>
    <cellStyle name="Normal 11 2 6" xfId="10612"/>
    <cellStyle name="Normal 11 2 6 2" xfId="10613"/>
    <cellStyle name="Normal 11 2 7" xfId="10614"/>
    <cellStyle name="Normal 11 2 7 2" xfId="10615"/>
    <cellStyle name="Normal 11 2 7 2 2" xfId="10616"/>
    <cellStyle name="Normal 11 2 7 3" xfId="10617"/>
    <cellStyle name="Normal 11 2 8" xfId="10618"/>
    <cellStyle name="Normal 11 2 8 2" xfId="10619"/>
    <cellStyle name="Normal 11 2 9" xfId="10620"/>
    <cellStyle name="Normal 11 2 9 2" xfId="10621"/>
    <cellStyle name="Normal 11 3" xfId="10622"/>
    <cellStyle name="Normal 11 3 10" xfId="10623"/>
    <cellStyle name="Normal 11 3 2" xfId="10624"/>
    <cellStyle name="Normal 11 3 2 2" xfId="10625"/>
    <cellStyle name="Normal 11 3 2 2 2" xfId="10626"/>
    <cellStyle name="Normal 11 3 2 2 2 2" xfId="10627"/>
    <cellStyle name="Normal 11 3 2 2 2 2 2" xfId="10628"/>
    <cellStyle name="Normal 11 3 2 2 2 3" xfId="10629"/>
    <cellStyle name="Normal 11 3 2 2 3" xfId="10630"/>
    <cellStyle name="Normal 11 3 2 2 3 2" xfId="10631"/>
    <cellStyle name="Normal 11 3 2 2 4" xfId="10632"/>
    <cellStyle name="Normal 11 3 2 3" xfId="10633"/>
    <cellStyle name="Normal 11 3 2 3 2" xfId="10634"/>
    <cellStyle name="Normal 11 3 2 3 2 2" xfId="10635"/>
    <cellStyle name="Normal 11 3 2 3 3" xfId="10636"/>
    <cellStyle name="Normal 11 3 2 4" xfId="10637"/>
    <cellStyle name="Normal 11 3 2 4 2" xfId="10638"/>
    <cellStyle name="Normal 11 3 2 5" xfId="10639"/>
    <cellStyle name="Normal 11 3 2 6" xfId="10640"/>
    <cellStyle name="Normal 11 3 2 7" xfId="10641"/>
    <cellStyle name="Normal 11 3 3" xfId="10642"/>
    <cellStyle name="Normal 11 3 3 2" xfId="10643"/>
    <cellStyle name="Normal 11 3 3 2 2" xfId="10644"/>
    <cellStyle name="Normal 11 3 3 2 2 2" xfId="10645"/>
    <cellStyle name="Normal 11 3 3 2 3" xfId="10646"/>
    <cellStyle name="Normal 11 3 3 3" xfId="10647"/>
    <cellStyle name="Normal 11 3 3 3 2" xfId="10648"/>
    <cellStyle name="Normal 11 3 3 4" xfId="10649"/>
    <cellStyle name="Normal 11 3 4" xfId="10650"/>
    <cellStyle name="Normal 11 3 4 2" xfId="10651"/>
    <cellStyle name="Normal 11 3 4 2 2" xfId="10652"/>
    <cellStyle name="Normal 11 3 4 2 2 2" xfId="10653"/>
    <cellStyle name="Normal 11 3 4 2 3" xfId="10654"/>
    <cellStyle name="Normal 11 3 4 3" xfId="10655"/>
    <cellStyle name="Normal 11 3 4 3 2" xfId="10656"/>
    <cellStyle name="Normal 11 3 4 4" xfId="10657"/>
    <cellStyle name="Normal 11 3 5" xfId="10658"/>
    <cellStyle name="Normal 11 3 5 2" xfId="10659"/>
    <cellStyle name="Normal 11 3 5 2 2" xfId="10660"/>
    <cellStyle name="Normal 11 3 5 3" xfId="10661"/>
    <cellStyle name="Normal 11 3 6" xfId="10662"/>
    <cellStyle name="Normal 11 3 6 2" xfId="10663"/>
    <cellStyle name="Normal 11 3 7" xfId="10664"/>
    <cellStyle name="Normal 11 3 7 2" xfId="10665"/>
    <cellStyle name="Normal 11 3 8" xfId="10666"/>
    <cellStyle name="Normal 11 3 9" xfId="10667"/>
    <cellStyle name="Normal 11 4" xfId="10668"/>
    <cellStyle name="Normal 11 4 2" xfId="10669"/>
    <cellStyle name="Normal 11 5" xfId="10670"/>
    <cellStyle name="Normal 11 5 2" xfId="10671"/>
    <cellStyle name="Normal 11 6" xfId="10672"/>
    <cellStyle name="Normal 11 6 2" xfId="10673"/>
    <cellStyle name="Normal 11 7" xfId="10674"/>
    <cellStyle name="Normal 11 7 2" xfId="10675"/>
    <cellStyle name="Normal 11 8" xfId="10676"/>
    <cellStyle name="Normal 11 8 2" xfId="10677"/>
    <cellStyle name="Normal 11 8 2 2" xfId="10678"/>
    <cellStyle name="Normal 11 8 2 2 2" xfId="10679"/>
    <cellStyle name="Normal 11 8 2 2 2 2" xfId="10680"/>
    <cellStyle name="Normal 11 8 2 2 3" xfId="10681"/>
    <cellStyle name="Normal 11 8 2 3" xfId="10682"/>
    <cellStyle name="Normal 11 8 2 3 2" xfId="10683"/>
    <cellStyle name="Normal 11 8 2 4" xfId="10684"/>
    <cellStyle name="Normal 11 8 3" xfId="10685"/>
    <cellStyle name="Normal 11 8 3 2" xfId="10686"/>
    <cellStyle name="Normal 11 8 3 2 2" xfId="10687"/>
    <cellStyle name="Normal 11 8 3 3" xfId="10688"/>
    <cellStyle name="Normal 11 8 4" xfId="10689"/>
    <cellStyle name="Normal 11 8 4 2" xfId="10690"/>
    <cellStyle name="Normal 11 8 5" xfId="10691"/>
    <cellStyle name="Normal 11 8 6" xfId="10692"/>
    <cellStyle name="Normal 11 8 7" xfId="10693"/>
    <cellStyle name="Normal 11 9" xfId="10694"/>
    <cellStyle name="Normal 11 9 2" xfId="10695"/>
    <cellStyle name="Normal 11 9 2 2" xfId="10696"/>
    <cellStyle name="Normal 11 9 2 2 2" xfId="10697"/>
    <cellStyle name="Normal 11 9 2 2 2 2" xfId="10698"/>
    <cellStyle name="Normal 11 9 2 2 3" xfId="10699"/>
    <cellStyle name="Normal 11 9 2 3" xfId="10700"/>
    <cellStyle name="Normal 11 9 2 3 2" xfId="10701"/>
    <cellStyle name="Normal 11 9 2 4" xfId="10702"/>
    <cellStyle name="Normal 11 9 3" xfId="10703"/>
    <cellStyle name="Normal 11 9 3 2" xfId="10704"/>
    <cellStyle name="Normal 11 9 3 2 2" xfId="10705"/>
    <cellStyle name="Normal 11 9 3 3" xfId="10706"/>
    <cellStyle name="Normal 11 9 4" xfId="10707"/>
    <cellStyle name="Normal 11 9 4 2" xfId="10708"/>
    <cellStyle name="Normal 11 9 5" xfId="10709"/>
    <cellStyle name="Normal 11 9 6" xfId="10710"/>
    <cellStyle name="Normal 11 9 7" xfId="10711"/>
    <cellStyle name="Normal 110" xfId="10712"/>
    <cellStyle name="Normal 110 2" xfId="10713"/>
    <cellStyle name="Normal 111" xfId="10714"/>
    <cellStyle name="Normal 111 2" xfId="10715"/>
    <cellStyle name="Normal 112" xfId="10716"/>
    <cellStyle name="Normal 112 2" xfId="10717"/>
    <cellStyle name="Normal 113" xfId="10718"/>
    <cellStyle name="Normal 113 2" xfId="10719"/>
    <cellStyle name="Normal 114" xfId="10720"/>
    <cellStyle name="Normal 114 2" xfId="10721"/>
    <cellStyle name="Normal 115" xfId="10722"/>
    <cellStyle name="Normal 115 2" xfId="10723"/>
    <cellStyle name="Normal 116" xfId="10724"/>
    <cellStyle name="Normal 116 2" xfId="10725"/>
    <cellStyle name="Normal 117" xfId="10726"/>
    <cellStyle name="Normal 117 2" xfId="10727"/>
    <cellStyle name="Normal 118" xfId="10728"/>
    <cellStyle name="Normal 118 2" xfId="10729"/>
    <cellStyle name="Normal 119" xfId="10730"/>
    <cellStyle name="Normal 119 2" xfId="10731"/>
    <cellStyle name="Normal 12" xfId="10732"/>
    <cellStyle name="Normal 12 10" xfId="10733"/>
    <cellStyle name="Normal 12 10 2" xfId="10734"/>
    <cellStyle name="Normal 12 10 2 2" xfId="10735"/>
    <cellStyle name="Normal 12 10 2 2 2" xfId="10736"/>
    <cellStyle name="Normal 12 10 2 3" xfId="10737"/>
    <cellStyle name="Normal 12 10 3" xfId="10738"/>
    <cellStyle name="Normal 12 10 3 2" xfId="10739"/>
    <cellStyle name="Normal 12 10 4" xfId="10740"/>
    <cellStyle name="Normal 12 11" xfId="10741"/>
    <cellStyle name="Normal 12 11 2" xfId="10742"/>
    <cellStyle name="Normal 12 12" xfId="10743"/>
    <cellStyle name="Normal 12 12 2" xfId="10744"/>
    <cellStyle name="Normal 12 12 2 2" xfId="10745"/>
    <cellStyle name="Normal 12 12 3" xfId="10746"/>
    <cellStyle name="Normal 12 13" xfId="10747"/>
    <cellStyle name="Normal 12 13 2" xfId="10748"/>
    <cellStyle name="Normal 12 14" xfId="10749"/>
    <cellStyle name="Normal 12 14 2" xfId="10750"/>
    <cellStyle name="Normal 12 15" xfId="10751"/>
    <cellStyle name="Normal 12 2" xfId="10752"/>
    <cellStyle name="Normal 12 2 10" xfId="10753"/>
    <cellStyle name="Normal 12 2 11" xfId="10754"/>
    <cellStyle name="Normal 12 2 12" xfId="10755"/>
    <cellStyle name="Normal 12 2 2" xfId="10756"/>
    <cellStyle name="Normal 12 2 2 10" xfId="10757"/>
    <cellStyle name="Normal 12 2 2 2" xfId="10758"/>
    <cellStyle name="Normal 12 2 2 2 2" xfId="10759"/>
    <cellStyle name="Normal 12 2 2 2 2 2" xfId="10760"/>
    <cellStyle name="Normal 12 2 2 2 2 2 2" xfId="10761"/>
    <cellStyle name="Normal 12 2 2 2 2 2 2 2" xfId="10762"/>
    <cellStyle name="Normal 12 2 2 2 2 2 3" xfId="10763"/>
    <cellStyle name="Normal 12 2 2 2 2 3" xfId="10764"/>
    <cellStyle name="Normal 12 2 2 2 2 3 2" xfId="10765"/>
    <cellStyle name="Normal 12 2 2 2 2 4" xfId="10766"/>
    <cellStyle name="Normal 12 2 2 2 3" xfId="10767"/>
    <cellStyle name="Normal 12 2 2 2 3 2" xfId="10768"/>
    <cellStyle name="Normal 12 2 2 2 3 2 2" xfId="10769"/>
    <cellStyle name="Normal 12 2 2 2 3 3" xfId="10770"/>
    <cellStyle name="Normal 12 2 2 2 4" xfId="10771"/>
    <cellStyle name="Normal 12 2 2 2 4 2" xfId="10772"/>
    <cellStyle name="Normal 12 2 2 2 5" xfId="10773"/>
    <cellStyle name="Normal 12 2 2 2 6" xfId="10774"/>
    <cellStyle name="Normal 12 2 2 2 7" xfId="10775"/>
    <cellStyle name="Normal 12 2 2 3" xfId="10776"/>
    <cellStyle name="Normal 12 2 2 3 2" xfId="10777"/>
    <cellStyle name="Normal 12 2 2 3 2 2" xfId="10778"/>
    <cellStyle name="Normal 12 2 2 3 2 2 2" xfId="10779"/>
    <cellStyle name="Normal 12 2 2 3 2 3" xfId="10780"/>
    <cellStyle name="Normal 12 2 2 3 3" xfId="10781"/>
    <cellStyle name="Normal 12 2 2 3 3 2" xfId="10782"/>
    <cellStyle name="Normal 12 2 2 3 4" xfId="10783"/>
    <cellStyle name="Normal 12 2 2 4" xfId="10784"/>
    <cellStyle name="Normal 12 2 2 4 2" xfId="10785"/>
    <cellStyle name="Normal 12 2 2 4 2 2" xfId="10786"/>
    <cellStyle name="Normal 12 2 2 4 2 2 2" xfId="10787"/>
    <cellStyle name="Normal 12 2 2 4 2 3" xfId="10788"/>
    <cellStyle name="Normal 12 2 2 4 3" xfId="10789"/>
    <cellStyle name="Normal 12 2 2 4 3 2" xfId="10790"/>
    <cellStyle name="Normal 12 2 2 4 4" xfId="10791"/>
    <cellStyle name="Normal 12 2 2 5" xfId="10792"/>
    <cellStyle name="Normal 12 2 2 5 2" xfId="10793"/>
    <cellStyle name="Normal 12 2 2 5 2 2" xfId="10794"/>
    <cellStyle name="Normal 12 2 2 5 3" xfId="10795"/>
    <cellStyle name="Normal 12 2 2 6" xfId="10796"/>
    <cellStyle name="Normal 12 2 2 6 2" xfId="10797"/>
    <cellStyle name="Normal 12 2 2 7" xfId="10798"/>
    <cellStyle name="Normal 12 2 2 7 2" xfId="10799"/>
    <cellStyle name="Normal 12 2 2 8" xfId="10800"/>
    <cellStyle name="Normal 12 2 2 9" xfId="10801"/>
    <cellStyle name="Normal 12 2 3" xfId="10802"/>
    <cellStyle name="Normal 12 2 3 2" xfId="10803"/>
    <cellStyle name="Normal 12 2 3 2 2" xfId="10804"/>
    <cellStyle name="Normal 12 2 3 2 2 2" xfId="10805"/>
    <cellStyle name="Normal 12 2 3 2 2 2 2" xfId="10806"/>
    <cellStyle name="Normal 12 2 3 2 2 3" xfId="10807"/>
    <cellStyle name="Normal 12 2 3 2 3" xfId="10808"/>
    <cellStyle name="Normal 12 2 3 2 3 2" xfId="10809"/>
    <cellStyle name="Normal 12 2 3 2 4" xfId="10810"/>
    <cellStyle name="Normal 12 2 3 3" xfId="10811"/>
    <cellStyle name="Normal 12 2 3 3 2" xfId="10812"/>
    <cellStyle name="Normal 12 2 3 3 2 2" xfId="10813"/>
    <cellStyle name="Normal 12 2 3 3 3" xfId="10814"/>
    <cellStyle name="Normal 12 2 3 4" xfId="10815"/>
    <cellStyle name="Normal 12 2 3 4 2" xfId="10816"/>
    <cellStyle name="Normal 12 2 3 5" xfId="10817"/>
    <cellStyle name="Normal 12 2 3 6" xfId="10818"/>
    <cellStyle name="Normal 12 2 3 7" xfId="10819"/>
    <cellStyle name="Normal 12 2 4" xfId="10820"/>
    <cellStyle name="Normal 12 2 4 2" xfId="10821"/>
    <cellStyle name="Normal 12 2 4 2 2" xfId="10822"/>
    <cellStyle name="Normal 12 2 4 2 2 2" xfId="10823"/>
    <cellStyle name="Normal 12 2 4 2 3" xfId="10824"/>
    <cellStyle name="Normal 12 2 4 3" xfId="10825"/>
    <cellStyle name="Normal 12 2 4 3 2" xfId="10826"/>
    <cellStyle name="Normal 12 2 4 4" xfId="10827"/>
    <cellStyle name="Normal 12 2 5" xfId="10828"/>
    <cellStyle name="Normal 12 2 5 2" xfId="10829"/>
    <cellStyle name="Normal 12 2 5 2 2" xfId="10830"/>
    <cellStyle name="Normal 12 2 5 2 2 2" xfId="10831"/>
    <cellStyle name="Normal 12 2 5 2 3" xfId="10832"/>
    <cellStyle name="Normal 12 2 5 3" xfId="10833"/>
    <cellStyle name="Normal 12 2 5 3 2" xfId="10834"/>
    <cellStyle name="Normal 12 2 5 4" xfId="10835"/>
    <cellStyle name="Normal 12 2 6" xfId="10836"/>
    <cellStyle name="Normal 12 2 6 2" xfId="10837"/>
    <cellStyle name="Normal 12 2 7" xfId="10838"/>
    <cellStyle name="Normal 12 2 7 2" xfId="10839"/>
    <cellStyle name="Normal 12 2 7 2 2" xfId="10840"/>
    <cellStyle name="Normal 12 2 7 3" xfId="10841"/>
    <cellStyle name="Normal 12 2 8" xfId="10842"/>
    <cellStyle name="Normal 12 2 8 2" xfId="10843"/>
    <cellStyle name="Normal 12 2 9" xfId="10844"/>
    <cellStyle name="Normal 12 2 9 2" xfId="10845"/>
    <cellStyle name="Normal 12 3" xfId="10846"/>
    <cellStyle name="Normal 12 3 10" xfId="10847"/>
    <cellStyle name="Normal 12 3 11" xfId="10848"/>
    <cellStyle name="Normal 12 3 2" xfId="10849"/>
    <cellStyle name="Normal 12 3 2 2" xfId="10850"/>
    <cellStyle name="Normal 12 3 2 2 2" xfId="10851"/>
    <cellStyle name="Normal 12 3 2 2 2 2" xfId="10852"/>
    <cellStyle name="Normal 12 3 2 2 2 2 2" xfId="10853"/>
    <cellStyle name="Normal 12 3 2 2 2 3" xfId="10854"/>
    <cellStyle name="Normal 12 3 2 2 3" xfId="10855"/>
    <cellStyle name="Normal 12 3 2 2 3 2" xfId="10856"/>
    <cellStyle name="Normal 12 3 2 2 4" xfId="10857"/>
    <cellStyle name="Normal 12 3 2 3" xfId="10858"/>
    <cellStyle name="Normal 12 3 2 3 2" xfId="10859"/>
    <cellStyle name="Normal 12 3 2 3 2 2" xfId="10860"/>
    <cellStyle name="Normal 12 3 2 3 3" xfId="10861"/>
    <cellStyle name="Normal 12 3 2 4" xfId="10862"/>
    <cellStyle name="Normal 12 3 2 4 2" xfId="10863"/>
    <cellStyle name="Normal 12 3 2 5" xfId="10864"/>
    <cellStyle name="Normal 12 3 2 6" xfId="10865"/>
    <cellStyle name="Normal 12 3 2 7" xfId="10866"/>
    <cellStyle name="Normal 12 3 3" xfId="10867"/>
    <cellStyle name="Normal 12 3 3 2" xfId="10868"/>
    <cellStyle name="Normal 12 3 3 2 2" xfId="10869"/>
    <cellStyle name="Normal 12 3 3 2 2 2" xfId="10870"/>
    <cellStyle name="Normal 12 3 3 2 3" xfId="10871"/>
    <cellStyle name="Normal 12 3 3 3" xfId="10872"/>
    <cellStyle name="Normal 12 3 3 3 2" xfId="10873"/>
    <cellStyle name="Normal 12 3 3 4" xfId="10874"/>
    <cellStyle name="Normal 12 3 4" xfId="10875"/>
    <cellStyle name="Normal 12 3 4 2" xfId="10876"/>
    <cellStyle name="Normal 12 3 4 2 2" xfId="10877"/>
    <cellStyle name="Normal 12 3 4 2 2 2" xfId="10878"/>
    <cellStyle name="Normal 12 3 4 2 3" xfId="10879"/>
    <cellStyle name="Normal 12 3 4 3" xfId="10880"/>
    <cellStyle name="Normal 12 3 4 3 2" xfId="10881"/>
    <cellStyle name="Normal 12 3 4 4" xfId="10882"/>
    <cellStyle name="Normal 12 3 5" xfId="10883"/>
    <cellStyle name="Normal 12 3 5 2" xfId="10884"/>
    <cellStyle name="Normal 12 3 6" xfId="10885"/>
    <cellStyle name="Normal 12 3 6 2" xfId="10886"/>
    <cellStyle name="Normal 12 3 6 2 2" xfId="10887"/>
    <cellStyle name="Normal 12 3 6 3" xfId="10888"/>
    <cellStyle name="Normal 12 3 7" xfId="10889"/>
    <cellStyle name="Normal 12 3 7 2" xfId="10890"/>
    <cellStyle name="Normal 12 3 8" xfId="10891"/>
    <cellStyle name="Normal 12 3 8 2" xfId="10892"/>
    <cellStyle name="Normal 12 3 9" xfId="10893"/>
    <cellStyle name="Normal 12 4" xfId="10894"/>
    <cellStyle name="Normal 12 4 2" xfId="10895"/>
    <cellStyle name="Normal 12 4 2 2" xfId="10896"/>
    <cellStyle name="Normal 12 4 3" xfId="10897"/>
    <cellStyle name="Normal 12 4 3 2" xfId="10898"/>
    <cellStyle name="Normal 12 4 4" xfId="10899"/>
    <cellStyle name="Normal 12 5" xfId="10900"/>
    <cellStyle name="Normal 12 5 2" xfId="10901"/>
    <cellStyle name="Normal 12 5 2 2" xfId="10902"/>
    <cellStyle name="Normal 12 5 3" xfId="10903"/>
    <cellStyle name="Normal 12 5 3 2" xfId="10904"/>
    <cellStyle name="Normal 12 5 4" xfId="10905"/>
    <cellStyle name="Normal 12 6" xfId="10906"/>
    <cellStyle name="Normal 12 6 2" xfId="10907"/>
    <cellStyle name="Normal 12 7" xfId="10908"/>
    <cellStyle name="Normal 12 7 2" xfId="10909"/>
    <cellStyle name="Normal 12 8" xfId="10910"/>
    <cellStyle name="Normal 12 8 2" xfId="10911"/>
    <cellStyle name="Normal 12 8 2 2" xfId="10912"/>
    <cellStyle name="Normal 12 8 2 2 2" xfId="10913"/>
    <cellStyle name="Normal 12 8 2 2 2 2" xfId="10914"/>
    <cellStyle name="Normal 12 8 2 2 3" xfId="10915"/>
    <cellStyle name="Normal 12 8 2 3" xfId="10916"/>
    <cellStyle name="Normal 12 8 2 3 2" xfId="10917"/>
    <cellStyle name="Normal 12 8 2 4" xfId="10918"/>
    <cellStyle name="Normal 12 8 3" xfId="10919"/>
    <cellStyle name="Normal 12 8 3 2" xfId="10920"/>
    <cellStyle name="Normal 12 8 3 2 2" xfId="10921"/>
    <cellStyle name="Normal 12 8 3 3" xfId="10922"/>
    <cellStyle name="Normal 12 8 4" xfId="10923"/>
    <cellStyle name="Normal 12 8 4 2" xfId="10924"/>
    <cellStyle name="Normal 12 8 5" xfId="10925"/>
    <cellStyle name="Normal 12 8 6" xfId="10926"/>
    <cellStyle name="Normal 12 8 7" xfId="10927"/>
    <cellStyle name="Normal 12 9" xfId="10928"/>
    <cellStyle name="Normal 12 9 2" xfId="10929"/>
    <cellStyle name="Normal 12 9 2 2" xfId="10930"/>
    <cellStyle name="Normal 12 9 2 2 2" xfId="10931"/>
    <cellStyle name="Normal 12 9 2 2 2 2" xfId="10932"/>
    <cellStyle name="Normal 12 9 2 2 3" xfId="10933"/>
    <cellStyle name="Normal 12 9 2 3" xfId="10934"/>
    <cellStyle name="Normal 12 9 2 3 2" xfId="10935"/>
    <cellStyle name="Normal 12 9 2 4" xfId="10936"/>
    <cellStyle name="Normal 12 9 3" xfId="10937"/>
    <cellStyle name="Normal 12 9 3 2" xfId="10938"/>
    <cellStyle name="Normal 12 9 3 2 2" xfId="10939"/>
    <cellStyle name="Normal 12 9 3 3" xfId="10940"/>
    <cellStyle name="Normal 12 9 4" xfId="10941"/>
    <cellStyle name="Normal 12 9 4 2" xfId="10942"/>
    <cellStyle name="Normal 12 9 5" xfId="10943"/>
    <cellStyle name="Normal 12 9 6" xfId="10944"/>
    <cellStyle name="Normal 12 9 7" xfId="10945"/>
    <cellStyle name="Normal 120" xfId="10946"/>
    <cellStyle name="Normal 120 2" xfId="10947"/>
    <cellStyle name="Normal 122" xfId="10948"/>
    <cellStyle name="Normal 122 2" xfId="10949"/>
    <cellStyle name="Normal 123" xfId="10950"/>
    <cellStyle name="Normal 123 2" xfId="10951"/>
    <cellStyle name="Normal 124" xfId="10952"/>
    <cellStyle name="Normal 124 2" xfId="10953"/>
    <cellStyle name="Normal 125" xfId="10954"/>
    <cellStyle name="Normal 125 2" xfId="10955"/>
    <cellStyle name="Normal 126" xfId="10956"/>
    <cellStyle name="Normal 126 2" xfId="10957"/>
    <cellStyle name="Normal 127" xfId="10958"/>
    <cellStyle name="Normal 127 2" xfId="10959"/>
    <cellStyle name="Normal 128" xfId="10960"/>
    <cellStyle name="Normal 128 2" xfId="10961"/>
    <cellStyle name="Normal 129" xfId="10962"/>
    <cellStyle name="Normal 129 2" xfId="10963"/>
    <cellStyle name="Normal 13" xfId="10964"/>
    <cellStyle name="Normal 13 10" xfId="10965"/>
    <cellStyle name="Normal 13 10 2" xfId="10966"/>
    <cellStyle name="Normal 13 10 2 2" xfId="10967"/>
    <cellStyle name="Normal 13 10 3" xfId="10968"/>
    <cellStyle name="Normal 13 10 3 2" xfId="10969"/>
    <cellStyle name="Normal 13 10 3 2 2" xfId="10970"/>
    <cellStyle name="Normal 13 10 3 3" xfId="10971"/>
    <cellStyle name="Normal 13 10 4" xfId="10972"/>
    <cellStyle name="Normal 13 10 4 2" xfId="10973"/>
    <cellStyle name="Normal 13 10 5" xfId="10974"/>
    <cellStyle name="Normal 13 11" xfId="10975"/>
    <cellStyle name="Normal 13 11 2" xfId="10976"/>
    <cellStyle name="Normal 13 12" xfId="10977"/>
    <cellStyle name="Normal 13 12 2" xfId="10978"/>
    <cellStyle name="Normal 13 12 2 2" xfId="10979"/>
    <cellStyle name="Normal 13 12 3" xfId="10980"/>
    <cellStyle name="Normal 13 13" xfId="10981"/>
    <cellStyle name="Normal 13 13 2" xfId="10982"/>
    <cellStyle name="Normal 13 14" xfId="10983"/>
    <cellStyle name="Normal 13 14 2" xfId="10984"/>
    <cellStyle name="Normal 13 15" xfId="10985"/>
    <cellStyle name="Normal 13 2" xfId="10986"/>
    <cellStyle name="Normal 13 2 10" xfId="10987"/>
    <cellStyle name="Normal 13 2 11" xfId="10988"/>
    <cellStyle name="Normal 13 2 12" xfId="10989"/>
    <cellStyle name="Normal 13 2 2" xfId="10990"/>
    <cellStyle name="Normal 13 2 2 10" xfId="10991"/>
    <cellStyle name="Normal 13 2 2 2" xfId="10992"/>
    <cellStyle name="Normal 13 2 2 2 2" xfId="10993"/>
    <cellStyle name="Normal 13 2 2 2 2 2" xfId="10994"/>
    <cellStyle name="Normal 13 2 2 2 2 2 2" xfId="10995"/>
    <cellStyle name="Normal 13 2 2 2 2 2 2 2" xfId="10996"/>
    <cellStyle name="Normal 13 2 2 2 2 2 3" xfId="10997"/>
    <cellStyle name="Normal 13 2 2 2 2 3" xfId="10998"/>
    <cellStyle name="Normal 13 2 2 2 2 3 2" xfId="10999"/>
    <cellStyle name="Normal 13 2 2 2 2 4" xfId="11000"/>
    <cellStyle name="Normal 13 2 2 2 3" xfId="11001"/>
    <cellStyle name="Normal 13 2 2 2 3 2" xfId="11002"/>
    <cellStyle name="Normal 13 2 2 2 3 2 2" xfId="11003"/>
    <cellStyle name="Normal 13 2 2 2 3 3" xfId="11004"/>
    <cellStyle name="Normal 13 2 2 2 4" xfId="11005"/>
    <cellStyle name="Normal 13 2 2 2 4 2" xfId="11006"/>
    <cellStyle name="Normal 13 2 2 2 5" xfId="11007"/>
    <cellStyle name="Normal 13 2 2 2 6" xfId="11008"/>
    <cellStyle name="Normal 13 2 2 2 7" xfId="11009"/>
    <cellStyle name="Normal 13 2 2 3" xfId="11010"/>
    <cellStyle name="Normal 13 2 2 3 2" xfId="11011"/>
    <cellStyle name="Normal 13 2 2 3 2 2" xfId="11012"/>
    <cellStyle name="Normal 13 2 2 3 2 2 2" xfId="11013"/>
    <cellStyle name="Normal 13 2 2 3 2 3" xfId="11014"/>
    <cellStyle name="Normal 13 2 2 3 3" xfId="11015"/>
    <cellStyle name="Normal 13 2 2 3 3 2" xfId="11016"/>
    <cellStyle name="Normal 13 2 2 3 4" xfId="11017"/>
    <cellStyle name="Normal 13 2 2 4" xfId="11018"/>
    <cellStyle name="Normal 13 2 2 4 2" xfId="11019"/>
    <cellStyle name="Normal 13 2 2 4 2 2" xfId="11020"/>
    <cellStyle name="Normal 13 2 2 4 2 2 2" xfId="11021"/>
    <cellStyle name="Normal 13 2 2 4 2 3" xfId="11022"/>
    <cellStyle name="Normal 13 2 2 4 3" xfId="11023"/>
    <cellStyle name="Normal 13 2 2 4 3 2" xfId="11024"/>
    <cellStyle name="Normal 13 2 2 4 4" xfId="11025"/>
    <cellStyle name="Normal 13 2 2 5" xfId="11026"/>
    <cellStyle name="Normal 13 2 2 5 2" xfId="11027"/>
    <cellStyle name="Normal 13 2 2 5 2 2" xfId="11028"/>
    <cellStyle name="Normal 13 2 2 5 3" xfId="11029"/>
    <cellStyle name="Normal 13 2 2 6" xfId="11030"/>
    <cellStyle name="Normal 13 2 2 6 2" xfId="11031"/>
    <cellStyle name="Normal 13 2 2 7" xfId="11032"/>
    <cellStyle name="Normal 13 2 2 7 2" xfId="11033"/>
    <cellStyle name="Normal 13 2 2 8" xfId="11034"/>
    <cellStyle name="Normal 13 2 2 9" xfId="11035"/>
    <cellStyle name="Normal 13 2 3" xfId="11036"/>
    <cellStyle name="Normal 13 2 3 2" xfId="11037"/>
    <cellStyle name="Normal 13 2 3 2 2" xfId="11038"/>
    <cellStyle name="Normal 13 2 3 2 2 2" xfId="11039"/>
    <cellStyle name="Normal 13 2 3 2 2 2 2" xfId="11040"/>
    <cellStyle name="Normal 13 2 3 2 2 3" xfId="11041"/>
    <cellStyle name="Normal 13 2 3 2 3" xfId="11042"/>
    <cellStyle name="Normal 13 2 3 2 3 2" xfId="11043"/>
    <cellStyle name="Normal 13 2 3 2 4" xfId="11044"/>
    <cellStyle name="Normal 13 2 3 3" xfId="11045"/>
    <cellStyle name="Normal 13 2 3 3 2" xfId="11046"/>
    <cellStyle name="Normal 13 2 3 3 2 2" xfId="11047"/>
    <cellStyle name="Normal 13 2 3 3 3" xfId="11048"/>
    <cellStyle name="Normal 13 2 3 4" xfId="11049"/>
    <cellStyle name="Normal 13 2 3 4 2" xfId="11050"/>
    <cellStyle name="Normal 13 2 3 5" xfId="11051"/>
    <cellStyle name="Normal 13 2 3 6" xfId="11052"/>
    <cellStyle name="Normal 13 2 3 7" xfId="11053"/>
    <cellStyle name="Normal 13 2 4" xfId="11054"/>
    <cellStyle name="Normal 13 2 4 2" xfId="11055"/>
    <cellStyle name="Normal 13 2 4 2 2" xfId="11056"/>
    <cellStyle name="Normal 13 2 4 2 2 2" xfId="11057"/>
    <cellStyle name="Normal 13 2 4 2 3" xfId="11058"/>
    <cellStyle name="Normal 13 2 4 3" xfId="11059"/>
    <cellStyle name="Normal 13 2 4 3 2" xfId="11060"/>
    <cellStyle name="Normal 13 2 4 4" xfId="11061"/>
    <cellStyle name="Normal 13 2 5" xfId="11062"/>
    <cellStyle name="Normal 13 2 5 2" xfId="11063"/>
    <cellStyle name="Normal 13 2 5 2 2" xfId="11064"/>
    <cellStyle name="Normal 13 2 5 2 2 2" xfId="11065"/>
    <cellStyle name="Normal 13 2 5 2 3" xfId="11066"/>
    <cellStyle name="Normal 13 2 5 3" xfId="11067"/>
    <cellStyle name="Normal 13 2 5 3 2" xfId="11068"/>
    <cellStyle name="Normal 13 2 5 4" xfId="11069"/>
    <cellStyle name="Normal 13 2 6" xfId="11070"/>
    <cellStyle name="Normal 13 2 6 2" xfId="11071"/>
    <cellStyle name="Normal 13 2 7" xfId="11072"/>
    <cellStyle name="Normal 13 2 7 2" xfId="11073"/>
    <cellStyle name="Normal 13 2 7 2 2" xfId="11074"/>
    <cellStyle name="Normal 13 2 7 3" xfId="11075"/>
    <cellStyle name="Normal 13 2 8" xfId="11076"/>
    <cellStyle name="Normal 13 2 8 2" xfId="11077"/>
    <cellStyle name="Normal 13 2 9" xfId="11078"/>
    <cellStyle name="Normal 13 2 9 2" xfId="11079"/>
    <cellStyle name="Normal 13 3" xfId="11080"/>
    <cellStyle name="Normal 13 3 10" xfId="11081"/>
    <cellStyle name="Normal 13 3 2" xfId="11082"/>
    <cellStyle name="Normal 13 3 2 2" xfId="11083"/>
    <cellStyle name="Normal 13 3 2 2 2" xfId="11084"/>
    <cellStyle name="Normal 13 3 2 2 2 2" xfId="11085"/>
    <cellStyle name="Normal 13 3 2 2 2 2 2" xfId="11086"/>
    <cellStyle name="Normal 13 3 2 2 2 3" xfId="11087"/>
    <cellStyle name="Normal 13 3 2 2 3" xfId="11088"/>
    <cellStyle name="Normal 13 3 2 2 3 2" xfId="11089"/>
    <cellStyle name="Normal 13 3 2 2 4" xfId="11090"/>
    <cellStyle name="Normal 13 3 2 3" xfId="11091"/>
    <cellStyle name="Normal 13 3 2 3 2" xfId="11092"/>
    <cellStyle name="Normal 13 3 2 3 2 2" xfId="11093"/>
    <cellStyle name="Normal 13 3 2 3 3" xfId="11094"/>
    <cellStyle name="Normal 13 3 2 4" xfId="11095"/>
    <cellStyle name="Normal 13 3 2 4 2" xfId="11096"/>
    <cellStyle name="Normal 13 3 2 5" xfId="11097"/>
    <cellStyle name="Normal 13 3 2 6" xfId="11098"/>
    <cellStyle name="Normal 13 3 2 7" xfId="11099"/>
    <cellStyle name="Normal 13 3 3" xfId="11100"/>
    <cellStyle name="Normal 13 3 3 2" xfId="11101"/>
    <cellStyle name="Normal 13 3 3 2 2" xfId="11102"/>
    <cellStyle name="Normal 13 3 3 2 2 2" xfId="11103"/>
    <cellStyle name="Normal 13 3 3 2 3" xfId="11104"/>
    <cellStyle name="Normal 13 3 3 3" xfId="11105"/>
    <cellStyle name="Normal 13 3 3 3 2" xfId="11106"/>
    <cellStyle name="Normal 13 3 3 4" xfId="11107"/>
    <cellStyle name="Normal 13 3 4" xfId="11108"/>
    <cellStyle name="Normal 13 3 4 2" xfId="11109"/>
    <cellStyle name="Normal 13 3 4 2 2" xfId="11110"/>
    <cellStyle name="Normal 13 3 4 2 2 2" xfId="11111"/>
    <cellStyle name="Normal 13 3 4 2 3" xfId="11112"/>
    <cellStyle name="Normal 13 3 4 3" xfId="11113"/>
    <cellStyle name="Normal 13 3 4 3 2" xfId="11114"/>
    <cellStyle name="Normal 13 3 4 4" xfId="11115"/>
    <cellStyle name="Normal 13 3 5" xfId="11116"/>
    <cellStyle name="Normal 13 3 5 2" xfId="11117"/>
    <cellStyle name="Normal 13 3 5 2 2" xfId="11118"/>
    <cellStyle name="Normal 13 3 5 3" xfId="11119"/>
    <cellStyle name="Normal 13 3 6" xfId="11120"/>
    <cellStyle name="Normal 13 3 6 2" xfId="11121"/>
    <cellStyle name="Normal 13 3 7" xfId="11122"/>
    <cellStyle name="Normal 13 3 7 2" xfId="11123"/>
    <cellStyle name="Normal 13 3 8" xfId="11124"/>
    <cellStyle name="Normal 13 3 9" xfId="11125"/>
    <cellStyle name="Normal 13 4" xfId="11126"/>
    <cellStyle name="Normal 13 4 2" xfId="11127"/>
    <cellStyle name="Normal 13 5" xfId="11128"/>
    <cellStyle name="Normal 13 5 2" xfId="11129"/>
    <cellStyle name="Normal 13 6" xfId="11130"/>
    <cellStyle name="Normal 13 6 2" xfId="11131"/>
    <cellStyle name="Normal 13 7" xfId="11132"/>
    <cellStyle name="Normal 13 7 2" xfId="11133"/>
    <cellStyle name="Normal 13 8" xfId="11134"/>
    <cellStyle name="Normal 13 8 2" xfId="11135"/>
    <cellStyle name="Normal 13 8 2 2" xfId="11136"/>
    <cellStyle name="Normal 13 8 2 2 2" xfId="11137"/>
    <cellStyle name="Normal 13 8 2 2 2 2" xfId="11138"/>
    <cellStyle name="Normal 13 8 2 2 3" xfId="11139"/>
    <cellStyle name="Normal 13 8 2 3" xfId="11140"/>
    <cellStyle name="Normal 13 8 2 3 2" xfId="11141"/>
    <cellStyle name="Normal 13 8 2 4" xfId="11142"/>
    <cellStyle name="Normal 13 8 3" xfId="11143"/>
    <cellStyle name="Normal 13 8 3 2" xfId="11144"/>
    <cellStyle name="Normal 13 8 3 2 2" xfId="11145"/>
    <cellStyle name="Normal 13 8 3 3" xfId="11146"/>
    <cellStyle name="Normal 13 8 4" xfId="11147"/>
    <cellStyle name="Normal 13 8 4 2" xfId="11148"/>
    <cellStyle name="Normal 13 8 5" xfId="11149"/>
    <cellStyle name="Normal 13 8 6" xfId="11150"/>
    <cellStyle name="Normal 13 8 7" xfId="11151"/>
    <cellStyle name="Normal 13 9" xfId="11152"/>
    <cellStyle name="Normal 13 9 2" xfId="11153"/>
    <cellStyle name="Normal 13 9 2 2" xfId="11154"/>
    <cellStyle name="Normal 13 9 2 2 2" xfId="11155"/>
    <cellStyle name="Normal 13 9 2 2 2 2" xfId="11156"/>
    <cellStyle name="Normal 13 9 2 2 3" xfId="11157"/>
    <cellStyle name="Normal 13 9 2 3" xfId="11158"/>
    <cellStyle name="Normal 13 9 2 3 2" xfId="11159"/>
    <cellStyle name="Normal 13 9 2 4" xfId="11160"/>
    <cellStyle name="Normal 13 9 3" xfId="11161"/>
    <cellStyle name="Normal 13 9 3 2" xfId="11162"/>
    <cellStyle name="Normal 13 9 3 2 2" xfId="11163"/>
    <cellStyle name="Normal 13 9 3 3" xfId="11164"/>
    <cellStyle name="Normal 13 9 4" xfId="11165"/>
    <cellStyle name="Normal 13 9 4 2" xfId="11166"/>
    <cellStyle name="Normal 13 9 5" xfId="11167"/>
    <cellStyle name="Normal 13 9 6" xfId="11168"/>
    <cellStyle name="Normal 13 9 7" xfId="11169"/>
    <cellStyle name="Normal 130" xfId="11170"/>
    <cellStyle name="Normal 130 2" xfId="11171"/>
    <cellStyle name="Normal 131" xfId="11172"/>
    <cellStyle name="Normal 131 2" xfId="11173"/>
    <cellStyle name="Normal 14" xfId="11174"/>
    <cellStyle name="Normal 14 10" xfId="11175"/>
    <cellStyle name="Normal 14 10 2" xfId="11176"/>
    <cellStyle name="Normal 14 2" xfId="11177"/>
    <cellStyle name="Normal 14 2 2" xfId="11178"/>
    <cellStyle name="Normal 14 2 2 2" xfId="11179"/>
    <cellStyle name="Normal 14 2 3" xfId="11180"/>
    <cellStyle name="Normal 14 2 3 2" xfId="11181"/>
    <cellStyle name="Normal 14 2 4" xfId="11182"/>
    <cellStyle name="Normal 14 3" xfId="11183"/>
    <cellStyle name="Normal 14 3 2" xfId="11184"/>
    <cellStyle name="Normal 14 4" xfId="11185"/>
    <cellStyle name="Normal 14 4 2" xfId="11186"/>
    <cellStyle name="Normal 14 5" xfId="11187"/>
    <cellStyle name="Normal 14 5 2" xfId="11188"/>
    <cellStyle name="Normal 14 6" xfId="11189"/>
    <cellStyle name="Normal 14 6 2" xfId="11190"/>
    <cellStyle name="Normal 14 7" xfId="11191"/>
    <cellStyle name="Normal 14 7 2" xfId="11192"/>
    <cellStyle name="Normal 14 8" xfId="11193"/>
    <cellStyle name="Normal 14 8 2" xfId="11194"/>
    <cellStyle name="Normal 14 9" xfId="11195"/>
    <cellStyle name="Normal 15" xfId="11196"/>
    <cellStyle name="Normal 15 10" xfId="11197"/>
    <cellStyle name="Normal 15 10 2" xfId="11198"/>
    <cellStyle name="Normal 15 10 2 2" xfId="11199"/>
    <cellStyle name="Normal 15 10 3" xfId="11200"/>
    <cellStyle name="Normal 15 10 3 2" xfId="11201"/>
    <cellStyle name="Normal 15 10 3 2 2" xfId="11202"/>
    <cellStyle name="Normal 15 10 3 3" xfId="11203"/>
    <cellStyle name="Normal 15 10 4" xfId="11204"/>
    <cellStyle name="Normal 15 10 4 2" xfId="11205"/>
    <cellStyle name="Normal 15 10 5" xfId="11206"/>
    <cellStyle name="Normal 15 11" xfId="11207"/>
    <cellStyle name="Normal 15 11 2" xfId="11208"/>
    <cellStyle name="Normal 15 12" xfId="11209"/>
    <cellStyle name="Normal 15 12 2" xfId="11210"/>
    <cellStyle name="Normal 15 12 2 2" xfId="11211"/>
    <cellStyle name="Normal 15 12 3" xfId="11212"/>
    <cellStyle name="Normal 15 13" xfId="11213"/>
    <cellStyle name="Normal 15 13 2" xfId="11214"/>
    <cellStyle name="Normal 15 14" xfId="11215"/>
    <cellStyle name="Normal 15 14 2" xfId="11216"/>
    <cellStyle name="Normal 15 15" xfId="11217"/>
    <cellStyle name="Normal 15 2" xfId="11218"/>
    <cellStyle name="Normal 15 2 10" xfId="11219"/>
    <cellStyle name="Normal 15 2 11" xfId="11220"/>
    <cellStyle name="Normal 15 2 2" xfId="11221"/>
    <cellStyle name="Normal 15 2 2 2" xfId="11222"/>
    <cellStyle name="Normal 15 2 2 2 2" xfId="11223"/>
    <cellStyle name="Normal 15 2 2 2 2 2" xfId="11224"/>
    <cellStyle name="Normal 15 2 2 2 2 2 2" xfId="11225"/>
    <cellStyle name="Normal 15 2 2 2 2 3" xfId="11226"/>
    <cellStyle name="Normal 15 2 2 2 3" xfId="11227"/>
    <cellStyle name="Normal 15 2 2 2 3 2" xfId="11228"/>
    <cellStyle name="Normal 15 2 2 2 4" xfId="11229"/>
    <cellStyle name="Normal 15 2 2 3" xfId="11230"/>
    <cellStyle name="Normal 15 2 2 3 2" xfId="11231"/>
    <cellStyle name="Normal 15 2 2 3 2 2" xfId="11232"/>
    <cellStyle name="Normal 15 2 2 3 3" xfId="11233"/>
    <cellStyle name="Normal 15 2 2 4" xfId="11234"/>
    <cellStyle name="Normal 15 2 2 4 2" xfId="11235"/>
    <cellStyle name="Normal 15 2 2 5" xfId="11236"/>
    <cellStyle name="Normal 15 2 2 6" xfId="11237"/>
    <cellStyle name="Normal 15 2 2 7" xfId="11238"/>
    <cellStyle name="Normal 15 2 3" xfId="11239"/>
    <cellStyle name="Normal 15 2 3 2" xfId="11240"/>
    <cellStyle name="Normal 15 2 3 2 2" xfId="11241"/>
    <cellStyle name="Normal 15 2 3 2 2 2" xfId="11242"/>
    <cellStyle name="Normal 15 2 3 2 3" xfId="11243"/>
    <cellStyle name="Normal 15 2 3 3" xfId="11244"/>
    <cellStyle name="Normal 15 2 3 3 2" xfId="11245"/>
    <cellStyle name="Normal 15 2 3 4" xfId="11246"/>
    <cellStyle name="Normal 15 2 4" xfId="11247"/>
    <cellStyle name="Normal 15 2 4 2" xfId="11248"/>
    <cellStyle name="Normal 15 2 4 2 2" xfId="11249"/>
    <cellStyle name="Normal 15 2 4 2 2 2" xfId="11250"/>
    <cellStyle name="Normal 15 2 4 2 3" xfId="11251"/>
    <cellStyle name="Normal 15 2 4 3" xfId="11252"/>
    <cellStyle name="Normal 15 2 4 3 2" xfId="11253"/>
    <cellStyle name="Normal 15 2 4 4" xfId="11254"/>
    <cellStyle name="Normal 15 2 5" xfId="11255"/>
    <cellStyle name="Normal 15 2 5 2" xfId="11256"/>
    <cellStyle name="Normal 15 2 6" xfId="11257"/>
    <cellStyle name="Normal 15 2 6 2" xfId="11258"/>
    <cellStyle name="Normal 15 2 6 2 2" xfId="11259"/>
    <cellStyle name="Normal 15 2 6 3" xfId="11260"/>
    <cellStyle name="Normal 15 2 7" xfId="11261"/>
    <cellStyle name="Normal 15 2 7 2" xfId="11262"/>
    <cellStyle name="Normal 15 2 8" xfId="11263"/>
    <cellStyle name="Normal 15 2 8 2" xfId="11264"/>
    <cellStyle name="Normal 15 2 9" xfId="11265"/>
    <cellStyle name="Normal 15 3" xfId="11266"/>
    <cellStyle name="Normal 15 3 2" xfId="11267"/>
    <cellStyle name="Normal 15 4" xfId="11268"/>
    <cellStyle name="Normal 15 4 2" xfId="11269"/>
    <cellStyle name="Normal 15 5" xfId="11270"/>
    <cellStyle name="Normal 15 5 2" xfId="11271"/>
    <cellStyle name="Normal 15 6" xfId="11272"/>
    <cellStyle name="Normal 15 6 2" xfId="11273"/>
    <cellStyle name="Normal 15 7" xfId="11274"/>
    <cellStyle name="Normal 15 7 2" xfId="11275"/>
    <cellStyle name="Normal 15 8" xfId="11276"/>
    <cellStyle name="Normal 15 8 2" xfId="11277"/>
    <cellStyle name="Normal 15 8 2 2" xfId="11278"/>
    <cellStyle name="Normal 15 8 2 2 2" xfId="11279"/>
    <cellStyle name="Normal 15 8 2 2 2 2" xfId="11280"/>
    <cellStyle name="Normal 15 8 2 2 3" xfId="11281"/>
    <cellStyle name="Normal 15 8 2 3" xfId="11282"/>
    <cellStyle name="Normal 15 8 2 3 2" xfId="11283"/>
    <cellStyle name="Normal 15 8 2 4" xfId="11284"/>
    <cellStyle name="Normal 15 8 3" xfId="11285"/>
    <cellStyle name="Normal 15 8 3 2" xfId="11286"/>
    <cellStyle name="Normal 15 8 3 2 2" xfId="11287"/>
    <cellStyle name="Normal 15 8 3 3" xfId="11288"/>
    <cellStyle name="Normal 15 8 4" xfId="11289"/>
    <cellStyle name="Normal 15 8 4 2" xfId="11290"/>
    <cellStyle name="Normal 15 8 5" xfId="11291"/>
    <cellStyle name="Normal 15 8 6" xfId="11292"/>
    <cellStyle name="Normal 15 8 7" xfId="11293"/>
    <cellStyle name="Normal 15 9" xfId="11294"/>
    <cellStyle name="Normal 15 9 2" xfId="11295"/>
    <cellStyle name="Normal 15 9 2 2" xfId="11296"/>
    <cellStyle name="Normal 15 9 2 2 2" xfId="11297"/>
    <cellStyle name="Normal 15 9 2 2 2 2" xfId="11298"/>
    <cellStyle name="Normal 15 9 2 2 3" xfId="11299"/>
    <cellStyle name="Normal 15 9 2 3" xfId="11300"/>
    <cellStyle name="Normal 15 9 2 3 2" xfId="11301"/>
    <cellStyle name="Normal 15 9 2 4" xfId="11302"/>
    <cellStyle name="Normal 15 9 3" xfId="11303"/>
    <cellStyle name="Normal 15 9 3 2" xfId="11304"/>
    <cellStyle name="Normal 15 9 3 2 2" xfId="11305"/>
    <cellStyle name="Normal 15 9 3 3" xfId="11306"/>
    <cellStyle name="Normal 15 9 4" xfId="11307"/>
    <cellStyle name="Normal 15 9 4 2" xfId="11308"/>
    <cellStyle name="Normal 15 9 5" xfId="11309"/>
    <cellStyle name="Normal 15 9 6" xfId="11310"/>
    <cellStyle name="Normal 15 9 7" xfId="11311"/>
    <cellStyle name="Normal 16" xfId="11312"/>
    <cellStyle name="Normal 16 2" xfId="11313"/>
    <cellStyle name="Normal 16 2 2" xfId="11314"/>
    <cellStyle name="Normal 16 3" xfId="11315"/>
    <cellStyle name="Normal 16 3 2" xfId="11316"/>
    <cellStyle name="Normal 16 4" xfId="11317"/>
    <cellStyle name="Normal 16 4 2" xfId="11318"/>
    <cellStyle name="Normal 16 5" xfId="11319"/>
    <cellStyle name="Normal 16 5 2" xfId="11320"/>
    <cellStyle name="Normal 16 6" xfId="11321"/>
    <cellStyle name="Normal 16 6 2" xfId="11322"/>
    <cellStyle name="Normal 16 7" xfId="11323"/>
    <cellStyle name="Normal 16 7 2" xfId="11324"/>
    <cellStyle name="Normal 16 8" xfId="11325"/>
    <cellStyle name="Normal 17" xfId="11326"/>
    <cellStyle name="Normal 17 10" xfId="11327"/>
    <cellStyle name="Normal 17 10 2" xfId="11328"/>
    <cellStyle name="Normal 17 10 2 2" xfId="11329"/>
    <cellStyle name="Normal 17 10 2 2 2" xfId="11330"/>
    <cellStyle name="Normal 17 10 2 3" xfId="11331"/>
    <cellStyle name="Normal 17 10 3" xfId="11332"/>
    <cellStyle name="Normal 17 10 3 2" xfId="11333"/>
    <cellStyle name="Normal 17 10 4" xfId="11334"/>
    <cellStyle name="Normal 17 11" xfId="11335"/>
    <cellStyle name="Normal 17 11 2" xfId="11336"/>
    <cellStyle name="Normal 17 12" xfId="11337"/>
    <cellStyle name="Normal 17 12 2" xfId="11338"/>
    <cellStyle name="Normal 17 12 2 2" xfId="11339"/>
    <cellStyle name="Normal 17 12 3" xfId="11340"/>
    <cellStyle name="Normal 17 13" xfId="11341"/>
    <cellStyle name="Normal 17 13 2" xfId="11342"/>
    <cellStyle name="Normal 17 14" xfId="11343"/>
    <cellStyle name="Normal 17 14 2" xfId="11344"/>
    <cellStyle name="Normal 17 15" xfId="11345"/>
    <cellStyle name="Normal 17 16" xfId="11346"/>
    <cellStyle name="Normal 17 17" xfId="11347"/>
    <cellStyle name="Normal 17 2" xfId="11348"/>
    <cellStyle name="Normal 17 2 2" xfId="11349"/>
    <cellStyle name="Normal 17 2 2 2" xfId="11350"/>
    <cellStyle name="Normal 17 2 3" xfId="11351"/>
    <cellStyle name="Normal 17 2 3 2" xfId="11352"/>
    <cellStyle name="Normal 17 2 3 2 2" xfId="11353"/>
    <cellStyle name="Normal 17 2 3 2 2 2" xfId="11354"/>
    <cellStyle name="Normal 17 2 3 2 3" xfId="11355"/>
    <cellStyle name="Normal 17 2 3 3" xfId="11356"/>
    <cellStyle name="Normal 17 2 3 3 2" xfId="11357"/>
    <cellStyle name="Normal 17 2 3 4" xfId="11358"/>
    <cellStyle name="Normal 17 2 4" xfId="11359"/>
    <cellStyle name="Normal 17 2 4 2" xfId="11360"/>
    <cellStyle name="Normal 17 2 5" xfId="11361"/>
    <cellStyle name="Normal 17 2 5 2" xfId="11362"/>
    <cellStyle name="Normal 17 3" xfId="11363"/>
    <cellStyle name="Normal 17 3 2" xfId="11364"/>
    <cellStyle name="Normal 17 3 2 2" xfId="11365"/>
    <cellStyle name="Normal 17 3 3" xfId="11366"/>
    <cellStyle name="Normal 17 3 3 2" xfId="11367"/>
    <cellStyle name="Normal 17 3 4" xfId="11368"/>
    <cellStyle name="Normal 17 4" xfId="11369"/>
    <cellStyle name="Normal 17 4 2" xfId="11370"/>
    <cellStyle name="Normal 17 4 2 2" xfId="11371"/>
    <cellStyle name="Normal 17 4 3" xfId="11372"/>
    <cellStyle name="Normal 17 4 3 2" xfId="11373"/>
    <cellStyle name="Normal 17 4 4" xfId="11374"/>
    <cellStyle name="Normal 17 5" xfId="11375"/>
    <cellStyle name="Normal 17 5 2" xfId="11376"/>
    <cellStyle name="Normal 17 5 2 2" xfId="11377"/>
    <cellStyle name="Normal 17 5 3" xfId="11378"/>
    <cellStyle name="Normal 17 5 3 2" xfId="11379"/>
    <cellStyle name="Normal 17 5 3 2 2" xfId="11380"/>
    <cellStyle name="Normal 17 5 3 2 2 2" xfId="11381"/>
    <cellStyle name="Normal 17 5 3 2 3" xfId="11382"/>
    <cellStyle name="Normal 17 5 3 3" xfId="11383"/>
    <cellStyle name="Normal 17 5 3 3 2" xfId="11384"/>
    <cellStyle name="Normal 17 5 3 4" xfId="11385"/>
    <cellStyle name="Normal 17 6" xfId="11386"/>
    <cellStyle name="Normal 17 6 2" xfId="11387"/>
    <cellStyle name="Normal 17 7" xfId="11388"/>
    <cellStyle name="Normal 17 7 2" xfId="11389"/>
    <cellStyle name="Normal 17 8" xfId="11390"/>
    <cellStyle name="Normal 17 8 2" xfId="11391"/>
    <cellStyle name="Normal 17 8 2 2" xfId="11392"/>
    <cellStyle name="Normal 17 8 2 2 2" xfId="11393"/>
    <cellStyle name="Normal 17 8 2 2 2 2" xfId="11394"/>
    <cellStyle name="Normal 17 8 2 2 3" xfId="11395"/>
    <cellStyle name="Normal 17 8 2 3" xfId="11396"/>
    <cellStyle name="Normal 17 8 2 3 2" xfId="11397"/>
    <cellStyle name="Normal 17 8 2 4" xfId="11398"/>
    <cellStyle name="Normal 17 8 3" xfId="11399"/>
    <cellStyle name="Normal 17 8 3 2" xfId="11400"/>
    <cellStyle name="Normal 17 8 3 2 2" xfId="11401"/>
    <cellStyle name="Normal 17 8 3 3" xfId="11402"/>
    <cellStyle name="Normal 17 8 4" xfId="11403"/>
    <cellStyle name="Normal 17 8 4 2" xfId="11404"/>
    <cellStyle name="Normal 17 8 5" xfId="11405"/>
    <cellStyle name="Normal 17 8 6" xfId="11406"/>
    <cellStyle name="Normal 17 8 7" xfId="11407"/>
    <cellStyle name="Normal 17 9" xfId="11408"/>
    <cellStyle name="Normal 17 9 2" xfId="11409"/>
    <cellStyle name="Normal 17 9 2 2" xfId="11410"/>
    <cellStyle name="Normal 17 9 2 2 2" xfId="11411"/>
    <cellStyle name="Normal 17 9 2 3" xfId="11412"/>
    <cellStyle name="Normal 17 9 3" xfId="11413"/>
    <cellStyle name="Normal 17 9 3 2" xfId="11414"/>
    <cellStyle name="Normal 17 9 4" xfId="11415"/>
    <cellStyle name="Normal 18" xfId="11416"/>
    <cellStyle name="Normal 18 10" xfId="11417"/>
    <cellStyle name="Normal 18 10 2" xfId="11418"/>
    <cellStyle name="Normal 18 10 2 2" xfId="11419"/>
    <cellStyle name="Normal 18 10 2 2 2" xfId="11420"/>
    <cellStyle name="Normal 18 10 2 3" xfId="11421"/>
    <cellStyle name="Normal 18 10 3" xfId="11422"/>
    <cellStyle name="Normal 18 10 3 2" xfId="11423"/>
    <cellStyle name="Normal 18 10 4" xfId="11424"/>
    <cellStyle name="Normal 18 11" xfId="11425"/>
    <cellStyle name="Normal 18 11 2" xfId="11426"/>
    <cellStyle name="Normal 18 11 2 2" xfId="11427"/>
    <cellStyle name="Normal 18 11 2 2 2" xfId="11428"/>
    <cellStyle name="Normal 18 11 2 3" xfId="11429"/>
    <cellStyle name="Normal 18 11 3" xfId="11430"/>
    <cellStyle name="Normal 18 11 3 2" xfId="11431"/>
    <cellStyle name="Normal 18 11 4" xfId="11432"/>
    <cellStyle name="Normal 18 12" xfId="11433"/>
    <cellStyle name="Normal 18 12 2" xfId="11434"/>
    <cellStyle name="Normal 18 13" xfId="11435"/>
    <cellStyle name="Normal 18 13 2" xfId="11436"/>
    <cellStyle name="Normal 18 13 2 2" xfId="11437"/>
    <cellStyle name="Normal 18 13 3" xfId="11438"/>
    <cellStyle name="Normal 18 14" xfId="11439"/>
    <cellStyle name="Normal 18 14 2" xfId="11440"/>
    <cellStyle name="Normal 18 15" xfId="11441"/>
    <cellStyle name="Normal 18 15 2" xfId="11442"/>
    <cellStyle name="Normal 18 16" xfId="11443"/>
    <cellStyle name="Normal 18 17" xfId="11444"/>
    <cellStyle name="Normal 18 18" xfId="11445"/>
    <cellStyle name="Normal 18 2" xfId="11446"/>
    <cellStyle name="Normal 18 2 2" xfId="11447"/>
    <cellStyle name="Normal 18 2 2 2" xfId="11448"/>
    <cellStyle name="Normal 18 2 3" xfId="11449"/>
    <cellStyle name="Normal 18 2 3 2" xfId="11450"/>
    <cellStyle name="Normal 18 2 4" xfId="11451"/>
    <cellStyle name="Normal 18 3" xfId="11452"/>
    <cellStyle name="Normal 18 3 2" xfId="11453"/>
    <cellStyle name="Normal 18 3 2 2" xfId="11454"/>
    <cellStyle name="Normal 18 3 3" xfId="11455"/>
    <cellStyle name="Normal 18 3 3 2" xfId="11456"/>
    <cellStyle name="Normal 18 3 4" xfId="11457"/>
    <cellStyle name="Normal 18 4" xfId="11458"/>
    <cellStyle name="Normal 18 4 2" xfId="11459"/>
    <cellStyle name="Normal 18 4 2 2" xfId="11460"/>
    <cellStyle name="Normal 18 4 3" xfId="11461"/>
    <cellStyle name="Normal 18 4 3 2" xfId="11462"/>
    <cellStyle name="Normal 18 4 4" xfId="11463"/>
    <cellStyle name="Normal 18 5" xfId="11464"/>
    <cellStyle name="Normal 18 5 2" xfId="11465"/>
    <cellStyle name="Normal 18 5 2 2" xfId="11466"/>
    <cellStyle name="Normal 18 5 3" xfId="11467"/>
    <cellStyle name="Normal 18 5 3 2" xfId="11468"/>
    <cellStyle name="Normal 18 5 3 2 2" xfId="11469"/>
    <cellStyle name="Normal 18 5 3 2 2 2" xfId="11470"/>
    <cellStyle name="Normal 18 5 3 2 3" xfId="11471"/>
    <cellStyle name="Normal 18 5 3 3" xfId="11472"/>
    <cellStyle name="Normal 18 5 3 3 2" xfId="11473"/>
    <cellStyle name="Normal 18 5 3 4" xfId="11474"/>
    <cellStyle name="Normal 18 6" xfId="11475"/>
    <cellStyle name="Normal 18 6 2" xfId="11476"/>
    <cellStyle name="Normal 18 7" xfId="11477"/>
    <cellStyle name="Normal 18 7 2" xfId="11478"/>
    <cellStyle name="Normal 18 8" xfId="11479"/>
    <cellStyle name="Normal 18 8 10" xfId="11480"/>
    <cellStyle name="Normal 18 8 2" xfId="11481"/>
    <cellStyle name="Normal 18 8 2 2" xfId="11482"/>
    <cellStyle name="Normal 18 8 2 2 2" xfId="11483"/>
    <cellStyle name="Normal 18 8 2 2 2 2" xfId="11484"/>
    <cellStyle name="Normal 18 8 2 2 2 2 2" xfId="11485"/>
    <cellStyle name="Normal 18 8 2 2 2 3" xfId="11486"/>
    <cellStyle name="Normal 18 8 2 2 3" xfId="11487"/>
    <cellStyle name="Normal 18 8 2 2 3 2" xfId="11488"/>
    <cellStyle name="Normal 18 8 2 2 4" xfId="11489"/>
    <cellStyle name="Normal 18 8 2 3" xfId="11490"/>
    <cellStyle name="Normal 18 8 2 3 2" xfId="11491"/>
    <cellStyle name="Normal 18 8 2 3 2 2" xfId="11492"/>
    <cellStyle name="Normal 18 8 2 3 3" xfId="11493"/>
    <cellStyle name="Normal 18 8 2 4" xfId="11494"/>
    <cellStyle name="Normal 18 8 2 4 2" xfId="11495"/>
    <cellStyle name="Normal 18 8 2 5" xfId="11496"/>
    <cellStyle name="Normal 18 8 2 6" xfId="11497"/>
    <cellStyle name="Normal 18 8 2 7" xfId="11498"/>
    <cellStyle name="Normal 18 8 3" xfId="11499"/>
    <cellStyle name="Normal 18 8 3 2" xfId="11500"/>
    <cellStyle name="Normal 18 8 3 2 2" xfId="11501"/>
    <cellStyle name="Normal 18 8 3 2 2 2" xfId="11502"/>
    <cellStyle name="Normal 18 8 3 2 3" xfId="11503"/>
    <cellStyle name="Normal 18 8 3 3" xfId="11504"/>
    <cellStyle name="Normal 18 8 3 3 2" xfId="11505"/>
    <cellStyle name="Normal 18 8 3 4" xfId="11506"/>
    <cellStyle name="Normal 18 8 4" xfId="11507"/>
    <cellStyle name="Normal 18 8 4 2" xfId="11508"/>
    <cellStyle name="Normal 18 8 4 2 2" xfId="11509"/>
    <cellStyle name="Normal 18 8 4 2 2 2" xfId="11510"/>
    <cellStyle name="Normal 18 8 4 2 3" xfId="11511"/>
    <cellStyle name="Normal 18 8 4 3" xfId="11512"/>
    <cellStyle name="Normal 18 8 4 3 2" xfId="11513"/>
    <cellStyle name="Normal 18 8 4 4" xfId="11514"/>
    <cellStyle name="Normal 18 8 5" xfId="11515"/>
    <cellStyle name="Normal 18 8 5 2" xfId="11516"/>
    <cellStyle name="Normal 18 8 5 2 2" xfId="11517"/>
    <cellStyle name="Normal 18 8 5 3" xfId="11518"/>
    <cellStyle name="Normal 18 8 6" xfId="11519"/>
    <cellStyle name="Normal 18 8 6 2" xfId="11520"/>
    <cellStyle name="Normal 18 8 7" xfId="11521"/>
    <cellStyle name="Normal 18 8 7 2" xfId="11522"/>
    <cellStyle name="Normal 18 8 8" xfId="11523"/>
    <cellStyle name="Normal 18 8 9" xfId="11524"/>
    <cellStyle name="Normal 18 9" xfId="11525"/>
    <cellStyle name="Normal 18 9 2" xfId="11526"/>
    <cellStyle name="Normal 18 9 2 2" xfId="11527"/>
    <cellStyle name="Normal 18 9 2 2 2" xfId="11528"/>
    <cellStyle name="Normal 18 9 2 2 2 2" xfId="11529"/>
    <cellStyle name="Normal 18 9 2 2 3" xfId="11530"/>
    <cellStyle name="Normal 18 9 2 3" xfId="11531"/>
    <cellStyle name="Normal 18 9 2 3 2" xfId="11532"/>
    <cellStyle name="Normal 18 9 2 4" xfId="11533"/>
    <cellStyle name="Normal 18 9 3" xfId="11534"/>
    <cellStyle name="Normal 18 9 3 2" xfId="11535"/>
    <cellStyle name="Normal 18 9 3 2 2" xfId="11536"/>
    <cellStyle name="Normal 18 9 3 3" xfId="11537"/>
    <cellStyle name="Normal 18 9 4" xfId="11538"/>
    <cellStyle name="Normal 18 9 4 2" xfId="11539"/>
    <cellStyle name="Normal 18 9 5" xfId="11540"/>
    <cellStyle name="Normal 18 9 6" xfId="11541"/>
    <cellStyle name="Normal 18 9 7" xfId="11542"/>
    <cellStyle name="Normal 19" xfId="11543"/>
    <cellStyle name="Normal 19 2" xfId="11544"/>
    <cellStyle name="Normal 19 2 2" xfId="11545"/>
    <cellStyle name="Normal 19 2 2 2" xfId="11546"/>
    <cellStyle name="Normal 19 2 3" xfId="11547"/>
    <cellStyle name="Normal 19 2 3 2" xfId="11548"/>
    <cellStyle name="Normal 19 2 4" xfId="11549"/>
    <cellStyle name="Normal 19 3" xfId="11550"/>
    <cellStyle name="Normal 19 3 2" xfId="11551"/>
    <cellStyle name="Normal 19 3 2 2" xfId="11552"/>
    <cellStyle name="Normal 19 3 3" xfId="11553"/>
    <cellStyle name="Normal 19 3 3 2" xfId="11554"/>
    <cellStyle name="Normal 19 3 4" xfId="11555"/>
    <cellStyle name="Normal 19 4" xfId="11556"/>
    <cellStyle name="Normal 19 4 2" xfId="11557"/>
    <cellStyle name="Normal 19 4 2 2" xfId="11558"/>
    <cellStyle name="Normal 19 4 3" xfId="11559"/>
    <cellStyle name="Normal 19 4 3 2" xfId="11560"/>
    <cellStyle name="Normal 19 4 4" xfId="11561"/>
    <cellStyle name="Normal 19 5" xfId="11562"/>
    <cellStyle name="Normal 19 5 2" xfId="11563"/>
    <cellStyle name="Normal 19 6" xfId="11564"/>
    <cellStyle name="Normal 19 6 2" xfId="11565"/>
    <cellStyle name="Normal 19 7" xfId="11566"/>
    <cellStyle name="Normal 19 7 2" xfId="11567"/>
    <cellStyle name="Normal 19 8" xfId="11568"/>
    <cellStyle name="Normal 2" xfId="11569"/>
    <cellStyle name="Normal 2 2" xfId="11570"/>
    <cellStyle name="Normal 2 2 2" xfId="11571"/>
    <cellStyle name="Normal 2 2 2 2" xfId="11572"/>
    <cellStyle name="Normal 2 2 2 2 2" xfId="11573"/>
    <cellStyle name="Normal 2 2 2 3" xfId="11574"/>
    <cellStyle name="Normal 2 2 2 3 2" xfId="11575"/>
    <cellStyle name="Normal 2 2 2 4" xfId="11576"/>
    <cellStyle name="Normal 2 2 3" xfId="11577"/>
    <cellStyle name="Normal 2 2 3 2" xfId="11578"/>
    <cellStyle name="Normal 2 2 4" xfId="11579"/>
    <cellStyle name="Normal 2 2 4 2" xfId="11580"/>
    <cellStyle name="Normal 2 2 4 2 2" xfId="11581"/>
    <cellStyle name="Normal 2 2 4 2 2 2" xfId="11582"/>
    <cellStyle name="Normal 2 2 4 2 3" xfId="11583"/>
    <cellStyle name="Normal 2 2 4 3" xfId="11584"/>
    <cellStyle name="Normal 2 2 4 3 2" xfId="11585"/>
    <cellStyle name="Normal 2 2 4 4" xfId="11586"/>
    <cellStyle name="Normal 2 3" xfId="11587"/>
    <cellStyle name="Normal 2 3 2" xfId="11588"/>
    <cellStyle name="Normal 2 3 2 2" xfId="11589"/>
    <cellStyle name="Normal 2 3 2 2 2" xfId="11590"/>
    <cellStyle name="Normal 2 3 2 2 2 2" xfId="11591"/>
    <cellStyle name="Normal 2 3 2 2 2 2 2" xfId="11592"/>
    <cellStyle name="Normal 2 3 2 2 2 3" xfId="11593"/>
    <cellStyle name="Normal 2 3 2 2 3" xfId="11594"/>
    <cellStyle name="Normal 2 3 2 2 3 2" xfId="11595"/>
    <cellStyle name="Normal 2 3 2 2 4" xfId="11596"/>
    <cellStyle name="Normal 2 3 2 3" xfId="11597"/>
    <cellStyle name="Normal 2 3 2 3 2" xfId="11598"/>
    <cellStyle name="Normal 2 3 2 3 2 2" xfId="11599"/>
    <cellStyle name="Normal 2 3 2 3 3" xfId="11600"/>
    <cellStyle name="Normal 2 3 2 4" xfId="11601"/>
    <cellStyle name="Normal 2 3 2 4 2" xfId="11602"/>
    <cellStyle name="Normal 2 3 2 5" xfId="11603"/>
    <cellStyle name="Normal 2 3 3" xfId="11604"/>
    <cellStyle name="Normal 2 3 3 2" xfId="11605"/>
    <cellStyle name="Normal 2 3 3 2 2" xfId="11606"/>
    <cellStyle name="Normal 2 3 3 2 2 2" xfId="11607"/>
    <cellStyle name="Normal 2 3 3 2 3" xfId="11608"/>
    <cellStyle name="Normal 2 3 3 3" xfId="11609"/>
    <cellStyle name="Normal 2 3 3 3 2" xfId="11610"/>
    <cellStyle name="Normal 2 3 3 4" xfId="11611"/>
    <cellStyle name="Normal 2 3 4" xfId="11612"/>
    <cellStyle name="Normal 2 3 4 2" xfId="11613"/>
    <cellStyle name="Normal 2 3 5" xfId="11614"/>
    <cellStyle name="Normal 2 3 5 2" xfId="11615"/>
    <cellStyle name="Normal 2 3 5 2 2" xfId="11616"/>
    <cellStyle name="Normal 2 3 5 2 2 2" xfId="11617"/>
    <cellStyle name="Normal 2 3 5 2 3" xfId="11618"/>
    <cellStyle name="Normal 2 3 5 3" xfId="11619"/>
    <cellStyle name="Normal 2 3 5 3 2" xfId="11620"/>
    <cellStyle name="Normal 2 3 5 4" xfId="11621"/>
    <cellStyle name="Normal 2 4" xfId="11622"/>
    <cellStyle name="Normal 2 4 2" xfId="11623"/>
    <cellStyle name="Normal 2 5" xfId="11624"/>
    <cellStyle name="Normal 2 5 2" xfId="11625"/>
    <cellStyle name="Normal 2 5 2 2" xfId="11626"/>
    <cellStyle name="Normal 2 5 2 2 2" xfId="11627"/>
    <cellStyle name="Normal 2 5 2 2 2 2" xfId="11628"/>
    <cellStyle name="Normal 2 5 2 2 3" xfId="11629"/>
    <cellStyle name="Normal 2 5 2 3" xfId="11630"/>
    <cellStyle name="Normal 2 5 2 3 2" xfId="11631"/>
    <cellStyle name="Normal 2 5 2 4" xfId="11632"/>
    <cellStyle name="Normal 2 5 3" xfId="11633"/>
    <cellStyle name="Normal 2 5 3 2" xfId="11634"/>
    <cellStyle name="Normal 2 5 4" xfId="11635"/>
    <cellStyle name="Normal 2 5 4 2" xfId="11636"/>
    <cellStyle name="Normal 2 5 4 2 2" xfId="11637"/>
    <cellStyle name="Normal 2 5 4 2 2 2" xfId="11638"/>
    <cellStyle name="Normal 2 5 4 2 3" xfId="11639"/>
    <cellStyle name="Normal 2 5 4 3" xfId="11640"/>
    <cellStyle name="Normal 2 5 4 3 2" xfId="11641"/>
    <cellStyle name="Normal 2 5 4 4" xfId="11642"/>
    <cellStyle name="Normal 2 6" xfId="11643"/>
    <cellStyle name="Normal 2 6 2" xfId="11644"/>
    <cellStyle name="Normal 2 6 2 2" xfId="11645"/>
    <cellStyle name="Normal 2 6 3" xfId="11646"/>
    <cellStyle name="Normal 2 6 3 2" xfId="11647"/>
    <cellStyle name="Normal 2 6 3 2 2" xfId="11648"/>
    <cellStyle name="Normal 2 6 3 2 2 2" xfId="11649"/>
    <cellStyle name="Normal 2 6 3 2 3" xfId="11650"/>
    <cellStyle name="Normal 2 6 3 3" xfId="11651"/>
    <cellStyle name="Normal 2 6 3 3 2" xfId="11652"/>
    <cellStyle name="Normal 2 6 3 4" xfId="11653"/>
    <cellStyle name="Normal 2 6 4" xfId="11654"/>
    <cellStyle name="Normal 2 6 4 2" xfId="11655"/>
    <cellStyle name="Normal 2 6 4 2 2" xfId="11656"/>
    <cellStyle name="Normal 2 6 4 2 2 2" xfId="11657"/>
    <cellStyle name="Normal 2 6 4 2 3" xfId="11658"/>
    <cellStyle name="Normal 2 6 4 3" xfId="11659"/>
    <cellStyle name="Normal 2 6 4 3 2" xfId="11660"/>
    <cellStyle name="Normal 2 6 4 4" xfId="11661"/>
    <cellStyle name="Normal 2 6 5" xfId="11662"/>
    <cellStyle name="Normal 2 6 5 2" xfId="11663"/>
    <cellStyle name="Normal 2 6 5 2 2" xfId="11664"/>
    <cellStyle name="Normal 2 6 5 2 2 2" xfId="11665"/>
    <cellStyle name="Normal 2 6 5 2 3" xfId="11666"/>
    <cellStyle name="Normal 2 6 5 3" xfId="11667"/>
    <cellStyle name="Normal 2 6 5 3 2" xfId="11668"/>
    <cellStyle name="Normal 2 6 5 4" xfId="11669"/>
    <cellStyle name="Normal 2 6 6" xfId="11670"/>
    <cellStyle name="Normal 2 6 7" xfId="11671"/>
    <cellStyle name="Normal 2 7" xfId="11672"/>
    <cellStyle name="Normal 2 7 2" xfId="11673"/>
    <cellStyle name="Normal 2 8" xfId="11674"/>
    <cellStyle name="Normal 2 8 2" xfId="11675"/>
    <cellStyle name="Normal 2 9" xfId="11676"/>
    <cellStyle name="Normal 2 9 10" xfId="11677"/>
    <cellStyle name="Normal 2 9 2" xfId="11678"/>
    <cellStyle name="Normal 2 9 2 2" xfId="11679"/>
    <cellStyle name="Normal 2 9 2 2 2" xfId="11680"/>
    <cellStyle name="Normal 2 9 2 2 2 2" xfId="11681"/>
    <cellStyle name="Normal 2 9 2 2 2 2 2" xfId="11682"/>
    <cellStyle name="Normal 2 9 2 2 2 3" xfId="11683"/>
    <cellStyle name="Normal 2 9 2 2 3" xfId="11684"/>
    <cellStyle name="Normal 2 9 2 2 3 2" xfId="11685"/>
    <cellStyle name="Normal 2 9 2 2 4" xfId="11686"/>
    <cellStyle name="Normal 2 9 2 3" xfId="11687"/>
    <cellStyle name="Normal 2 9 2 3 2" xfId="11688"/>
    <cellStyle name="Normal 2 9 2 3 2 2" xfId="11689"/>
    <cellStyle name="Normal 2 9 2 3 3" xfId="11690"/>
    <cellStyle name="Normal 2 9 2 4" xfId="11691"/>
    <cellStyle name="Normal 2 9 2 4 2" xfId="11692"/>
    <cellStyle name="Normal 2 9 2 5" xfId="11693"/>
    <cellStyle name="Normal 2 9 2 6" xfId="11694"/>
    <cellStyle name="Normal 2 9 2 7" xfId="11695"/>
    <cellStyle name="Normal 2 9 3" xfId="11696"/>
    <cellStyle name="Normal 2 9 3 2" xfId="11697"/>
    <cellStyle name="Normal 2 9 3 2 2" xfId="11698"/>
    <cellStyle name="Normal 2 9 3 2 2 2" xfId="11699"/>
    <cellStyle name="Normal 2 9 3 2 3" xfId="11700"/>
    <cellStyle name="Normal 2 9 3 3" xfId="11701"/>
    <cellStyle name="Normal 2 9 3 3 2" xfId="11702"/>
    <cellStyle name="Normal 2 9 3 4" xfId="11703"/>
    <cellStyle name="Normal 2 9 4" xfId="11704"/>
    <cellStyle name="Normal 2 9 4 2" xfId="11705"/>
    <cellStyle name="Normal 2 9 4 2 2" xfId="11706"/>
    <cellStyle name="Normal 2 9 4 2 2 2" xfId="11707"/>
    <cellStyle name="Normal 2 9 4 2 3" xfId="11708"/>
    <cellStyle name="Normal 2 9 4 3" xfId="11709"/>
    <cellStyle name="Normal 2 9 4 3 2" xfId="11710"/>
    <cellStyle name="Normal 2 9 4 4" xfId="11711"/>
    <cellStyle name="Normal 2 9 5" xfId="11712"/>
    <cellStyle name="Normal 2 9 5 2" xfId="11713"/>
    <cellStyle name="Normal 2 9 5 2 2" xfId="11714"/>
    <cellStyle name="Normal 2 9 5 3" xfId="11715"/>
    <cellStyle name="Normal 2 9 6" xfId="11716"/>
    <cellStyle name="Normal 2 9 6 2" xfId="11717"/>
    <cellStyle name="Normal 2 9 7" xfId="11718"/>
    <cellStyle name="Normal 2 9 7 2" xfId="11719"/>
    <cellStyle name="Normal 2 9 8" xfId="11720"/>
    <cellStyle name="Normal 2 9 9" xfId="11721"/>
    <cellStyle name="Normal 20" xfId="11722"/>
    <cellStyle name="Normal 20 2" xfId="11723"/>
    <cellStyle name="Normal 20 2 2" xfId="11724"/>
    <cellStyle name="Normal 20 2 2 2" xfId="11725"/>
    <cellStyle name="Normal 20 2 3" xfId="11726"/>
    <cellStyle name="Normal 20 2 3 2" xfId="11727"/>
    <cellStyle name="Normal 20 2 4" xfId="11728"/>
    <cellStyle name="Normal 20 3" xfId="11729"/>
    <cellStyle name="Normal 20 3 2" xfId="11730"/>
    <cellStyle name="Normal 20 3 2 2" xfId="11731"/>
    <cellStyle name="Normal 20 3 3" xfId="11732"/>
    <cellStyle name="Normal 20 3 3 2" xfId="11733"/>
    <cellStyle name="Normal 20 3 3 2 2" xfId="11734"/>
    <cellStyle name="Normal 20 3 3 2 2 2" xfId="11735"/>
    <cellStyle name="Normal 20 3 3 2 3" xfId="11736"/>
    <cellStyle name="Normal 20 3 3 3" xfId="11737"/>
    <cellStyle name="Normal 20 3 3 3 2" xfId="11738"/>
    <cellStyle name="Normal 20 3 3 4" xfId="11739"/>
    <cellStyle name="Normal 20 4" xfId="11740"/>
    <cellStyle name="Normal 20 4 2" xfId="11741"/>
    <cellStyle name="Normal 20 5" xfId="11742"/>
    <cellStyle name="Normal 20 5 2" xfId="11743"/>
    <cellStyle name="Normal 20 6" xfId="11744"/>
    <cellStyle name="Normal 20 6 2" xfId="11745"/>
    <cellStyle name="Normal 20 7" xfId="11746"/>
    <cellStyle name="Normal 20 7 2" xfId="11747"/>
    <cellStyle name="Normal 21" xfId="11748"/>
    <cellStyle name="Normal 21 2" xfId="11749"/>
    <cellStyle name="Normal 21 2 2" xfId="11750"/>
    <cellStyle name="Normal 21 3" xfId="11751"/>
    <cellStyle name="Normal 21 3 2" xfId="11752"/>
    <cellStyle name="Normal 21 4" xfId="11753"/>
    <cellStyle name="Normal 21 4 2" xfId="11754"/>
    <cellStyle name="Normal 21 5" xfId="11755"/>
    <cellStyle name="Normal 21 5 2" xfId="11756"/>
    <cellStyle name="Normal 21 6" xfId="11757"/>
    <cellStyle name="Normal 21 6 2" xfId="11758"/>
    <cellStyle name="Normal 21 7" xfId="11759"/>
    <cellStyle name="Normal 22" xfId="11760"/>
    <cellStyle name="Normal 22 10" xfId="11761"/>
    <cellStyle name="Normal 22 2" xfId="11762"/>
    <cellStyle name="Normal 22 2 2" xfId="11763"/>
    <cellStyle name="Normal 22 3" xfId="11764"/>
    <cellStyle name="Normal 22 3 2" xfId="11765"/>
    <cellStyle name="Normal 22 4" xfId="11766"/>
    <cellStyle name="Normal 22 4 2" xfId="11767"/>
    <cellStyle name="Normal 22 5" xfId="11768"/>
    <cellStyle name="Normal 22 5 2" xfId="11769"/>
    <cellStyle name="Normal 22 6" xfId="11770"/>
    <cellStyle name="Normal 22 6 2" xfId="11771"/>
    <cellStyle name="Normal 22 7" xfId="11772"/>
    <cellStyle name="Normal 22 7 2" xfId="11773"/>
    <cellStyle name="Normal 22 8" xfId="11774"/>
    <cellStyle name="Normal 22 8 2" xfId="11775"/>
    <cellStyle name="Normal 22 9" xfId="11776"/>
    <cellStyle name="Normal 22 9 2" xfId="11777"/>
    <cellStyle name="Normal 23" xfId="11778"/>
    <cellStyle name="Normal 23 10" xfId="11779"/>
    <cellStyle name="Normal 23 2" xfId="11780"/>
    <cellStyle name="Normal 23 2 2" xfId="11781"/>
    <cellStyle name="Normal 23 3" xfId="11782"/>
    <cellStyle name="Normal 23 3 2" xfId="11783"/>
    <cellStyle name="Normal 23 4" xfId="11784"/>
    <cellStyle name="Normal 23 4 2" xfId="11785"/>
    <cellStyle name="Normal 23 5" xfId="11786"/>
    <cellStyle name="Normal 23 5 2" xfId="11787"/>
    <cellStyle name="Normal 23 6" xfId="11788"/>
    <cellStyle name="Normal 23 6 2" xfId="11789"/>
    <cellStyle name="Normal 23 7" xfId="11790"/>
    <cellStyle name="Normal 23 7 2" xfId="11791"/>
    <cellStyle name="Normal 23 8" xfId="11792"/>
    <cellStyle name="Normal 23 8 2" xfId="11793"/>
    <cellStyle name="Normal 23 9" xfId="11794"/>
    <cellStyle name="Normal 23 9 2" xfId="11795"/>
    <cellStyle name="Normal 24" xfId="11796"/>
    <cellStyle name="Normal 24 10" xfId="11797"/>
    <cellStyle name="Normal 24 2" xfId="11798"/>
    <cellStyle name="Normal 24 2 2" xfId="11799"/>
    <cellStyle name="Normal 24 3" xfId="11800"/>
    <cellStyle name="Normal 24 3 2" xfId="11801"/>
    <cellStyle name="Normal 24 4" xfId="11802"/>
    <cellStyle name="Normal 24 4 2" xfId="11803"/>
    <cellStyle name="Normal 24 5" xfId="11804"/>
    <cellStyle name="Normal 24 5 2" xfId="11805"/>
    <cellStyle name="Normal 24 6" xfId="11806"/>
    <cellStyle name="Normal 24 6 2" xfId="11807"/>
    <cellStyle name="Normal 24 7" xfId="11808"/>
    <cellStyle name="Normal 24 7 2" xfId="11809"/>
    <cellStyle name="Normal 24 8" xfId="11810"/>
    <cellStyle name="Normal 24 8 2" xfId="11811"/>
    <cellStyle name="Normal 24 9" xfId="11812"/>
    <cellStyle name="Normal 24 9 2" xfId="11813"/>
    <cellStyle name="Normal 25" xfId="11814"/>
    <cellStyle name="Normal 25 10" xfId="11815"/>
    <cellStyle name="Normal 25 2" xfId="11816"/>
    <cellStyle name="Normal 25 2 2" xfId="11817"/>
    <cellStyle name="Normal 25 3" xfId="11818"/>
    <cellStyle name="Normal 25 3 2" xfId="11819"/>
    <cellStyle name="Normal 25 4" xfId="11820"/>
    <cellStyle name="Normal 25 4 2" xfId="11821"/>
    <cellStyle name="Normal 25 5" xfId="11822"/>
    <cellStyle name="Normal 25 5 2" xfId="11823"/>
    <cellStyle name="Normal 25 6" xfId="11824"/>
    <cellStyle name="Normal 25 6 2" xfId="11825"/>
    <cellStyle name="Normal 25 7" xfId="11826"/>
    <cellStyle name="Normal 25 7 2" xfId="11827"/>
    <cellStyle name="Normal 25 8" xfId="11828"/>
    <cellStyle name="Normal 25 8 2" xfId="11829"/>
    <cellStyle name="Normal 25 9" xfId="11830"/>
    <cellStyle name="Normal 25 9 2" xfId="11831"/>
    <cellStyle name="Normal 26" xfId="11832"/>
    <cellStyle name="Normal 26 10" xfId="11833"/>
    <cellStyle name="Normal 26 2" xfId="11834"/>
    <cellStyle name="Normal 26 2 2" xfId="11835"/>
    <cellStyle name="Normal 26 3" xfId="11836"/>
    <cellStyle name="Normal 26 3 2" xfId="11837"/>
    <cellStyle name="Normal 26 4" xfId="11838"/>
    <cellStyle name="Normal 26 4 2" xfId="11839"/>
    <cellStyle name="Normal 26 5" xfId="11840"/>
    <cellStyle name="Normal 26 5 2" xfId="11841"/>
    <cellStyle name="Normal 26 6" xfId="11842"/>
    <cellStyle name="Normal 26 6 2" xfId="11843"/>
    <cellStyle name="Normal 26 7" xfId="11844"/>
    <cellStyle name="Normal 26 7 2" xfId="11845"/>
    <cellStyle name="Normal 26 8" xfId="11846"/>
    <cellStyle name="Normal 26 8 2" xfId="11847"/>
    <cellStyle name="Normal 26 9" xfId="11848"/>
    <cellStyle name="Normal 26 9 2" xfId="11849"/>
    <cellStyle name="Normal 27" xfId="11850"/>
    <cellStyle name="Normal 27 10" xfId="11851"/>
    <cellStyle name="Normal 27 2" xfId="11852"/>
    <cellStyle name="Normal 27 2 2" xfId="11853"/>
    <cellStyle name="Normal 27 3" xfId="11854"/>
    <cellStyle name="Normal 27 3 2" xfId="11855"/>
    <cellStyle name="Normal 27 4" xfId="11856"/>
    <cellStyle name="Normal 27 4 2" xfId="11857"/>
    <cellStyle name="Normal 27 5" xfId="11858"/>
    <cellStyle name="Normal 27 5 2" xfId="11859"/>
    <cellStyle name="Normal 27 6" xfId="11860"/>
    <cellStyle name="Normal 27 6 2" xfId="11861"/>
    <cellStyle name="Normal 27 7" xfId="11862"/>
    <cellStyle name="Normal 27 7 2" xfId="11863"/>
    <cellStyle name="Normal 27 8" xfId="11864"/>
    <cellStyle name="Normal 27 8 2" xfId="11865"/>
    <cellStyle name="Normal 27 9" xfId="11866"/>
    <cellStyle name="Normal 27 9 2" xfId="11867"/>
    <cellStyle name="Normal 28" xfId="11868"/>
    <cellStyle name="Normal 28 10" xfId="11869"/>
    <cellStyle name="Normal 28 2" xfId="11870"/>
    <cellStyle name="Normal 28 2 2" xfId="11871"/>
    <cellStyle name="Normal 28 3" xfId="11872"/>
    <cellStyle name="Normal 28 3 2" xfId="11873"/>
    <cellStyle name="Normal 28 4" xfId="11874"/>
    <cellStyle name="Normal 28 4 2" xfId="11875"/>
    <cellStyle name="Normal 28 5" xfId="11876"/>
    <cellStyle name="Normal 28 5 2" xfId="11877"/>
    <cellStyle name="Normal 28 6" xfId="11878"/>
    <cellStyle name="Normal 28 6 2" xfId="11879"/>
    <cellStyle name="Normal 28 7" xfId="11880"/>
    <cellStyle name="Normal 28 7 2" xfId="11881"/>
    <cellStyle name="Normal 28 8" xfId="11882"/>
    <cellStyle name="Normal 28 8 2" xfId="11883"/>
    <cellStyle name="Normal 28 9" xfId="11884"/>
    <cellStyle name="Normal 28 9 2" xfId="11885"/>
    <cellStyle name="Normal 29" xfId="11886"/>
    <cellStyle name="Normal 29 10" xfId="11887"/>
    <cellStyle name="Normal 29 2" xfId="11888"/>
    <cellStyle name="Normal 29 2 2" xfId="11889"/>
    <cellStyle name="Normal 29 3" xfId="11890"/>
    <cellStyle name="Normal 29 3 2" xfId="11891"/>
    <cellStyle name="Normal 29 4" xfId="11892"/>
    <cellStyle name="Normal 29 4 2" xfId="11893"/>
    <cellStyle name="Normal 29 5" xfId="11894"/>
    <cellStyle name="Normal 29 5 2" xfId="11895"/>
    <cellStyle name="Normal 29 6" xfId="11896"/>
    <cellStyle name="Normal 29 6 2" xfId="11897"/>
    <cellStyle name="Normal 29 7" xfId="11898"/>
    <cellStyle name="Normal 29 7 2" xfId="11899"/>
    <cellStyle name="Normal 29 8" xfId="11900"/>
    <cellStyle name="Normal 29 8 2" xfId="11901"/>
    <cellStyle name="Normal 29 9" xfId="11902"/>
    <cellStyle name="Normal 29 9 2" xfId="11903"/>
    <cellStyle name="Normal 3" xfId="11904"/>
    <cellStyle name="Normal 3 10" xfId="11905"/>
    <cellStyle name="Normal 3 10 2" xfId="11906"/>
    <cellStyle name="Normal 3 2" xfId="11907"/>
    <cellStyle name="Normal 3 2 2" xfId="11908"/>
    <cellStyle name="Normal 3 2 2 10" xfId="11909"/>
    <cellStyle name="Normal 3 2 2 11" xfId="11910"/>
    <cellStyle name="Normal 3 2 2 12" xfId="11911"/>
    <cellStyle name="Normal 3 2 2 2" xfId="11912"/>
    <cellStyle name="Normal 3 2 2 2 10" xfId="11913"/>
    <cellStyle name="Normal 3 2 2 2 2" xfId="11914"/>
    <cellStyle name="Normal 3 2 2 2 2 2" xfId="11915"/>
    <cellStyle name="Normal 3 2 2 2 2 2 2" xfId="11916"/>
    <cellStyle name="Normal 3 2 2 2 2 2 2 2" xfId="11917"/>
    <cellStyle name="Normal 3 2 2 2 2 2 2 2 2" xfId="11918"/>
    <cellStyle name="Normal 3 2 2 2 2 2 2 3" xfId="11919"/>
    <cellStyle name="Normal 3 2 2 2 2 2 3" xfId="11920"/>
    <cellStyle name="Normal 3 2 2 2 2 2 3 2" xfId="11921"/>
    <cellStyle name="Normal 3 2 2 2 2 2 4" xfId="11922"/>
    <cellStyle name="Normal 3 2 2 2 2 3" xfId="11923"/>
    <cellStyle name="Normal 3 2 2 2 2 3 2" xfId="11924"/>
    <cellStyle name="Normal 3 2 2 2 2 3 2 2" xfId="11925"/>
    <cellStyle name="Normal 3 2 2 2 2 3 3" xfId="11926"/>
    <cellStyle name="Normal 3 2 2 2 2 4" xfId="11927"/>
    <cellStyle name="Normal 3 2 2 2 2 4 2" xfId="11928"/>
    <cellStyle name="Normal 3 2 2 2 2 5" xfId="11929"/>
    <cellStyle name="Normal 3 2 2 2 2 6" xfId="11930"/>
    <cellStyle name="Normal 3 2 2 2 2 7" xfId="11931"/>
    <cellStyle name="Normal 3 2 2 2 3" xfId="11932"/>
    <cellStyle name="Normal 3 2 2 2 3 2" xfId="11933"/>
    <cellStyle name="Normal 3 2 2 2 3 2 2" xfId="11934"/>
    <cellStyle name="Normal 3 2 2 2 3 2 2 2" xfId="11935"/>
    <cellStyle name="Normal 3 2 2 2 3 2 3" xfId="11936"/>
    <cellStyle name="Normal 3 2 2 2 3 3" xfId="11937"/>
    <cellStyle name="Normal 3 2 2 2 3 3 2" xfId="11938"/>
    <cellStyle name="Normal 3 2 2 2 3 4" xfId="11939"/>
    <cellStyle name="Normal 3 2 2 2 4" xfId="11940"/>
    <cellStyle name="Normal 3 2 2 2 4 2" xfId="11941"/>
    <cellStyle name="Normal 3 2 2 2 4 2 2" xfId="11942"/>
    <cellStyle name="Normal 3 2 2 2 4 2 2 2" xfId="11943"/>
    <cellStyle name="Normal 3 2 2 2 4 2 3" xfId="11944"/>
    <cellStyle name="Normal 3 2 2 2 4 3" xfId="11945"/>
    <cellStyle name="Normal 3 2 2 2 4 3 2" xfId="11946"/>
    <cellStyle name="Normal 3 2 2 2 4 4" xfId="11947"/>
    <cellStyle name="Normal 3 2 2 2 5" xfId="11948"/>
    <cellStyle name="Normal 3 2 2 2 5 2" xfId="11949"/>
    <cellStyle name="Normal 3 2 2 2 5 2 2" xfId="11950"/>
    <cellStyle name="Normal 3 2 2 2 5 3" xfId="11951"/>
    <cellStyle name="Normal 3 2 2 2 6" xfId="11952"/>
    <cellStyle name="Normal 3 2 2 2 6 2" xfId="11953"/>
    <cellStyle name="Normal 3 2 2 2 7" xfId="11954"/>
    <cellStyle name="Normal 3 2 2 2 7 2" xfId="11955"/>
    <cellStyle name="Normal 3 2 2 2 8" xfId="11956"/>
    <cellStyle name="Normal 3 2 2 2 9" xfId="11957"/>
    <cellStyle name="Normal 3 2 2 3" xfId="11958"/>
    <cellStyle name="Normal 3 2 2 3 2" xfId="11959"/>
    <cellStyle name="Normal 3 2 2 3 2 2" xfId="11960"/>
    <cellStyle name="Normal 3 2 2 3 2 2 2" xfId="11961"/>
    <cellStyle name="Normal 3 2 2 3 2 2 2 2" xfId="11962"/>
    <cellStyle name="Normal 3 2 2 3 2 2 3" xfId="11963"/>
    <cellStyle name="Normal 3 2 2 3 2 3" xfId="11964"/>
    <cellStyle name="Normal 3 2 2 3 2 3 2" xfId="11965"/>
    <cellStyle name="Normal 3 2 2 3 2 4" xfId="11966"/>
    <cellStyle name="Normal 3 2 2 3 3" xfId="11967"/>
    <cellStyle name="Normal 3 2 2 3 3 2" xfId="11968"/>
    <cellStyle name="Normal 3 2 2 3 3 2 2" xfId="11969"/>
    <cellStyle name="Normal 3 2 2 3 3 3" xfId="11970"/>
    <cellStyle name="Normal 3 2 2 3 4" xfId="11971"/>
    <cellStyle name="Normal 3 2 2 3 4 2" xfId="11972"/>
    <cellStyle name="Normal 3 2 2 3 5" xfId="11973"/>
    <cellStyle name="Normal 3 2 2 3 6" xfId="11974"/>
    <cellStyle name="Normal 3 2 2 3 7" xfId="11975"/>
    <cellStyle name="Normal 3 2 2 4" xfId="11976"/>
    <cellStyle name="Normal 3 2 2 4 2" xfId="11977"/>
    <cellStyle name="Normal 3 2 2 4 2 2" xfId="11978"/>
    <cellStyle name="Normal 3 2 2 4 2 2 2" xfId="11979"/>
    <cellStyle name="Normal 3 2 2 4 2 3" xfId="11980"/>
    <cellStyle name="Normal 3 2 2 4 3" xfId="11981"/>
    <cellStyle name="Normal 3 2 2 4 3 2" xfId="11982"/>
    <cellStyle name="Normal 3 2 2 4 4" xfId="11983"/>
    <cellStyle name="Normal 3 2 2 5" xfId="11984"/>
    <cellStyle name="Normal 3 2 2 5 2" xfId="11985"/>
    <cellStyle name="Normal 3 2 2 5 2 2" xfId="11986"/>
    <cellStyle name="Normal 3 2 2 5 2 2 2" xfId="11987"/>
    <cellStyle name="Normal 3 2 2 5 2 3" xfId="11988"/>
    <cellStyle name="Normal 3 2 2 5 3" xfId="11989"/>
    <cellStyle name="Normal 3 2 2 5 3 2" xfId="11990"/>
    <cellStyle name="Normal 3 2 2 5 4" xfId="11991"/>
    <cellStyle name="Normal 3 2 2 6" xfId="11992"/>
    <cellStyle name="Normal 3 2 2 6 2" xfId="11993"/>
    <cellStyle name="Normal 3 2 2 7" xfId="11994"/>
    <cellStyle name="Normal 3 2 2 7 2" xfId="11995"/>
    <cellStyle name="Normal 3 2 2 7 2 2" xfId="11996"/>
    <cellStyle name="Normal 3 2 2 7 3" xfId="11997"/>
    <cellStyle name="Normal 3 2 2 8" xfId="11998"/>
    <cellStyle name="Normal 3 2 2 8 2" xfId="11999"/>
    <cellStyle name="Normal 3 2 2 9" xfId="12000"/>
    <cellStyle name="Normal 3 2 2 9 2" xfId="12001"/>
    <cellStyle name="Normal 3 2 3" xfId="12002"/>
    <cellStyle name="Normal 3 2 3 10" xfId="12003"/>
    <cellStyle name="Normal 3 2 3 11" xfId="12004"/>
    <cellStyle name="Normal 3 2 3 2" xfId="12005"/>
    <cellStyle name="Normal 3 2 3 2 2" xfId="12006"/>
    <cellStyle name="Normal 3 2 3 2 2 2" xfId="12007"/>
    <cellStyle name="Normal 3 2 3 2 2 2 2" xfId="12008"/>
    <cellStyle name="Normal 3 2 3 2 2 2 2 2" xfId="12009"/>
    <cellStyle name="Normal 3 2 3 2 2 2 3" xfId="12010"/>
    <cellStyle name="Normal 3 2 3 2 2 3" xfId="12011"/>
    <cellStyle name="Normal 3 2 3 2 2 3 2" xfId="12012"/>
    <cellStyle name="Normal 3 2 3 2 2 4" xfId="12013"/>
    <cellStyle name="Normal 3 2 3 2 3" xfId="12014"/>
    <cellStyle name="Normal 3 2 3 2 3 2" xfId="12015"/>
    <cellStyle name="Normal 3 2 3 2 3 2 2" xfId="12016"/>
    <cellStyle name="Normal 3 2 3 2 3 3" xfId="12017"/>
    <cellStyle name="Normal 3 2 3 2 4" xfId="12018"/>
    <cellStyle name="Normal 3 2 3 2 4 2" xfId="12019"/>
    <cellStyle name="Normal 3 2 3 2 5" xfId="12020"/>
    <cellStyle name="Normal 3 2 3 2 6" xfId="12021"/>
    <cellStyle name="Normal 3 2 3 2 7" xfId="12022"/>
    <cellStyle name="Normal 3 2 3 3" xfId="12023"/>
    <cellStyle name="Normal 3 2 3 3 2" xfId="12024"/>
    <cellStyle name="Normal 3 2 3 3 2 2" xfId="12025"/>
    <cellStyle name="Normal 3 2 3 3 2 2 2" xfId="12026"/>
    <cellStyle name="Normal 3 2 3 3 2 3" xfId="12027"/>
    <cellStyle name="Normal 3 2 3 3 3" xfId="12028"/>
    <cellStyle name="Normal 3 2 3 3 3 2" xfId="12029"/>
    <cellStyle name="Normal 3 2 3 3 4" xfId="12030"/>
    <cellStyle name="Normal 3 2 3 4" xfId="12031"/>
    <cellStyle name="Normal 3 2 3 4 2" xfId="12032"/>
    <cellStyle name="Normal 3 2 3 4 2 2" xfId="12033"/>
    <cellStyle name="Normal 3 2 3 4 2 2 2" xfId="12034"/>
    <cellStyle name="Normal 3 2 3 4 2 3" xfId="12035"/>
    <cellStyle name="Normal 3 2 3 4 3" xfId="12036"/>
    <cellStyle name="Normal 3 2 3 4 3 2" xfId="12037"/>
    <cellStyle name="Normal 3 2 3 4 4" xfId="12038"/>
    <cellStyle name="Normal 3 2 3 5" xfId="12039"/>
    <cellStyle name="Normal 3 2 3 5 2" xfId="12040"/>
    <cellStyle name="Normal 3 2 3 6" xfId="12041"/>
    <cellStyle name="Normal 3 2 3 6 2" xfId="12042"/>
    <cellStyle name="Normal 3 2 3 6 2 2" xfId="12043"/>
    <cellStyle name="Normal 3 2 3 6 3" xfId="12044"/>
    <cellStyle name="Normal 3 2 3 7" xfId="12045"/>
    <cellStyle name="Normal 3 2 3 7 2" xfId="12046"/>
    <cellStyle name="Normal 3 2 3 8" xfId="12047"/>
    <cellStyle name="Normal 3 2 3 8 2" xfId="12048"/>
    <cellStyle name="Normal 3 2 3 9" xfId="12049"/>
    <cellStyle name="Normal 3 2 4" xfId="12050"/>
    <cellStyle name="Normal 3 2 4 10" xfId="12051"/>
    <cellStyle name="Normal 3 2 4 2" xfId="12052"/>
    <cellStyle name="Normal 3 2 4 2 2" xfId="12053"/>
    <cellStyle name="Normal 3 2 4 2 2 2" xfId="12054"/>
    <cellStyle name="Normal 3 2 4 2 2 2 2" xfId="12055"/>
    <cellStyle name="Normal 3 2 4 2 2 2 2 2" xfId="12056"/>
    <cellStyle name="Normal 3 2 4 2 2 2 3" xfId="12057"/>
    <cellStyle name="Normal 3 2 4 2 2 3" xfId="12058"/>
    <cellStyle name="Normal 3 2 4 2 2 3 2" xfId="12059"/>
    <cellStyle name="Normal 3 2 4 2 2 4" xfId="12060"/>
    <cellStyle name="Normal 3 2 4 2 3" xfId="12061"/>
    <cellStyle name="Normal 3 2 4 2 3 2" xfId="12062"/>
    <cellStyle name="Normal 3 2 4 2 3 2 2" xfId="12063"/>
    <cellStyle name="Normal 3 2 4 2 3 3" xfId="12064"/>
    <cellStyle name="Normal 3 2 4 2 4" xfId="12065"/>
    <cellStyle name="Normal 3 2 4 2 4 2" xfId="12066"/>
    <cellStyle name="Normal 3 2 4 2 5" xfId="12067"/>
    <cellStyle name="Normal 3 2 4 2 6" xfId="12068"/>
    <cellStyle name="Normal 3 2 4 2 7" xfId="12069"/>
    <cellStyle name="Normal 3 2 4 3" xfId="12070"/>
    <cellStyle name="Normal 3 2 4 3 2" xfId="12071"/>
    <cellStyle name="Normal 3 2 4 3 2 2" xfId="12072"/>
    <cellStyle name="Normal 3 2 4 3 2 2 2" xfId="12073"/>
    <cellStyle name="Normal 3 2 4 3 2 3" xfId="12074"/>
    <cellStyle name="Normal 3 2 4 3 3" xfId="12075"/>
    <cellStyle name="Normal 3 2 4 3 3 2" xfId="12076"/>
    <cellStyle name="Normal 3 2 4 3 4" xfId="12077"/>
    <cellStyle name="Normal 3 2 4 4" xfId="12078"/>
    <cellStyle name="Normal 3 2 4 4 2" xfId="12079"/>
    <cellStyle name="Normal 3 2 4 4 2 2" xfId="12080"/>
    <cellStyle name="Normal 3 2 4 4 2 2 2" xfId="12081"/>
    <cellStyle name="Normal 3 2 4 4 2 3" xfId="12082"/>
    <cellStyle name="Normal 3 2 4 4 3" xfId="12083"/>
    <cellStyle name="Normal 3 2 4 4 3 2" xfId="12084"/>
    <cellStyle name="Normal 3 2 4 4 4" xfId="12085"/>
    <cellStyle name="Normal 3 2 4 5" xfId="12086"/>
    <cellStyle name="Normal 3 2 4 5 2" xfId="12087"/>
    <cellStyle name="Normal 3 2 4 5 2 2" xfId="12088"/>
    <cellStyle name="Normal 3 2 4 5 3" xfId="12089"/>
    <cellStyle name="Normal 3 2 4 6" xfId="12090"/>
    <cellStyle name="Normal 3 2 4 6 2" xfId="12091"/>
    <cellStyle name="Normal 3 2 4 7" xfId="12092"/>
    <cellStyle name="Normal 3 2 4 7 2" xfId="12093"/>
    <cellStyle name="Normal 3 2 4 8" xfId="12094"/>
    <cellStyle name="Normal 3 2 4 9" xfId="12095"/>
    <cellStyle name="Normal 3 3" xfId="12096"/>
    <cellStyle name="Normal 3 3 2" xfId="12097"/>
    <cellStyle name="Normal 3 3 2 2" xfId="12098"/>
    <cellStyle name="Normal 3 3 2 2 2" xfId="12099"/>
    <cellStyle name="Normal 3 3 2 3" xfId="12100"/>
    <cellStyle name="Normal 3 3 3" xfId="12101"/>
    <cellStyle name="Normal 3 3 3 2" xfId="12102"/>
    <cellStyle name="Normal 3 3 4" xfId="12103"/>
    <cellStyle name="Normal 3 3 4 2" xfId="12104"/>
    <cellStyle name="Normal 3 3 5" xfId="12105"/>
    <cellStyle name="Normal 3 4" xfId="12106"/>
    <cellStyle name="Normal 3 4 2" xfId="12107"/>
    <cellStyle name="Normal 3 4 2 2" xfId="12108"/>
    <cellStyle name="Normal 3 4 3" xfId="12109"/>
    <cellStyle name="Normal 3 4 3 2" xfId="12110"/>
    <cellStyle name="Normal 3 4 4" xfId="12111"/>
    <cellStyle name="Normal 3 5" xfId="12112"/>
    <cellStyle name="Normal 3 5 2" xfId="12113"/>
    <cellStyle name="Normal 3 5 2 2" xfId="12114"/>
    <cellStyle name="Normal 3 5 3" xfId="12115"/>
    <cellStyle name="Normal 3 5 3 2" xfId="12116"/>
    <cellStyle name="Normal 3 5 4" xfId="12117"/>
    <cellStyle name="Normal 3 6" xfId="12118"/>
    <cellStyle name="Normal 3 6 2" xfId="12119"/>
    <cellStyle name="Normal 3 7" xfId="12120"/>
    <cellStyle name="Normal 3 7 2" xfId="12121"/>
    <cellStyle name="Normal 3 7 2 2" xfId="12122"/>
    <cellStyle name="Normal 3 7 3" xfId="12123"/>
    <cellStyle name="Normal 3 7 3 2" xfId="12124"/>
    <cellStyle name="Normal 3 7 4" xfId="12125"/>
    <cellStyle name="Normal 3 8" xfId="12126"/>
    <cellStyle name="Normal 3 8 2" xfId="12127"/>
    <cellStyle name="Normal 3 8 2 2" xfId="12128"/>
    <cellStyle name="Normal 3 8 3" xfId="12129"/>
    <cellStyle name="Normal 3 8 3 2" xfId="12130"/>
    <cellStyle name="Normal 3 8 4" xfId="12131"/>
    <cellStyle name="Normal 3 9" xfId="12132"/>
    <cellStyle name="Normal 3 9 2" xfId="12133"/>
    <cellStyle name="Normal 30" xfId="12134"/>
    <cellStyle name="Normal 30 10" xfId="12135"/>
    <cellStyle name="Normal 30 2" xfId="12136"/>
    <cellStyle name="Normal 30 2 2" xfId="12137"/>
    <cellStyle name="Normal 30 3" xfId="12138"/>
    <cellStyle name="Normal 30 3 2" xfId="12139"/>
    <cellStyle name="Normal 30 4" xfId="12140"/>
    <cellStyle name="Normal 30 4 2" xfId="12141"/>
    <cellStyle name="Normal 30 5" xfId="12142"/>
    <cellStyle name="Normal 30 5 2" xfId="12143"/>
    <cellStyle name="Normal 30 6" xfId="12144"/>
    <cellStyle name="Normal 30 6 2" xfId="12145"/>
    <cellStyle name="Normal 30 7" xfId="12146"/>
    <cellStyle name="Normal 30 7 2" xfId="12147"/>
    <cellStyle name="Normal 30 8" xfId="12148"/>
    <cellStyle name="Normal 30 8 2" xfId="12149"/>
    <cellStyle name="Normal 30 9" xfId="12150"/>
    <cellStyle name="Normal 30 9 2" xfId="12151"/>
    <cellStyle name="Normal 31" xfId="12152"/>
    <cellStyle name="Normal 31 2" xfId="12153"/>
    <cellStyle name="Normal 31 2 2" xfId="12154"/>
    <cellStyle name="Normal 31 3" xfId="12155"/>
    <cellStyle name="Normal 31 3 2" xfId="12156"/>
    <cellStyle name="Normal 31 4" xfId="12157"/>
    <cellStyle name="Normal 31 4 2" xfId="12158"/>
    <cellStyle name="Normal 31 5" xfId="12159"/>
    <cellStyle name="Normal 31 5 2" xfId="12160"/>
    <cellStyle name="Normal 31 6" xfId="12161"/>
    <cellStyle name="Normal 32" xfId="12162"/>
    <cellStyle name="Normal 32 2" xfId="12163"/>
    <cellStyle name="Normal 32 2 2" xfId="12164"/>
    <cellStyle name="Normal 32 3" xfId="12165"/>
    <cellStyle name="Normal 32 3 2" xfId="12166"/>
    <cellStyle name="Normal 32 4" xfId="12167"/>
    <cellStyle name="Normal 32 4 2" xfId="12168"/>
    <cellStyle name="Normal 32 5" xfId="12169"/>
    <cellStyle name="Normal 32 5 2" xfId="12170"/>
    <cellStyle name="Normal 32 6" xfId="12171"/>
    <cellStyle name="Normal 33" xfId="12172"/>
    <cellStyle name="Normal 33 2" xfId="12173"/>
    <cellStyle name="Normal 33 2 2" xfId="12174"/>
    <cellStyle name="Normal 33 3" xfId="12175"/>
    <cellStyle name="Normal 33 3 2" xfId="12176"/>
    <cellStyle name="Normal 33 4" xfId="12177"/>
    <cellStyle name="Normal 33 4 2" xfId="12178"/>
    <cellStyle name="Normal 33 5" xfId="12179"/>
    <cellStyle name="Normal 33 5 2" xfId="12180"/>
    <cellStyle name="Normal 33 6" xfId="12181"/>
    <cellStyle name="Normal 34" xfId="12182"/>
    <cellStyle name="Normal 34 2" xfId="12183"/>
    <cellStyle name="Normal 34 2 2" xfId="12184"/>
    <cellStyle name="Normal 34 3" xfId="12185"/>
    <cellStyle name="Normal 34 3 2" xfId="12186"/>
    <cellStyle name="Normal 34 4" xfId="12187"/>
    <cellStyle name="Normal 34 4 2" xfId="12188"/>
    <cellStyle name="Normal 34 5" xfId="12189"/>
    <cellStyle name="Normal 34 5 2" xfId="12190"/>
    <cellStyle name="Normal 34 6" xfId="12191"/>
    <cellStyle name="Normal 35" xfId="12192"/>
    <cellStyle name="Normal 35 2" xfId="12193"/>
    <cellStyle name="Normal 35 2 2" xfId="12194"/>
    <cellStyle name="Normal 35 2 2 2" xfId="12195"/>
    <cellStyle name="Normal 35 2 3" xfId="12196"/>
    <cellStyle name="Normal 35 2 3 2" xfId="12197"/>
    <cellStyle name="Normal 35 2 4" xfId="12198"/>
    <cellStyle name="Normal 35 3" xfId="12199"/>
    <cellStyle name="Normal 35 3 2" xfId="12200"/>
    <cellStyle name="Normal 35 4" xfId="12201"/>
    <cellStyle name="Normal 35 4 2" xfId="12202"/>
    <cellStyle name="Normal 35 5" xfId="12203"/>
    <cellStyle name="Normal 35 5 2" xfId="12204"/>
    <cellStyle name="Normal 35 6" xfId="12205"/>
    <cellStyle name="Normal 35 6 2" xfId="12206"/>
    <cellStyle name="Normal 35 7" xfId="12207"/>
    <cellStyle name="Normal 35 7 2" xfId="12208"/>
    <cellStyle name="Normal 35 8" xfId="12209"/>
    <cellStyle name="Normal 36" xfId="12210"/>
    <cellStyle name="Normal 36 2" xfId="12211"/>
    <cellStyle name="Normal 36 2 2" xfId="12212"/>
    <cellStyle name="Normal 36 2 2 2" xfId="12213"/>
    <cellStyle name="Normal 36 2 3" xfId="12214"/>
    <cellStyle name="Normal 36 2 3 2" xfId="12215"/>
    <cellStyle name="Normal 36 2 4" xfId="12216"/>
    <cellStyle name="Normal 36 3" xfId="12217"/>
    <cellStyle name="Normal 36 3 2" xfId="12218"/>
    <cellStyle name="Normal 36 4" xfId="12219"/>
    <cellStyle name="Normal 36 4 2" xfId="12220"/>
    <cellStyle name="Normal 36 5" xfId="12221"/>
    <cellStyle name="Normal 36 5 2" xfId="12222"/>
    <cellStyle name="Normal 36 6" xfId="12223"/>
    <cellStyle name="Normal 36 6 2" xfId="12224"/>
    <cellStyle name="Normal 36 7" xfId="12225"/>
    <cellStyle name="Normal 36 7 2" xfId="12226"/>
    <cellStyle name="Normal 36 8" xfId="12227"/>
    <cellStyle name="Normal 37" xfId="12228"/>
    <cellStyle name="Normal 37 2" xfId="12229"/>
    <cellStyle name="Normal 37 2 2" xfId="12230"/>
    <cellStyle name="Normal 37 3" xfId="12231"/>
    <cellStyle name="Normal 37 3 2" xfId="12232"/>
    <cellStyle name="Normal 37 4" xfId="12233"/>
    <cellStyle name="Normal 37 4 2" xfId="12234"/>
    <cellStyle name="Normal 37 5" xfId="12235"/>
    <cellStyle name="Normal 37 5 2" xfId="12236"/>
    <cellStyle name="Normal 38" xfId="12237"/>
    <cellStyle name="Normal 38 2" xfId="12238"/>
    <cellStyle name="Normal 38 2 2" xfId="12239"/>
    <cellStyle name="Normal 38 3" xfId="12240"/>
    <cellStyle name="Normal 38 3 2" xfId="12241"/>
    <cellStyle name="Normal 38 4" xfId="12242"/>
    <cellStyle name="Normal 38 4 2" xfId="12243"/>
    <cellStyle name="Normal 38 5" xfId="12244"/>
    <cellStyle name="Normal 38 5 2" xfId="12245"/>
    <cellStyle name="Normal 38 6" xfId="12246"/>
    <cellStyle name="Normal 39" xfId="12247"/>
    <cellStyle name="Normal 39 2" xfId="12248"/>
    <cellStyle name="Normal 39 2 2" xfId="12249"/>
    <cellStyle name="Normal 39 3" xfId="12250"/>
    <cellStyle name="Normal 39 3 2" xfId="12251"/>
    <cellStyle name="Normal 39 4" xfId="12252"/>
    <cellStyle name="Normal 39 4 2" xfId="12253"/>
    <cellStyle name="Normal 39 5" xfId="12254"/>
    <cellStyle name="Normal 39 5 2" xfId="12255"/>
    <cellStyle name="Normal 39 6" xfId="12256"/>
    <cellStyle name="Normal 4" xfId="12257"/>
    <cellStyle name="Normal 4 2" xfId="12258"/>
    <cellStyle name="Normal 4 2 2" xfId="12259"/>
    <cellStyle name="Normal 4 2 2 2" xfId="12260"/>
    <cellStyle name="Normal 4 2 3" xfId="12261"/>
    <cellStyle name="Normal 4 3" xfId="12262"/>
    <cellStyle name="Normal 4 3 2" xfId="12263"/>
    <cellStyle name="Normal 4 4" xfId="12264"/>
    <cellStyle name="Normal 4 4 2" xfId="12265"/>
    <cellStyle name="Normal 4 5" xfId="12266"/>
    <cellStyle name="Normal 4 5 2" xfId="12267"/>
    <cellStyle name="Normal 4 6" xfId="12268"/>
    <cellStyle name="Normal 4 6 2" xfId="12269"/>
    <cellStyle name="Normal 4 6 2 2" xfId="12270"/>
    <cellStyle name="Normal 4 6 3" xfId="12271"/>
    <cellStyle name="Normal 4 6 3 2" xfId="12272"/>
    <cellStyle name="Normal 4 6 4" xfId="12273"/>
    <cellStyle name="Normal 4 7" xfId="12274"/>
    <cellStyle name="Normal 4 7 2" xfId="12275"/>
    <cellStyle name="Normal 4 8" xfId="12276"/>
    <cellStyle name="Normal 4 8 2" xfId="12277"/>
    <cellStyle name="Normal 4 9" xfId="12278"/>
    <cellStyle name="Normal 40" xfId="12279"/>
    <cellStyle name="Normal 40 2" xfId="12280"/>
    <cellStyle name="Normal 40 2 2" xfId="12281"/>
    <cellStyle name="Normal 40 3" xfId="12282"/>
    <cellStyle name="Normal 40 3 2" xfId="12283"/>
    <cellStyle name="Normal 40 4" xfId="12284"/>
    <cellStyle name="Normal 40 4 2" xfId="12285"/>
    <cellStyle name="Normal 40 5" xfId="12286"/>
    <cellStyle name="Normal 40 5 2" xfId="12287"/>
    <cellStyle name="Normal 40 6" xfId="12288"/>
    <cellStyle name="Normal 40 6 2" xfId="12289"/>
    <cellStyle name="Normal 40 7" xfId="12290"/>
    <cellStyle name="Normal 40 7 2" xfId="12291"/>
    <cellStyle name="Normal 40 8" xfId="12292"/>
    <cellStyle name="Normal 41" xfId="12293"/>
    <cellStyle name="Normal 41 10" xfId="12294"/>
    <cellStyle name="Normal 41 10 2" xfId="12295"/>
    <cellStyle name="Normal 41 10 2 2" xfId="12296"/>
    <cellStyle name="Normal 41 10 2 2 2" xfId="12297"/>
    <cellStyle name="Normal 41 10 2 3" xfId="12298"/>
    <cellStyle name="Normal 41 10 3" xfId="12299"/>
    <cellStyle name="Normal 41 10 3 2" xfId="12300"/>
    <cellStyle name="Normal 41 10 4" xfId="12301"/>
    <cellStyle name="Normal 41 11" xfId="12302"/>
    <cellStyle name="Normal 41 11 2" xfId="12303"/>
    <cellStyle name="Normal 41 11 2 2" xfId="12304"/>
    <cellStyle name="Normal 41 11 3" xfId="12305"/>
    <cellStyle name="Normal 41 12" xfId="12306"/>
    <cellStyle name="Normal 41 12 2" xfId="12307"/>
    <cellStyle name="Normal 41 13" xfId="12308"/>
    <cellStyle name="Normal 41 13 2" xfId="12309"/>
    <cellStyle name="Normal 41 14" xfId="12310"/>
    <cellStyle name="Normal 41 15" xfId="12311"/>
    <cellStyle name="Normal 41 16" xfId="12312"/>
    <cellStyle name="Normal 41 2" xfId="12313"/>
    <cellStyle name="Normal 41 2 2" xfId="12314"/>
    <cellStyle name="Normal 41 3" xfId="12315"/>
    <cellStyle name="Normal 41 3 2" xfId="12316"/>
    <cellStyle name="Normal 41 4" xfId="12317"/>
    <cellStyle name="Normal 41 4 2" xfId="12318"/>
    <cellStyle name="Normal 41 5" xfId="12319"/>
    <cellStyle name="Normal 41 5 2" xfId="12320"/>
    <cellStyle name="Normal 41 6" xfId="12321"/>
    <cellStyle name="Normal 41 6 2" xfId="12322"/>
    <cellStyle name="Normal 41 7" xfId="12323"/>
    <cellStyle name="Normal 41 7 2" xfId="12324"/>
    <cellStyle name="Normal 41 8" xfId="12325"/>
    <cellStyle name="Normal 41 8 2" xfId="12326"/>
    <cellStyle name="Normal 41 8 2 2" xfId="12327"/>
    <cellStyle name="Normal 41 8 2 2 2" xfId="12328"/>
    <cellStyle name="Normal 41 8 2 2 2 2" xfId="12329"/>
    <cellStyle name="Normal 41 8 2 2 3" xfId="12330"/>
    <cellStyle name="Normal 41 8 2 3" xfId="12331"/>
    <cellStyle name="Normal 41 8 2 3 2" xfId="12332"/>
    <cellStyle name="Normal 41 8 2 4" xfId="12333"/>
    <cellStyle name="Normal 41 8 3" xfId="12334"/>
    <cellStyle name="Normal 41 8 3 2" xfId="12335"/>
    <cellStyle name="Normal 41 8 3 2 2" xfId="12336"/>
    <cellStyle name="Normal 41 8 3 3" xfId="12337"/>
    <cellStyle name="Normal 41 8 4" xfId="12338"/>
    <cellStyle name="Normal 41 8 4 2" xfId="12339"/>
    <cellStyle name="Normal 41 8 5" xfId="12340"/>
    <cellStyle name="Normal 41 8 6" xfId="12341"/>
    <cellStyle name="Normal 41 8 7" xfId="12342"/>
    <cellStyle name="Normal 41 9" xfId="12343"/>
    <cellStyle name="Normal 41 9 2" xfId="12344"/>
    <cellStyle name="Normal 41 9 2 2" xfId="12345"/>
    <cellStyle name="Normal 41 9 2 2 2" xfId="12346"/>
    <cellStyle name="Normal 41 9 2 3" xfId="12347"/>
    <cellStyle name="Normal 41 9 3" xfId="12348"/>
    <cellStyle name="Normal 41 9 3 2" xfId="12349"/>
    <cellStyle name="Normal 41 9 4" xfId="12350"/>
    <cellStyle name="Normal 42" xfId="12351"/>
    <cellStyle name="Normal 42 10" xfId="12352"/>
    <cellStyle name="Normal 42 10 2" xfId="12353"/>
    <cellStyle name="Normal 42 10 2 2" xfId="12354"/>
    <cellStyle name="Normal 42 10 2 2 2" xfId="12355"/>
    <cellStyle name="Normal 42 10 2 3" xfId="12356"/>
    <cellStyle name="Normal 42 10 3" xfId="12357"/>
    <cellStyle name="Normal 42 10 3 2" xfId="12358"/>
    <cellStyle name="Normal 42 10 4" xfId="12359"/>
    <cellStyle name="Normal 42 11" xfId="12360"/>
    <cellStyle name="Normal 42 11 2" xfId="12361"/>
    <cellStyle name="Normal 42 11 2 2" xfId="12362"/>
    <cellStyle name="Normal 42 11 3" xfId="12363"/>
    <cellStyle name="Normal 42 12" xfId="12364"/>
    <cellStyle name="Normal 42 12 2" xfId="12365"/>
    <cellStyle name="Normal 42 13" xfId="12366"/>
    <cellStyle name="Normal 42 13 2" xfId="12367"/>
    <cellStyle name="Normal 42 14" xfId="12368"/>
    <cellStyle name="Normal 42 15" xfId="12369"/>
    <cellStyle name="Normal 42 16" xfId="12370"/>
    <cellStyle name="Normal 42 2" xfId="12371"/>
    <cellStyle name="Normal 42 2 2" xfId="12372"/>
    <cellStyle name="Normal 42 3" xfId="12373"/>
    <cellStyle name="Normal 42 3 2" xfId="12374"/>
    <cellStyle name="Normal 42 4" xfId="12375"/>
    <cellStyle name="Normal 42 4 2" xfId="12376"/>
    <cellStyle name="Normal 42 5" xfId="12377"/>
    <cellStyle name="Normal 42 5 2" xfId="12378"/>
    <cellStyle name="Normal 42 6" xfId="12379"/>
    <cellStyle name="Normal 42 6 2" xfId="12380"/>
    <cellStyle name="Normal 42 7" xfId="12381"/>
    <cellStyle name="Normal 42 7 2" xfId="12382"/>
    <cellStyle name="Normal 42 8" xfId="12383"/>
    <cellStyle name="Normal 42 8 2" xfId="12384"/>
    <cellStyle name="Normal 42 8 2 2" xfId="12385"/>
    <cellStyle name="Normal 42 8 2 2 2" xfId="12386"/>
    <cellStyle name="Normal 42 8 2 2 2 2" xfId="12387"/>
    <cellStyle name="Normal 42 8 2 2 3" xfId="12388"/>
    <cellStyle name="Normal 42 8 2 3" xfId="12389"/>
    <cellStyle name="Normal 42 8 2 3 2" xfId="12390"/>
    <cellStyle name="Normal 42 8 2 4" xfId="12391"/>
    <cellStyle name="Normal 42 8 3" xfId="12392"/>
    <cellStyle name="Normal 42 8 3 2" xfId="12393"/>
    <cellStyle name="Normal 42 8 3 2 2" xfId="12394"/>
    <cellStyle name="Normal 42 8 3 3" xfId="12395"/>
    <cellStyle name="Normal 42 8 4" xfId="12396"/>
    <cellStyle name="Normal 42 8 4 2" xfId="12397"/>
    <cellStyle name="Normal 42 8 5" xfId="12398"/>
    <cellStyle name="Normal 42 8 6" xfId="12399"/>
    <cellStyle name="Normal 42 8 7" xfId="12400"/>
    <cellStyle name="Normal 42 9" xfId="12401"/>
    <cellStyle name="Normal 42 9 2" xfId="12402"/>
    <cellStyle name="Normal 42 9 2 2" xfId="12403"/>
    <cellStyle name="Normal 42 9 2 2 2" xfId="12404"/>
    <cellStyle name="Normal 42 9 2 3" xfId="12405"/>
    <cellStyle name="Normal 42 9 3" xfId="12406"/>
    <cellStyle name="Normal 42 9 3 2" xfId="12407"/>
    <cellStyle name="Normal 42 9 4" xfId="12408"/>
    <cellStyle name="Normal 43" xfId="12409"/>
    <cellStyle name="Normal 43 2" xfId="12410"/>
    <cellStyle name="Normal 43 2 2" xfId="12411"/>
    <cellStyle name="Normal 43 3" xfId="12412"/>
    <cellStyle name="Normal 43 3 2" xfId="12413"/>
    <cellStyle name="Normal 43 4" xfId="12414"/>
    <cellStyle name="Normal 43 4 2" xfId="12415"/>
    <cellStyle name="Normal 43 5" xfId="12416"/>
    <cellStyle name="Normal 43 5 2" xfId="12417"/>
    <cellStyle name="Normal 43 6" xfId="12418"/>
    <cellStyle name="Normal 43 6 2" xfId="12419"/>
    <cellStyle name="Normal 43 7" xfId="12420"/>
    <cellStyle name="Normal 44" xfId="12421"/>
    <cellStyle name="Normal 44 2" xfId="12422"/>
    <cellStyle name="Normal 44 2 2" xfId="12423"/>
    <cellStyle name="Normal 44 3" xfId="12424"/>
    <cellStyle name="Normal 44 3 2" xfId="12425"/>
    <cellStyle name="Normal 44 4" xfId="12426"/>
    <cellStyle name="Normal 44 4 2" xfId="12427"/>
    <cellStyle name="Normal 44 5" xfId="12428"/>
    <cellStyle name="Normal 44 5 2" xfId="12429"/>
    <cellStyle name="Normal 44 6" xfId="12430"/>
    <cellStyle name="Normal 44 6 2" xfId="12431"/>
    <cellStyle name="Normal 44 7" xfId="12432"/>
    <cellStyle name="Normal 44 7 2" xfId="12433"/>
    <cellStyle name="Normal 44 8" xfId="12434"/>
    <cellStyle name="Normal 45" xfId="12435"/>
    <cellStyle name="Normal 45 2" xfId="12436"/>
    <cellStyle name="Normal 45 2 2" xfId="12437"/>
    <cellStyle name="Normal 45 3" xfId="12438"/>
    <cellStyle name="Normal 45 3 2" xfId="12439"/>
    <cellStyle name="Normal 45 4" xfId="12440"/>
    <cellStyle name="Normal 45 4 2" xfId="12441"/>
    <cellStyle name="Normal 45 5" xfId="12442"/>
    <cellStyle name="Normal 45 5 2" xfId="12443"/>
    <cellStyle name="Normal 45 6" xfId="12444"/>
    <cellStyle name="Normal 45 6 2" xfId="12445"/>
    <cellStyle name="Normal 45 7" xfId="12446"/>
    <cellStyle name="Normal 45 7 2" xfId="12447"/>
    <cellStyle name="Normal 45 8" xfId="12448"/>
    <cellStyle name="Normal 46" xfId="12449"/>
    <cellStyle name="Normal 46 2" xfId="12450"/>
    <cellStyle name="Normal 46 2 2" xfId="12451"/>
    <cellStyle name="Normal 46 3" xfId="12452"/>
    <cellStyle name="Normal 46 3 2" xfId="12453"/>
    <cellStyle name="Normal 46 4" xfId="12454"/>
    <cellStyle name="Normal 46 4 2" xfId="12455"/>
    <cellStyle name="Normal 46 5" xfId="12456"/>
    <cellStyle name="Normal 46 5 2" xfId="12457"/>
    <cellStyle name="Normal 46 6" xfId="12458"/>
    <cellStyle name="Normal 46 6 2" xfId="12459"/>
    <cellStyle name="Normal 46 7" xfId="12460"/>
    <cellStyle name="Normal 46 7 2" xfId="12461"/>
    <cellStyle name="Normal 46 8" xfId="12462"/>
    <cellStyle name="Normal 47" xfId="12463"/>
    <cellStyle name="Normal 47 2" xfId="12464"/>
    <cellStyle name="Normal 47 2 2" xfId="12465"/>
    <cellStyle name="Normal 47 3" xfId="12466"/>
    <cellStyle name="Normal 47 3 2" xfId="12467"/>
    <cellStyle name="Normal 47 4" xfId="12468"/>
    <cellStyle name="Normal 47 4 2" xfId="12469"/>
    <cellStyle name="Normal 47 5" xfId="12470"/>
    <cellStyle name="Normal 47 5 2" xfId="12471"/>
    <cellStyle name="Normal 47 6" xfId="12472"/>
    <cellStyle name="Normal 47 6 2" xfId="12473"/>
    <cellStyle name="Normal 47 7" xfId="12474"/>
    <cellStyle name="Normal 47 7 2" xfId="12475"/>
    <cellStyle name="Normal 47 8" xfId="12476"/>
    <cellStyle name="Normal 48" xfId="12477"/>
    <cellStyle name="Normal 48 2" xfId="12478"/>
    <cellStyle name="Normal 48 2 2" xfId="12479"/>
    <cellStyle name="Normal 48 3" xfId="12480"/>
    <cellStyle name="Normal 48 3 2" xfId="12481"/>
    <cellStyle name="Normal 48 4" xfId="12482"/>
    <cellStyle name="Normal 48 4 2" xfId="12483"/>
    <cellStyle name="Normal 48 5" xfId="12484"/>
    <cellStyle name="Normal 48 5 2" xfId="12485"/>
    <cellStyle name="Normal 48 6" xfId="12486"/>
    <cellStyle name="Normal 48 6 2" xfId="12487"/>
    <cellStyle name="Normal 48 7" xfId="12488"/>
    <cellStyle name="Normal 48 7 2" xfId="12489"/>
    <cellStyle name="Normal 49" xfId="12490"/>
    <cellStyle name="Normal 49 2" xfId="12491"/>
    <cellStyle name="Normal 49 2 2" xfId="12492"/>
    <cellStyle name="Normal 49 3" xfId="12493"/>
    <cellStyle name="Normal 49 3 2" xfId="12494"/>
    <cellStyle name="Normal 49 4" xfId="12495"/>
    <cellStyle name="Normal 49 4 2" xfId="12496"/>
    <cellStyle name="Normal 49 5" xfId="12497"/>
    <cellStyle name="Normal 49 5 2" xfId="12498"/>
    <cellStyle name="Normal 49 6" xfId="12499"/>
    <cellStyle name="Normal 49 6 2" xfId="12500"/>
    <cellStyle name="Normal 49 7" xfId="12501"/>
    <cellStyle name="Normal 49 7 2" xfId="12502"/>
    <cellStyle name="Normal 5" xfId="12503"/>
    <cellStyle name="Normal 5 2" xfId="12504"/>
    <cellStyle name="Normal 5 2 2" xfId="12505"/>
    <cellStyle name="Normal 5 2 2 2" xfId="12506"/>
    <cellStyle name="Normal 5 2 2 3" xfId="12507"/>
    <cellStyle name="Normal 5 2 2 3 2" xfId="12508"/>
    <cellStyle name="Normal 5 2 3" xfId="12509"/>
    <cellStyle name="Normal 5 2 3 2" xfId="12510"/>
    <cellStyle name="Normal 5 2 3 2 2" xfId="12511"/>
    <cellStyle name="Normal 5 2 3 3" xfId="12512"/>
    <cellStyle name="Normal 5 2 3 3 2" xfId="12513"/>
    <cellStyle name="Normal 5 2 3 4" xfId="12514"/>
    <cellStyle name="Normal 5 2 4" xfId="12515"/>
    <cellStyle name="Normal 5 2 4 2" xfId="12516"/>
    <cellStyle name="Normal 5 2 4 2 2" xfId="12517"/>
    <cellStyle name="Normal 5 2 4 3" xfId="12518"/>
    <cellStyle name="Normal 5 2 4 4" xfId="12519"/>
    <cellStyle name="Normal 5 2 4 4 2" xfId="12520"/>
    <cellStyle name="Normal 5 2 5" xfId="12521"/>
    <cellStyle name="Normal 5 2 5 2" xfId="12522"/>
    <cellStyle name="Normal 5 3" xfId="12523"/>
    <cellStyle name="Normal 5 3 2" xfId="12524"/>
    <cellStyle name="Normal 5 3 2 2" xfId="12525"/>
    <cellStyle name="Normal 5 3 3" xfId="12526"/>
    <cellStyle name="Normal 5 3 3 2" xfId="12527"/>
    <cellStyle name="Normal 5 3 4" xfId="12528"/>
    <cellStyle name="Normal 5 4" xfId="12529"/>
    <cellStyle name="Normal 5 4 2" xfId="12530"/>
    <cellStyle name="Normal 5 4 2 2" xfId="12531"/>
    <cellStyle name="Normal 5 4 2 2 2" xfId="12532"/>
    <cellStyle name="Normal 5 4 2 3" xfId="12533"/>
    <cellStyle name="Normal 5 4 2 4" xfId="12534"/>
    <cellStyle name="Normal 5 4 2 4 2" xfId="12535"/>
    <cellStyle name="Normal 5 4 3" xfId="12536"/>
    <cellStyle name="Normal 5 4 3 2" xfId="12537"/>
    <cellStyle name="Normal 5 4 3 2 2" xfId="12538"/>
    <cellStyle name="Normal 5 4 3 2 2 2" xfId="12539"/>
    <cellStyle name="Normal 5 4 3 2 3" xfId="12540"/>
    <cellStyle name="Normal 5 4 3 3" xfId="12541"/>
    <cellStyle name="Normal 5 4 3 3 2" xfId="12542"/>
    <cellStyle name="Normal 5 4 3 4" xfId="12543"/>
    <cellStyle name="Normal 5 4 4" xfId="12544"/>
    <cellStyle name="Normal 5 4 4 2" xfId="12545"/>
    <cellStyle name="Normal 5 4 5" xfId="12546"/>
    <cellStyle name="Normal 5 4 5 2" xfId="12547"/>
    <cellStyle name="Normal 5 4 5 2 2" xfId="12548"/>
    <cellStyle name="Normal 5 4 5 2 2 2" xfId="12549"/>
    <cellStyle name="Normal 5 4 5 2 3" xfId="12550"/>
    <cellStyle name="Normal 5 4 5 3" xfId="12551"/>
    <cellStyle name="Normal 5 4 5 3 2" xfId="12552"/>
    <cellStyle name="Normal 5 4 5 4" xfId="12553"/>
    <cellStyle name="Normal 5 5" xfId="12554"/>
    <cellStyle name="Normal 5 5 2" xfId="12555"/>
    <cellStyle name="Normal 5 5 2 2" xfId="12556"/>
    <cellStyle name="Normal 5 5 2 2 2" xfId="12557"/>
    <cellStyle name="Normal 5 5 2 3" xfId="12558"/>
    <cellStyle name="Normal 5 6" xfId="12559"/>
    <cellStyle name="Normal 5 6 2" xfId="12560"/>
    <cellStyle name="Normal 5 7" xfId="12561"/>
    <cellStyle name="Normal 5 7 2" xfId="12562"/>
    <cellStyle name="Normal 5 8" xfId="12563"/>
    <cellStyle name="Normal 5 8 2" xfId="12564"/>
    <cellStyle name="Normal 5 9" xfId="12565"/>
    <cellStyle name="Normal 5 9 2" xfId="12566"/>
    <cellStyle name="Normal 50" xfId="12567"/>
    <cellStyle name="Normal 50 2" xfId="12568"/>
    <cellStyle name="Normal 50 2 2" xfId="12569"/>
    <cellStyle name="Normal 50 3" xfId="12570"/>
    <cellStyle name="Normal 50 3 2" xfId="12571"/>
    <cellStyle name="Normal 50 4" xfId="12572"/>
    <cellStyle name="Normal 50 4 2" xfId="12573"/>
    <cellStyle name="Normal 50 5" xfId="12574"/>
    <cellStyle name="Normal 50 5 2" xfId="12575"/>
    <cellStyle name="Normal 50 6" xfId="12576"/>
    <cellStyle name="Normal 50 6 2" xfId="12577"/>
    <cellStyle name="Normal 50 7" xfId="12578"/>
    <cellStyle name="Normal 50 7 2" xfId="12579"/>
    <cellStyle name="Normal 51 2" xfId="12580"/>
    <cellStyle name="Normal 51 2 2" xfId="12581"/>
    <cellStyle name="Normal 51 3" xfId="12582"/>
    <cellStyle name="Normal 51 3 2" xfId="12583"/>
    <cellStyle name="Normal 51 4" xfId="12584"/>
    <cellStyle name="Normal 51 4 2" xfId="12585"/>
    <cellStyle name="Normal 51 5" xfId="12586"/>
    <cellStyle name="Normal 51 5 2" xfId="12587"/>
    <cellStyle name="Normal 51 6" xfId="12588"/>
    <cellStyle name="Normal 51 6 2" xfId="12589"/>
    <cellStyle name="Normal 51 7" xfId="12590"/>
    <cellStyle name="Normal 51 7 2" xfId="12591"/>
    <cellStyle name="Normal 52 2" xfId="12592"/>
    <cellStyle name="Normal 52 2 2" xfId="12593"/>
    <cellStyle name="Normal 52 3" xfId="12594"/>
    <cellStyle name="Normal 52 3 2" xfId="12595"/>
    <cellStyle name="Normal 52 4" xfId="12596"/>
    <cellStyle name="Normal 52 4 2" xfId="12597"/>
    <cellStyle name="Normal 52 5" xfId="12598"/>
    <cellStyle name="Normal 52 5 2" xfId="12599"/>
    <cellStyle name="Normal 52 6" xfId="12600"/>
    <cellStyle name="Normal 52 6 2" xfId="12601"/>
    <cellStyle name="Normal 52 7" xfId="12602"/>
    <cellStyle name="Normal 52 7 2" xfId="12603"/>
    <cellStyle name="Normal 53 2" xfId="12604"/>
    <cellStyle name="Normal 53 2 2" xfId="12605"/>
    <cellStyle name="Normal 53 3" xfId="12606"/>
    <cellStyle name="Normal 53 3 2" xfId="12607"/>
    <cellStyle name="Normal 53 4" xfId="12608"/>
    <cellStyle name="Normal 53 4 2" xfId="12609"/>
    <cellStyle name="Normal 53 5" xfId="12610"/>
    <cellStyle name="Normal 53 5 2" xfId="12611"/>
    <cellStyle name="Normal 53 6" xfId="12612"/>
    <cellStyle name="Normal 53 6 2" xfId="12613"/>
    <cellStyle name="Normal 53 7" xfId="12614"/>
    <cellStyle name="Normal 53 7 2" xfId="12615"/>
    <cellStyle name="Normal 54 2" xfId="12616"/>
    <cellStyle name="Normal 54 2 2" xfId="12617"/>
    <cellStyle name="Normal 54 3" xfId="12618"/>
    <cellStyle name="Normal 54 3 2" xfId="12619"/>
    <cellStyle name="Normal 54 4" xfId="12620"/>
    <cellStyle name="Normal 54 4 2" xfId="12621"/>
    <cellStyle name="Normal 54 5" xfId="12622"/>
    <cellStyle name="Normal 54 5 2" xfId="12623"/>
    <cellStyle name="Normal 54 6" xfId="12624"/>
    <cellStyle name="Normal 54 6 2" xfId="12625"/>
    <cellStyle name="Normal 54 7" xfId="12626"/>
    <cellStyle name="Normal 54 7 2" xfId="12627"/>
    <cellStyle name="Normal 55" xfId="12628"/>
    <cellStyle name="Normal 55 2" xfId="12629"/>
    <cellStyle name="Normal 55 2 2" xfId="12630"/>
    <cellStyle name="Normal 55 3" xfId="12631"/>
    <cellStyle name="Normal 55 3 2" xfId="12632"/>
    <cellStyle name="Normal 55 4" xfId="12633"/>
    <cellStyle name="Normal 55 4 2" xfId="12634"/>
    <cellStyle name="Normal 55 5" xfId="12635"/>
    <cellStyle name="Normal 55 5 2" xfId="12636"/>
    <cellStyle name="Normal 55 6" xfId="12637"/>
    <cellStyle name="Normal 55 6 2" xfId="12638"/>
    <cellStyle name="Normal 55 7" xfId="12639"/>
    <cellStyle name="Normal 55 7 2" xfId="12640"/>
    <cellStyle name="Normal 55 8" xfId="12641"/>
    <cellStyle name="Normal 56" xfId="12642"/>
    <cellStyle name="Normal 56 2" xfId="12643"/>
    <cellStyle name="Normal 56 2 2" xfId="12644"/>
    <cellStyle name="Normal 56 3" xfId="12645"/>
    <cellStyle name="Normal 56 3 2" xfId="12646"/>
    <cellStyle name="Normal 56 4" xfId="12647"/>
    <cellStyle name="Normal 56 4 2" xfId="12648"/>
    <cellStyle name="Normal 56 5" xfId="12649"/>
    <cellStyle name="Normal 56 5 2" xfId="12650"/>
    <cellStyle name="Normal 56 6" xfId="12651"/>
    <cellStyle name="Normal 56 6 2" xfId="12652"/>
    <cellStyle name="Normal 56 7" xfId="12653"/>
    <cellStyle name="Normal 56 7 2" xfId="12654"/>
    <cellStyle name="Normal 56 8" xfId="12655"/>
    <cellStyle name="Normal 57" xfId="12656"/>
    <cellStyle name="Normal 57 2" xfId="12657"/>
    <cellStyle name="Normal 57 2 2" xfId="12658"/>
    <cellStyle name="Normal 57 3" xfId="12659"/>
    <cellStyle name="Normal 57 3 2" xfId="12660"/>
    <cellStyle name="Normal 57 4" xfId="12661"/>
    <cellStyle name="Normal 57 4 2" xfId="12662"/>
    <cellStyle name="Normal 57 5" xfId="12663"/>
    <cellStyle name="Normal 57 5 2" xfId="12664"/>
    <cellStyle name="Normal 57 6" xfId="12665"/>
    <cellStyle name="Normal 57 6 2" xfId="12666"/>
    <cellStyle name="Normal 57 7" xfId="12667"/>
    <cellStyle name="Normal 57 7 2" xfId="12668"/>
    <cellStyle name="Normal 57 8" xfId="12669"/>
    <cellStyle name="Normal 58" xfId="12670"/>
    <cellStyle name="Normal 58 2" xfId="12671"/>
    <cellStyle name="Normal 58 2 2" xfId="12672"/>
    <cellStyle name="Normal 58 3" xfId="12673"/>
    <cellStyle name="Normal 58 3 2" xfId="12674"/>
    <cellStyle name="Normal 58 4" xfId="12675"/>
    <cellStyle name="Normal 58 4 2" xfId="12676"/>
    <cellStyle name="Normal 58 5" xfId="12677"/>
    <cellStyle name="Normal 58 5 2" xfId="12678"/>
    <cellStyle name="Normal 58 6" xfId="12679"/>
    <cellStyle name="Normal 58 6 2" xfId="12680"/>
    <cellStyle name="Normal 58 7" xfId="12681"/>
    <cellStyle name="Normal 58 7 2" xfId="12682"/>
    <cellStyle name="Normal 58 8" xfId="12683"/>
    <cellStyle name="Normal 59" xfId="12684"/>
    <cellStyle name="Normal 59 2" xfId="12685"/>
    <cellStyle name="Normal 59 2 2" xfId="12686"/>
    <cellStyle name="Normal 59 3" xfId="12687"/>
    <cellStyle name="Normal 59 3 2" xfId="12688"/>
    <cellStyle name="Normal 59 4" xfId="12689"/>
    <cellStyle name="Normal 59 4 2" xfId="12690"/>
    <cellStyle name="Normal 59 5" xfId="12691"/>
    <cellStyle name="Normal 59 5 2" xfId="12692"/>
    <cellStyle name="Normal 59 6" xfId="12693"/>
    <cellStyle name="Normal 59 6 2" xfId="12694"/>
    <cellStyle name="Normal 59 7" xfId="12695"/>
    <cellStyle name="Normal 59 7 2" xfId="12696"/>
    <cellStyle name="Normal 59 8" xfId="12697"/>
    <cellStyle name="Normal 6" xfId="12698"/>
    <cellStyle name="Normal 6 2" xfId="12699"/>
    <cellStyle name="Normal 6 2 2" xfId="12700"/>
    <cellStyle name="Normal 6 3" xfId="12701"/>
    <cellStyle name="Normal 6 3 2" xfId="12702"/>
    <cellStyle name="Normal 6 3 2 2" xfId="12703"/>
    <cellStyle name="Normal 6 3 2 2 2" xfId="12704"/>
    <cellStyle name="Normal 6 3 2 3" xfId="12705"/>
    <cellStyle name="Normal 6 3 3" xfId="12706"/>
    <cellStyle name="Normal 6 3 3 2" xfId="12707"/>
    <cellStyle name="Normal 6 4" xfId="12708"/>
    <cellStyle name="Normal 6 4 2" xfId="12709"/>
    <cellStyle name="Normal 6 4 2 2" xfId="12710"/>
    <cellStyle name="Normal 6 4 3" xfId="12711"/>
    <cellStyle name="Normal 6 4 4" xfId="12712"/>
    <cellStyle name="Normal 6 4 4 2" xfId="12713"/>
    <cellStyle name="Normal 6 5" xfId="12714"/>
    <cellStyle name="Normal 6 5 2" xfId="12715"/>
    <cellStyle name="Normal 6 6" xfId="12716"/>
    <cellStyle name="Normal 6 6 2" xfId="12717"/>
    <cellStyle name="Normal 6 7" xfId="12718"/>
    <cellStyle name="Normal 6 7 2" xfId="12719"/>
    <cellStyle name="Normal 6 8" xfId="12720"/>
    <cellStyle name="Normal 6 8 2" xfId="12721"/>
    <cellStyle name="Normal 60" xfId="12722"/>
    <cellStyle name="Normal 60 2" xfId="12723"/>
    <cellStyle name="Normal 60 2 2" xfId="12724"/>
    <cellStyle name="Normal 60 3" xfId="12725"/>
    <cellStyle name="Normal 60 3 2" xfId="12726"/>
    <cellStyle name="Normal 60 4" xfId="12727"/>
    <cellStyle name="Normal 60 4 2" xfId="12728"/>
    <cellStyle name="Normal 60 5" xfId="12729"/>
    <cellStyle name="Normal 60 5 2" xfId="12730"/>
    <cellStyle name="Normal 60 6" xfId="12731"/>
    <cellStyle name="Normal 60 6 2" xfId="12732"/>
    <cellStyle name="Normal 60 7" xfId="12733"/>
    <cellStyle name="Normal 60 7 2" xfId="12734"/>
    <cellStyle name="Normal 60 8" xfId="12735"/>
    <cellStyle name="Normal 61" xfId="12736"/>
    <cellStyle name="Normal 61 2" xfId="12737"/>
    <cellStyle name="Normal 61 2 2" xfId="12738"/>
    <cellStyle name="Normal 61 3" xfId="12739"/>
    <cellStyle name="Normal 61 3 2" xfId="12740"/>
    <cellStyle name="Normal 61 4" xfId="12741"/>
    <cellStyle name="Normal 61 4 2" xfId="12742"/>
    <cellStyle name="Normal 61 5" xfId="12743"/>
    <cellStyle name="Normal 61 5 2" xfId="12744"/>
    <cellStyle name="Normal 61 6" xfId="12745"/>
    <cellStyle name="Normal 61 6 2" xfId="12746"/>
    <cellStyle name="Normal 61 7" xfId="12747"/>
    <cellStyle name="Normal 61 7 2" xfId="12748"/>
    <cellStyle name="Normal 61 8" xfId="12749"/>
    <cellStyle name="Normal 62" xfId="12750"/>
    <cellStyle name="Normal 62 2" xfId="12751"/>
    <cellStyle name="Normal 62 2 2" xfId="12752"/>
    <cellStyle name="Normal 62 3" xfId="12753"/>
    <cellStyle name="Normal 62 3 2" xfId="12754"/>
    <cellStyle name="Normal 62 4" xfId="12755"/>
    <cellStyle name="Normal 62 4 2" xfId="12756"/>
    <cellStyle name="Normal 62 5" xfId="12757"/>
    <cellStyle name="Normal 62 5 2" xfId="12758"/>
    <cellStyle name="Normal 62 6" xfId="12759"/>
    <cellStyle name="Normal 62 6 2" xfId="12760"/>
    <cellStyle name="Normal 62 7" xfId="12761"/>
    <cellStyle name="Normal 62 7 2" xfId="12762"/>
    <cellStyle name="Normal 62 8" xfId="12763"/>
    <cellStyle name="Normal 63" xfId="12764"/>
    <cellStyle name="Normal 63 2" xfId="12765"/>
    <cellStyle name="Normal 63 2 2" xfId="12766"/>
    <cellStyle name="Normal 63 3" xfId="12767"/>
    <cellStyle name="Normal 63 3 2" xfId="12768"/>
    <cellStyle name="Normal 63 4" xfId="12769"/>
    <cellStyle name="Normal 63 4 2" xfId="12770"/>
    <cellStyle name="Normal 63 5" xfId="12771"/>
    <cellStyle name="Normal 63 5 2" xfId="12772"/>
    <cellStyle name="Normal 63 6" xfId="12773"/>
    <cellStyle name="Normal 63 6 2" xfId="12774"/>
    <cellStyle name="Normal 63 7" xfId="12775"/>
    <cellStyle name="Normal 63 7 2" xfId="12776"/>
    <cellStyle name="Normal 63 8" xfId="12777"/>
    <cellStyle name="Normal 64" xfId="12778"/>
    <cellStyle name="Normal 64 2" xfId="12779"/>
    <cellStyle name="Normal 64 2 2" xfId="12780"/>
    <cellStyle name="Normal 64 3" xfId="12781"/>
    <cellStyle name="Normal 64 3 2" xfId="12782"/>
    <cellStyle name="Normal 64 4" xfId="12783"/>
    <cellStyle name="Normal 64 4 2" xfId="12784"/>
    <cellStyle name="Normal 64 5" xfId="12785"/>
    <cellStyle name="Normal 64 5 2" xfId="12786"/>
    <cellStyle name="Normal 64 6" xfId="12787"/>
    <cellStyle name="Normal 64 6 2" xfId="12788"/>
    <cellStyle name="Normal 64 7" xfId="12789"/>
    <cellStyle name="Normal 64 7 2" xfId="12790"/>
    <cellStyle name="Normal 64 8" xfId="12791"/>
    <cellStyle name="Normal 65" xfId="12792"/>
    <cellStyle name="Normal 65 2" xfId="12793"/>
    <cellStyle name="Normal 65 2 2" xfId="12794"/>
    <cellStyle name="Normal 65 3" xfId="12795"/>
    <cellStyle name="Normal 65 3 2" xfId="12796"/>
    <cellStyle name="Normal 65 4" xfId="12797"/>
    <cellStyle name="Normal 65 4 2" xfId="12798"/>
    <cellStyle name="Normal 65 5" xfId="12799"/>
    <cellStyle name="Normal 65 5 2" xfId="12800"/>
    <cellStyle name="Normal 65 6" xfId="12801"/>
    <cellStyle name="Normal 65 6 2" xfId="12802"/>
    <cellStyle name="Normal 65 7" xfId="12803"/>
    <cellStyle name="Normal 65 7 2" xfId="12804"/>
    <cellStyle name="Normal 65 8" xfId="12805"/>
    <cellStyle name="Normal 66" xfId="12806"/>
    <cellStyle name="Normal 66 2" xfId="12807"/>
    <cellStyle name="Normal 66 2 2" xfId="12808"/>
    <cellStyle name="Normal 66 3" xfId="12809"/>
    <cellStyle name="Normal 66 3 2" xfId="12810"/>
    <cellStyle name="Normal 66 4" xfId="12811"/>
    <cellStyle name="Normal 66 4 2" xfId="12812"/>
    <cellStyle name="Normal 66 5" xfId="12813"/>
    <cellStyle name="Normal 66 5 2" xfId="12814"/>
    <cellStyle name="Normal 66 6" xfId="12815"/>
    <cellStyle name="Normal 66 6 2" xfId="12816"/>
    <cellStyle name="Normal 66 7" xfId="12817"/>
    <cellStyle name="Normal 66 7 2" xfId="12818"/>
    <cellStyle name="Normal 66 8" xfId="12819"/>
    <cellStyle name="Normal 67" xfId="12820"/>
    <cellStyle name="Normal 67 2" xfId="12821"/>
    <cellStyle name="Normal 67 2 2" xfId="12822"/>
    <cellStyle name="Normal 67 3" xfId="12823"/>
    <cellStyle name="Normal 67 3 2" xfId="12824"/>
    <cellStyle name="Normal 67 4" xfId="12825"/>
    <cellStyle name="Normal 67 4 2" xfId="12826"/>
    <cellStyle name="Normal 67 5" xfId="12827"/>
    <cellStyle name="Normal 67 5 2" xfId="12828"/>
    <cellStyle name="Normal 67 6" xfId="12829"/>
    <cellStyle name="Normal 67 6 2" xfId="12830"/>
    <cellStyle name="Normal 67 7" xfId="12831"/>
    <cellStyle name="Normal 67 7 2" xfId="12832"/>
    <cellStyle name="Normal 67 8" xfId="12833"/>
    <cellStyle name="Normal 68" xfId="12834"/>
    <cellStyle name="Normal 68 2" xfId="12835"/>
    <cellStyle name="Normal 68 2 2" xfId="12836"/>
    <cellStyle name="Normal 68 3" xfId="12837"/>
    <cellStyle name="Normal 68 3 2" xfId="12838"/>
    <cellStyle name="Normal 68 4" xfId="12839"/>
    <cellStyle name="Normal 68 4 2" xfId="12840"/>
    <cellStyle name="Normal 68 5" xfId="12841"/>
    <cellStyle name="Normal 68 5 2" xfId="12842"/>
    <cellStyle name="Normal 68 6" xfId="12843"/>
    <cellStyle name="Normal 68 6 2" xfId="12844"/>
    <cellStyle name="Normal 68 7" xfId="12845"/>
    <cellStyle name="Normal 68 7 2" xfId="12846"/>
    <cellStyle name="Normal 68 8" xfId="12847"/>
    <cellStyle name="Normal 69 2" xfId="12848"/>
    <cellStyle name="Normal 69 2 2" xfId="12849"/>
    <cellStyle name="Normal 69 3" xfId="12850"/>
    <cellStyle name="Normal 69 3 2" xfId="12851"/>
    <cellStyle name="Normal 69 4" xfId="12852"/>
    <cellStyle name="Normal 69 4 2" xfId="12853"/>
    <cellStyle name="Normal 69 5" xfId="12854"/>
    <cellStyle name="Normal 69 5 2" xfId="12855"/>
    <cellStyle name="Normal 69 6" xfId="12856"/>
    <cellStyle name="Normal 69 6 2" xfId="12857"/>
    <cellStyle name="Normal 69 7" xfId="12858"/>
    <cellStyle name="Normal 69 7 2" xfId="12859"/>
    <cellStyle name="Normal 7" xfId="12860"/>
    <cellStyle name="Normal 7 2" xfId="12861"/>
    <cellStyle name="Normal 7 2 2" xfId="12862"/>
    <cellStyle name="Normal 7 3" xfId="12863"/>
    <cellStyle name="Normal 7 3 2" xfId="12864"/>
    <cellStyle name="Normal 7 4" xfId="12865"/>
    <cellStyle name="Normal 7 4 2" xfId="12866"/>
    <cellStyle name="Normal 7 5" xfId="12867"/>
    <cellStyle name="Normal 7 5 2" xfId="12868"/>
    <cellStyle name="Normal 7 6" xfId="12869"/>
    <cellStyle name="Normal 7 6 2" xfId="12870"/>
    <cellStyle name="Normal 7 7" xfId="12871"/>
    <cellStyle name="Normal 7 7 2" xfId="12872"/>
    <cellStyle name="Normal 7 8" xfId="12873"/>
    <cellStyle name="Normal 7 8 2" xfId="12874"/>
    <cellStyle name="Normal 7 9" xfId="12875"/>
    <cellStyle name="Normal 70 2" xfId="12876"/>
    <cellStyle name="Normal 70 2 2" xfId="12877"/>
    <cellStyle name="Normal 70 3" xfId="12878"/>
    <cellStyle name="Normal 70 3 2" xfId="12879"/>
    <cellStyle name="Normal 70 4" xfId="12880"/>
    <cellStyle name="Normal 70 4 2" xfId="12881"/>
    <cellStyle name="Normal 70 5" xfId="12882"/>
    <cellStyle name="Normal 70 5 2" xfId="12883"/>
    <cellStyle name="Normal 70 6" xfId="12884"/>
    <cellStyle name="Normal 70 6 2" xfId="12885"/>
    <cellStyle name="Normal 70 7" xfId="12886"/>
    <cellStyle name="Normal 70 7 2" xfId="12887"/>
    <cellStyle name="Normal 71" xfId="12888"/>
    <cellStyle name="Normal 71 2" xfId="12889"/>
    <cellStyle name="Normal 71 2 2" xfId="12890"/>
    <cellStyle name="Normal 71 3" xfId="12891"/>
    <cellStyle name="Normal 71 3 2" xfId="12892"/>
    <cellStyle name="Normal 71 4" xfId="12893"/>
    <cellStyle name="Normal 71 4 2" xfId="12894"/>
    <cellStyle name="Normal 71 5" xfId="12895"/>
    <cellStyle name="Normal 71 5 2" xfId="12896"/>
    <cellStyle name="Normal 71 6" xfId="12897"/>
    <cellStyle name="Normal 71 6 2" xfId="12898"/>
    <cellStyle name="Normal 71 7" xfId="12899"/>
    <cellStyle name="Normal 71 7 2" xfId="12900"/>
    <cellStyle name="Normal 71 8" xfId="12901"/>
    <cellStyle name="Normal 72 2" xfId="12902"/>
    <cellStyle name="Normal 72 2 2" xfId="12903"/>
    <cellStyle name="Normal 72 3" xfId="12904"/>
    <cellStyle name="Normal 72 3 2" xfId="12905"/>
    <cellStyle name="Normal 72 4" xfId="12906"/>
    <cellStyle name="Normal 72 4 2" xfId="12907"/>
    <cellStyle name="Normal 72 5" xfId="12908"/>
    <cellStyle name="Normal 72 5 2" xfId="12909"/>
    <cellStyle name="Normal 72 6" xfId="12910"/>
    <cellStyle name="Normal 72 6 2" xfId="12911"/>
    <cellStyle name="Normal 72 7" xfId="12912"/>
    <cellStyle name="Normal 72 7 2" xfId="12913"/>
    <cellStyle name="Normal 73 2" xfId="12914"/>
    <cellStyle name="Normal 73 2 2" xfId="12915"/>
    <cellStyle name="Normal 73 3" xfId="12916"/>
    <cellStyle name="Normal 73 3 2" xfId="12917"/>
    <cellStyle name="Normal 73 4" xfId="12918"/>
    <cellStyle name="Normal 73 4 2" xfId="12919"/>
    <cellStyle name="Normal 73 5" xfId="12920"/>
    <cellStyle name="Normal 73 5 2" xfId="12921"/>
    <cellStyle name="Normal 73 6" xfId="12922"/>
    <cellStyle name="Normal 73 6 2" xfId="12923"/>
    <cellStyle name="Normal 73 7" xfId="12924"/>
    <cellStyle name="Normal 73 7 2" xfId="12925"/>
    <cellStyle name="Normal 74 2" xfId="12926"/>
    <cellStyle name="Normal 74 2 2" xfId="12927"/>
    <cellStyle name="Normal 74 3" xfId="12928"/>
    <cellStyle name="Normal 74 3 2" xfId="12929"/>
    <cellStyle name="Normal 74 4" xfId="12930"/>
    <cellStyle name="Normal 74 4 2" xfId="12931"/>
    <cellStyle name="Normal 74 5" xfId="12932"/>
    <cellStyle name="Normal 74 5 2" xfId="12933"/>
    <cellStyle name="Normal 74 6" xfId="12934"/>
    <cellStyle name="Normal 74 6 2" xfId="12935"/>
    <cellStyle name="Normal 74 7" xfId="12936"/>
    <cellStyle name="Normal 74 7 2" xfId="12937"/>
    <cellStyle name="Normal 75" xfId="12938"/>
    <cellStyle name="Normal 75 2" xfId="12939"/>
    <cellStyle name="Normal 75 2 2" xfId="12940"/>
    <cellStyle name="Normal 75 3" xfId="12941"/>
    <cellStyle name="Normal 75 3 2" xfId="12942"/>
    <cellStyle name="Normal 75 4" xfId="12943"/>
    <cellStyle name="Normal 75 4 2" xfId="12944"/>
    <cellStyle name="Normal 75 5" xfId="12945"/>
    <cellStyle name="Normal 75 5 2" xfId="12946"/>
    <cellStyle name="Normal 75 6" xfId="12947"/>
    <cellStyle name="Normal 75 6 2" xfId="12948"/>
    <cellStyle name="Normal 75 7" xfId="12949"/>
    <cellStyle name="Normal 75 7 2" xfId="12950"/>
    <cellStyle name="Normal 75 8" xfId="12951"/>
    <cellStyle name="Normal 76 2" xfId="12952"/>
    <cellStyle name="Normal 76 2 2" xfId="12953"/>
    <cellStyle name="Normal 76 3" xfId="12954"/>
    <cellStyle name="Normal 76 3 2" xfId="12955"/>
    <cellStyle name="Normal 76 4" xfId="12956"/>
    <cellStyle name="Normal 76 4 2" xfId="12957"/>
    <cellStyle name="Normal 76 5" xfId="12958"/>
    <cellStyle name="Normal 76 5 2" xfId="12959"/>
    <cellStyle name="Normal 76 6" xfId="12960"/>
    <cellStyle name="Normal 76 6 2" xfId="12961"/>
    <cellStyle name="Normal 76 7" xfId="12962"/>
    <cellStyle name="Normal 76 7 2" xfId="12963"/>
    <cellStyle name="Normal 77 2" xfId="12964"/>
    <cellStyle name="Normal 77 2 2" xfId="12965"/>
    <cellStyle name="Normal 77 3" xfId="12966"/>
    <cellStyle name="Normal 77 3 2" xfId="12967"/>
    <cellStyle name="Normal 77 4" xfId="12968"/>
    <cellStyle name="Normal 77 4 2" xfId="12969"/>
    <cellStyle name="Normal 77 5" xfId="12970"/>
    <cellStyle name="Normal 77 5 2" xfId="12971"/>
    <cellStyle name="Normal 77 6" xfId="12972"/>
    <cellStyle name="Normal 77 6 2" xfId="12973"/>
    <cellStyle name="Normal 77 7" xfId="12974"/>
    <cellStyle name="Normal 77 7 2" xfId="12975"/>
    <cellStyle name="Normal 78 2" xfId="12976"/>
    <cellStyle name="Normal 78 2 2" xfId="12977"/>
    <cellStyle name="Normal 78 3" xfId="12978"/>
    <cellStyle name="Normal 78 3 2" xfId="12979"/>
    <cellStyle name="Normal 78 4" xfId="12980"/>
    <cellStyle name="Normal 78 4 2" xfId="12981"/>
    <cellStyle name="Normal 78 5" xfId="12982"/>
    <cellStyle name="Normal 78 5 2" xfId="12983"/>
    <cellStyle name="Normal 78 6" xfId="12984"/>
    <cellStyle name="Normal 78 6 2" xfId="12985"/>
    <cellStyle name="Normal 78 7" xfId="12986"/>
    <cellStyle name="Normal 78 7 2" xfId="12987"/>
    <cellStyle name="Normal 79 2" xfId="12988"/>
    <cellStyle name="Normal 79 2 2" xfId="12989"/>
    <cellStyle name="Normal 79 3" xfId="12990"/>
    <cellStyle name="Normal 79 3 2" xfId="12991"/>
    <cellStyle name="Normal 79 4" xfId="12992"/>
    <cellStyle name="Normal 79 4 2" xfId="12993"/>
    <cellStyle name="Normal 79 5" xfId="12994"/>
    <cellStyle name="Normal 79 5 2" xfId="12995"/>
    <cellStyle name="Normal 79 6" xfId="12996"/>
    <cellStyle name="Normal 79 6 2" xfId="12997"/>
    <cellStyle name="Normal 79 7" xfId="12998"/>
    <cellStyle name="Normal 79 7 2" xfId="12999"/>
    <cellStyle name="Normal 8" xfId="13000"/>
    <cellStyle name="Normal 8 10" xfId="13001"/>
    <cellStyle name="Normal 8 10 2" xfId="13002"/>
    <cellStyle name="Normal 8 10 2 2" xfId="13003"/>
    <cellStyle name="Normal 8 10 2 2 2" xfId="13004"/>
    <cellStyle name="Normal 8 10 2 2 2 2" xfId="13005"/>
    <cellStyle name="Normal 8 10 2 2 3" xfId="13006"/>
    <cellStyle name="Normal 8 10 2 3" xfId="13007"/>
    <cellStyle name="Normal 8 10 2 3 2" xfId="13008"/>
    <cellStyle name="Normal 8 10 2 4" xfId="13009"/>
    <cellStyle name="Normal 8 10 3" xfId="13010"/>
    <cellStyle name="Normal 8 10 3 2" xfId="13011"/>
    <cellStyle name="Normal 8 10 3 2 2" xfId="13012"/>
    <cellStyle name="Normal 8 10 3 3" xfId="13013"/>
    <cellStyle name="Normal 8 10 4" xfId="13014"/>
    <cellStyle name="Normal 8 10 4 2" xfId="13015"/>
    <cellStyle name="Normal 8 10 5" xfId="13016"/>
    <cellStyle name="Normal 8 10 6" xfId="13017"/>
    <cellStyle name="Normal 8 10 7" xfId="13018"/>
    <cellStyle name="Normal 8 11" xfId="13019"/>
    <cellStyle name="Normal 8 11 2" xfId="13020"/>
    <cellStyle name="Normal 8 11 2 2" xfId="13021"/>
    <cellStyle name="Normal 8 11 2 2 2" xfId="13022"/>
    <cellStyle name="Normal 8 11 2 2 2 2" xfId="13023"/>
    <cellStyle name="Normal 8 11 2 2 3" xfId="13024"/>
    <cellStyle name="Normal 8 11 2 3" xfId="13025"/>
    <cellStyle name="Normal 8 11 2 3 2" xfId="13026"/>
    <cellStyle name="Normal 8 11 2 4" xfId="13027"/>
    <cellStyle name="Normal 8 11 3" xfId="13028"/>
    <cellStyle name="Normal 8 11 3 2" xfId="13029"/>
    <cellStyle name="Normal 8 11 3 2 2" xfId="13030"/>
    <cellStyle name="Normal 8 11 3 3" xfId="13031"/>
    <cellStyle name="Normal 8 11 4" xfId="13032"/>
    <cellStyle name="Normal 8 11 4 2" xfId="13033"/>
    <cellStyle name="Normal 8 11 5" xfId="13034"/>
    <cellStyle name="Normal 8 11 6" xfId="13035"/>
    <cellStyle name="Normal 8 11 7" xfId="13036"/>
    <cellStyle name="Normal 8 12" xfId="13037"/>
    <cellStyle name="Normal 8 12 2" xfId="13038"/>
    <cellStyle name="Normal 8 12 2 2" xfId="13039"/>
    <cellStyle name="Normal 8 12 2 2 2" xfId="13040"/>
    <cellStyle name="Normal 8 12 2 3" xfId="13041"/>
    <cellStyle name="Normal 8 12 3" xfId="13042"/>
    <cellStyle name="Normal 8 12 3 2" xfId="13043"/>
    <cellStyle name="Normal 8 12 4" xfId="13044"/>
    <cellStyle name="Normal 8 13" xfId="13045"/>
    <cellStyle name="Normal 8 13 2" xfId="13046"/>
    <cellStyle name="Normal 8 13 2 2" xfId="13047"/>
    <cellStyle name="Normal 8 13 3" xfId="13048"/>
    <cellStyle name="Normal 8 14" xfId="13049"/>
    <cellStyle name="Normal 8 14 2" xfId="13050"/>
    <cellStyle name="Normal 8 15" xfId="13051"/>
    <cellStyle name="Normal 8 15 2" xfId="13052"/>
    <cellStyle name="Normal 8 16" xfId="13053"/>
    <cellStyle name="Normal 8 2" xfId="13054"/>
    <cellStyle name="Normal 8 2 2" xfId="13055"/>
    <cellStyle name="Normal 8 2 2 10" xfId="13056"/>
    <cellStyle name="Normal 8 2 2 11" xfId="13057"/>
    <cellStyle name="Normal 8 2 2 2" xfId="13058"/>
    <cellStyle name="Normal 8 2 2 2 2" xfId="13059"/>
    <cellStyle name="Normal 8 2 2 2 2 2" xfId="13060"/>
    <cellStyle name="Normal 8 2 2 2 2 2 2" xfId="13061"/>
    <cellStyle name="Normal 8 2 2 2 2 2 2 2" xfId="13062"/>
    <cellStyle name="Normal 8 2 2 2 2 2 3" xfId="13063"/>
    <cellStyle name="Normal 8 2 2 2 2 3" xfId="13064"/>
    <cellStyle name="Normal 8 2 2 2 2 3 2" xfId="13065"/>
    <cellStyle name="Normal 8 2 2 2 2 4" xfId="13066"/>
    <cellStyle name="Normal 8 2 2 2 3" xfId="13067"/>
    <cellStyle name="Normal 8 2 2 2 3 2" xfId="13068"/>
    <cellStyle name="Normal 8 2 2 2 3 2 2" xfId="13069"/>
    <cellStyle name="Normal 8 2 2 2 3 3" xfId="13070"/>
    <cellStyle name="Normal 8 2 2 2 4" xfId="13071"/>
    <cellStyle name="Normal 8 2 2 2 4 2" xfId="13072"/>
    <cellStyle name="Normal 8 2 2 2 5" xfId="13073"/>
    <cellStyle name="Normal 8 2 2 2 6" xfId="13074"/>
    <cellStyle name="Normal 8 2 2 2 7" xfId="13075"/>
    <cellStyle name="Normal 8 2 2 3" xfId="13076"/>
    <cellStyle name="Normal 8 2 2 3 2" xfId="13077"/>
    <cellStyle name="Normal 8 2 2 3 2 2" xfId="13078"/>
    <cellStyle name="Normal 8 2 2 3 2 2 2" xfId="13079"/>
    <cellStyle name="Normal 8 2 2 3 2 3" xfId="13080"/>
    <cellStyle name="Normal 8 2 2 3 3" xfId="13081"/>
    <cellStyle name="Normal 8 2 2 3 3 2" xfId="13082"/>
    <cellStyle name="Normal 8 2 2 3 4" xfId="13083"/>
    <cellStyle name="Normal 8 2 2 4" xfId="13084"/>
    <cellStyle name="Normal 8 2 2 4 2" xfId="13085"/>
    <cellStyle name="Normal 8 2 2 4 2 2" xfId="13086"/>
    <cellStyle name="Normal 8 2 2 4 2 2 2" xfId="13087"/>
    <cellStyle name="Normal 8 2 2 4 2 3" xfId="13088"/>
    <cellStyle name="Normal 8 2 2 4 3" xfId="13089"/>
    <cellStyle name="Normal 8 2 2 4 3 2" xfId="13090"/>
    <cellStyle name="Normal 8 2 2 4 4" xfId="13091"/>
    <cellStyle name="Normal 8 2 2 5" xfId="13092"/>
    <cellStyle name="Normal 8 2 2 5 2" xfId="13093"/>
    <cellStyle name="Normal 8 2 2 6" xfId="13094"/>
    <cellStyle name="Normal 8 2 2 6 2" xfId="13095"/>
    <cellStyle name="Normal 8 2 2 6 2 2" xfId="13096"/>
    <cellStyle name="Normal 8 2 2 6 3" xfId="13097"/>
    <cellStyle name="Normal 8 2 2 7" xfId="13098"/>
    <cellStyle name="Normal 8 2 2 7 2" xfId="13099"/>
    <cellStyle name="Normal 8 2 2 8" xfId="13100"/>
    <cellStyle name="Normal 8 2 2 8 2" xfId="13101"/>
    <cellStyle name="Normal 8 2 2 9" xfId="13102"/>
    <cellStyle name="Normal 8 2 3" xfId="13103"/>
    <cellStyle name="Normal 8 2 3 10" xfId="13104"/>
    <cellStyle name="Normal 8 2 3 11" xfId="13105"/>
    <cellStyle name="Normal 8 2 3 2" xfId="13106"/>
    <cellStyle name="Normal 8 2 3 2 2" xfId="13107"/>
    <cellStyle name="Normal 8 2 3 2 2 2" xfId="13108"/>
    <cellStyle name="Normal 8 2 3 2 2 2 2" xfId="13109"/>
    <cellStyle name="Normal 8 2 3 2 2 2 2 2" xfId="13110"/>
    <cellStyle name="Normal 8 2 3 2 2 2 3" xfId="13111"/>
    <cellStyle name="Normal 8 2 3 2 2 3" xfId="13112"/>
    <cellStyle name="Normal 8 2 3 2 2 3 2" xfId="13113"/>
    <cellStyle name="Normal 8 2 3 2 2 4" xfId="13114"/>
    <cellStyle name="Normal 8 2 3 2 3" xfId="13115"/>
    <cellStyle name="Normal 8 2 3 2 3 2" xfId="13116"/>
    <cellStyle name="Normal 8 2 3 2 3 2 2" xfId="13117"/>
    <cellStyle name="Normal 8 2 3 2 3 3" xfId="13118"/>
    <cellStyle name="Normal 8 2 3 2 4" xfId="13119"/>
    <cellStyle name="Normal 8 2 3 2 4 2" xfId="13120"/>
    <cellStyle name="Normal 8 2 3 2 5" xfId="13121"/>
    <cellStyle name="Normal 8 2 3 2 6" xfId="13122"/>
    <cellStyle name="Normal 8 2 3 2 7" xfId="13123"/>
    <cellStyle name="Normal 8 2 3 3" xfId="13124"/>
    <cellStyle name="Normal 8 2 3 3 2" xfId="13125"/>
    <cellStyle name="Normal 8 2 3 3 2 2" xfId="13126"/>
    <cellStyle name="Normal 8 2 3 3 2 2 2" xfId="13127"/>
    <cellStyle name="Normal 8 2 3 3 2 3" xfId="13128"/>
    <cellStyle name="Normal 8 2 3 3 3" xfId="13129"/>
    <cellStyle name="Normal 8 2 3 3 3 2" xfId="13130"/>
    <cellStyle name="Normal 8 2 3 3 4" xfId="13131"/>
    <cellStyle name="Normal 8 2 3 4" xfId="13132"/>
    <cellStyle name="Normal 8 2 3 4 2" xfId="13133"/>
    <cellStyle name="Normal 8 2 3 4 2 2" xfId="13134"/>
    <cellStyle name="Normal 8 2 3 4 2 2 2" xfId="13135"/>
    <cellStyle name="Normal 8 2 3 4 2 3" xfId="13136"/>
    <cellStyle name="Normal 8 2 3 4 3" xfId="13137"/>
    <cellStyle name="Normal 8 2 3 4 3 2" xfId="13138"/>
    <cellStyle name="Normal 8 2 3 4 4" xfId="13139"/>
    <cellStyle name="Normal 8 2 3 5" xfId="13140"/>
    <cellStyle name="Normal 8 2 3 5 2" xfId="13141"/>
    <cellStyle name="Normal 8 2 3 6" xfId="13142"/>
    <cellStyle name="Normal 8 2 3 6 2" xfId="13143"/>
    <cellStyle name="Normal 8 2 3 6 2 2" xfId="13144"/>
    <cellStyle name="Normal 8 2 3 6 3" xfId="13145"/>
    <cellStyle name="Normal 8 2 3 7" xfId="13146"/>
    <cellStyle name="Normal 8 2 3 7 2" xfId="13147"/>
    <cellStyle name="Normal 8 2 3 8" xfId="13148"/>
    <cellStyle name="Normal 8 2 3 8 2" xfId="13149"/>
    <cellStyle name="Normal 8 2 3 9" xfId="13150"/>
    <cellStyle name="Normal 8 2 4" xfId="13151"/>
    <cellStyle name="Normal 8 2 4 2" xfId="13152"/>
    <cellStyle name="Normal 8 2 4 2 2" xfId="13153"/>
    <cellStyle name="Normal 8 2 4 2 2 2" xfId="13154"/>
    <cellStyle name="Normal 8 2 4 2 2 2 2" xfId="13155"/>
    <cellStyle name="Normal 8 2 4 2 2 3" xfId="13156"/>
    <cellStyle name="Normal 8 2 4 2 3" xfId="13157"/>
    <cellStyle name="Normal 8 2 4 2 3 2" xfId="13158"/>
    <cellStyle name="Normal 8 2 4 2 4" xfId="13159"/>
    <cellStyle name="Normal 8 2 4 3" xfId="13160"/>
    <cellStyle name="Normal 8 2 4 3 2" xfId="13161"/>
    <cellStyle name="Normal 8 2 4 3 2 2" xfId="13162"/>
    <cellStyle name="Normal 8 2 4 3 3" xfId="13163"/>
    <cellStyle name="Normal 8 2 4 4" xfId="13164"/>
    <cellStyle name="Normal 8 2 4 4 2" xfId="13165"/>
    <cellStyle name="Normal 8 2 4 5" xfId="13166"/>
    <cellStyle name="Normal 8 2 5" xfId="13167"/>
    <cellStyle name="Normal 8 2 5 2" xfId="13168"/>
    <cellStyle name="Normal 8 2 6" xfId="13169"/>
    <cellStyle name="Normal 8 2 6 2" xfId="13170"/>
    <cellStyle name="Normal 8 3" xfId="13171"/>
    <cellStyle name="Normal 8 3 10" xfId="13172"/>
    <cellStyle name="Normal 8 3 10 2" xfId="13173"/>
    <cellStyle name="Normal 8 3 10 2 2" xfId="13174"/>
    <cellStyle name="Normal 8 3 10 3" xfId="13175"/>
    <cellStyle name="Normal 8 3 11" xfId="13176"/>
    <cellStyle name="Normal 8 3 11 2" xfId="13177"/>
    <cellStyle name="Normal 8 3 12" xfId="13178"/>
    <cellStyle name="Normal 8 3 12 2" xfId="13179"/>
    <cellStyle name="Normal 8 3 13" xfId="13180"/>
    <cellStyle name="Normal 8 3 14" xfId="13181"/>
    <cellStyle name="Normal 8 3 15" xfId="13182"/>
    <cellStyle name="Normal 8 3 2" xfId="13183"/>
    <cellStyle name="Normal 8 3 2 10" xfId="13184"/>
    <cellStyle name="Normal 8 3 2 11" xfId="13185"/>
    <cellStyle name="Normal 8 3 2 2" xfId="13186"/>
    <cellStyle name="Normal 8 3 2 2 2" xfId="13187"/>
    <cellStyle name="Normal 8 3 2 2 2 2" xfId="13188"/>
    <cellStyle name="Normal 8 3 2 2 2 2 2" xfId="13189"/>
    <cellStyle name="Normal 8 3 2 2 2 2 2 2" xfId="13190"/>
    <cellStyle name="Normal 8 3 2 2 2 2 3" xfId="13191"/>
    <cellStyle name="Normal 8 3 2 2 2 3" xfId="13192"/>
    <cellStyle name="Normal 8 3 2 2 2 3 2" xfId="13193"/>
    <cellStyle name="Normal 8 3 2 2 2 4" xfId="13194"/>
    <cellStyle name="Normal 8 3 2 2 3" xfId="13195"/>
    <cellStyle name="Normal 8 3 2 2 3 2" xfId="13196"/>
    <cellStyle name="Normal 8 3 2 2 3 2 2" xfId="13197"/>
    <cellStyle name="Normal 8 3 2 2 3 3" xfId="13198"/>
    <cellStyle name="Normal 8 3 2 2 4" xfId="13199"/>
    <cellStyle name="Normal 8 3 2 2 4 2" xfId="13200"/>
    <cellStyle name="Normal 8 3 2 2 5" xfId="13201"/>
    <cellStyle name="Normal 8 3 2 2 6" xfId="13202"/>
    <cellStyle name="Normal 8 3 2 2 7" xfId="13203"/>
    <cellStyle name="Normal 8 3 2 3" xfId="13204"/>
    <cellStyle name="Normal 8 3 2 3 2" xfId="13205"/>
    <cellStyle name="Normal 8 3 2 3 2 2" xfId="13206"/>
    <cellStyle name="Normal 8 3 2 3 2 2 2" xfId="13207"/>
    <cellStyle name="Normal 8 3 2 3 2 2 2 2" xfId="13208"/>
    <cellStyle name="Normal 8 3 2 3 2 2 3" xfId="13209"/>
    <cellStyle name="Normal 8 3 2 3 2 3" xfId="13210"/>
    <cellStyle name="Normal 8 3 2 3 2 3 2" xfId="13211"/>
    <cellStyle name="Normal 8 3 2 3 2 4" xfId="13212"/>
    <cellStyle name="Normal 8 3 2 3 3" xfId="13213"/>
    <cellStyle name="Normal 8 3 2 3 3 2" xfId="13214"/>
    <cellStyle name="Normal 8 3 2 3 3 2 2" xfId="13215"/>
    <cellStyle name="Normal 8 3 2 3 3 3" xfId="13216"/>
    <cellStyle name="Normal 8 3 2 3 4" xfId="13217"/>
    <cellStyle name="Normal 8 3 2 3 4 2" xfId="13218"/>
    <cellStyle name="Normal 8 3 2 3 5" xfId="13219"/>
    <cellStyle name="Normal 8 3 2 3 6" xfId="13220"/>
    <cellStyle name="Normal 8 3 2 3 7" xfId="13221"/>
    <cellStyle name="Normal 8 3 2 4" xfId="13222"/>
    <cellStyle name="Normal 8 3 2 4 2" xfId="13223"/>
    <cellStyle name="Normal 8 3 2 4 2 2" xfId="13224"/>
    <cellStyle name="Normal 8 3 2 4 2 2 2" xfId="13225"/>
    <cellStyle name="Normal 8 3 2 4 2 2 2 2" xfId="13226"/>
    <cellStyle name="Normal 8 3 2 4 2 2 3" xfId="13227"/>
    <cellStyle name="Normal 8 3 2 4 2 3" xfId="13228"/>
    <cellStyle name="Normal 8 3 2 4 2 3 2" xfId="13229"/>
    <cellStyle name="Normal 8 3 2 4 2 4" xfId="13230"/>
    <cellStyle name="Normal 8 3 2 4 3" xfId="13231"/>
    <cellStyle name="Normal 8 3 2 4 3 2" xfId="13232"/>
    <cellStyle name="Normal 8 3 2 4 3 2 2" xfId="13233"/>
    <cellStyle name="Normal 8 3 2 4 3 3" xfId="13234"/>
    <cellStyle name="Normal 8 3 2 4 4" xfId="13235"/>
    <cellStyle name="Normal 8 3 2 4 4 2" xfId="13236"/>
    <cellStyle name="Normal 8 3 2 4 5" xfId="13237"/>
    <cellStyle name="Normal 8 3 2 4 6" xfId="13238"/>
    <cellStyle name="Normal 8 3 2 4 7" xfId="13239"/>
    <cellStyle name="Normal 8 3 2 5" xfId="13240"/>
    <cellStyle name="Normal 8 3 2 5 2" xfId="13241"/>
    <cellStyle name="Normal 8 3 2 5 2 2" xfId="13242"/>
    <cellStyle name="Normal 8 3 2 5 2 2 2" xfId="13243"/>
    <cellStyle name="Normal 8 3 2 5 2 3" xfId="13244"/>
    <cellStyle name="Normal 8 3 2 5 3" xfId="13245"/>
    <cellStyle name="Normal 8 3 2 5 3 2" xfId="13246"/>
    <cellStyle name="Normal 8 3 2 5 4" xfId="13247"/>
    <cellStyle name="Normal 8 3 2 6" xfId="13248"/>
    <cellStyle name="Normal 8 3 2 6 2" xfId="13249"/>
    <cellStyle name="Normal 8 3 2 6 2 2" xfId="13250"/>
    <cellStyle name="Normal 8 3 2 6 3" xfId="13251"/>
    <cellStyle name="Normal 8 3 2 7" xfId="13252"/>
    <cellStyle name="Normal 8 3 2 7 2" xfId="13253"/>
    <cellStyle name="Normal 8 3 2 8" xfId="13254"/>
    <cellStyle name="Normal 8 3 2 8 2" xfId="13255"/>
    <cellStyle name="Normal 8 3 2 9" xfId="13256"/>
    <cellStyle name="Normal 8 3 3" xfId="13257"/>
    <cellStyle name="Normal 8 3 3 10" xfId="13258"/>
    <cellStyle name="Normal 8 3 3 11" xfId="13259"/>
    <cellStyle name="Normal 8 3 3 2" xfId="13260"/>
    <cellStyle name="Normal 8 3 3 2 2" xfId="13261"/>
    <cellStyle name="Normal 8 3 3 2 2 2" xfId="13262"/>
    <cellStyle name="Normal 8 3 3 2 2 2 2" xfId="13263"/>
    <cellStyle name="Normal 8 3 3 2 2 2 2 2" xfId="13264"/>
    <cellStyle name="Normal 8 3 3 2 2 2 3" xfId="13265"/>
    <cellStyle name="Normal 8 3 3 2 2 3" xfId="13266"/>
    <cellStyle name="Normal 8 3 3 2 2 3 2" xfId="13267"/>
    <cellStyle name="Normal 8 3 3 2 2 4" xfId="13268"/>
    <cellStyle name="Normal 8 3 3 2 3" xfId="13269"/>
    <cellStyle name="Normal 8 3 3 2 3 2" xfId="13270"/>
    <cellStyle name="Normal 8 3 3 2 3 2 2" xfId="13271"/>
    <cellStyle name="Normal 8 3 3 2 3 3" xfId="13272"/>
    <cellStyle name="Normal 8 3 3 2 4" xfId="13273"/>
    <cellStyle name="Normal 8 3 3 2 4 2" xfId="13274"/>
    <cellStyle name="Normal 8 3 3 2 5" xfId="13275"/>
    <cellStyle name="Normal 8 3 3 2 6" xfId="13276"/>
    <cellStyle name="Normal 8 3 3 2 7" xfId="13277"/>
    <cellStyle name="Normal 8 3 3 3" xfId="13278"/>
    <cellStyle name="Normal 8 3 3 3 2" xfId="13279"/>
    <cellStyle name="Normal 8 3 3 3 2 2" xfId="13280"/>
    <cellStyle name="Normal 8 3 3 3 2 2 2" xfId="13281"/>
    <cellStyle name="Normal 8 3 3 3 2 2 2 2" xfId="13282"/>
    <cellStyle name="Normal 8 3 3 3 2 2 3" xfId="13283"/>
    <cellStyle name="Normal 8 3 3 3 2 3" xfId="13284"/>
    <cellStyle name="Normal 8 3 3 3 2 3 2" xfId="13285"/>
    <cellStyle name="Normal 8 3 3 3 2 4" xfId="13286"/>
    <cellStyle name="Normal 8 3 3 3 3" xfId="13287"/>
    <cellStyle name="Normal 8 3 3 3 3 2" xfId="13288"/>
    <cellStyle name="Normal 8 3 3 3 3 2 2" xfId="13289"/>
    <cellStyle name="Normal 8 3 3 3 3 3" xfId="13290"/>
    <cellStyle name="Normal 8 3 3 3 4" xfId="13291"/>
    <cellStyle name="Normal 8 3 3 3 4 2" xfId="13292"/>
    <cellStyle name="Normal 8 3 3 3 5" xfId="13293"/>
    <cellStyle name="Normal 8 3 3 3 6" xfId="13294"/>
    <cellStyle name="Normal 8 3 3 3 7" xfId="13295"/>
    <cellStyle name="Normal 8 3 3 4" xfId="13296"/>
    <cellStyle name="Normal 8 3 3 4 2" xfId="13297"/>
    <cellStyle name="Normal 8 3 3 4 2 2" xfId="13298"/>
    <cellStyle name="Normal 8 3 3 4 2 2 2" xfId="13299"/>
    <cellStyle name="Normal 8 3 3 4 2 2 2 2" xfId="13300"/>
    <cellStyle name="Normal 8 3 3 4 2 2 3" xfId="13301"/>
    <cellStyle name="Normal 8 3 3 4 2 3" xfId="13302"/>
    <cellStyle name="Normal 8 3 3 4 2 3 2" xfId="13303"/>
    <cellStyle name="Normal 8 3 3 4 2 4" xfId="13304"/>
    <cellStyle name="Normal 8 3 3 4 3" xfId="13305"/>
    <cellStyle name="Normal 8 3 3 4 3 2" xfId="13306"/>
    <cellStyle name="Normal 8 3 3 4 3 2 2" xfId="13307"/>
    <cellStyle name="Normal 8 3 3 4 3 3" xfId="13308"/>
    <cellStyle name="Normal 8 3 3 4 4" xfId="13309"/>
    <cellStyle name="Normal 8 3 3 4 4 2" xfId="13310"/>
    <cellStyle name="Normal 8 3 3 4 5" xfId="13311"/>
    <cellStyle name="Normal 8 3 3 4 6" xfId="13312"/>
    <cellStyle name="Normal 8 3 3 4 7" xfId="13313"/>
    <cellStyle name="Normal 8 3 3 5" xfId="13314"/>
    <cellStyle name="Normal 8 3 3 5 2" xfId="13315"/>
    <cellStyle name="Normal 8 3 3 5 2 2" xfId="13316"/>
    <cellStyle name="Normal 8 3 3 5 2 2 2" xfId="13317"/>
    <cellStyle name="Normal 8 3 3 5 2 3" xfId="13318"/>
    <cellStyle name="Normal 8 3 3 5 3" xfId="13319"/>
    <cellStyle name="Normal 8 3 3 5 3 2" xfId="13320"/>
    <cellStyle name="Normal 8 3 3 5 4" xfId="13321"/>
    <cellStyle name="Normal 8 3 3 6" xfId="13322"/>
    <cellStyle name="Normal 8 3 3 6 2" xfId="13323"/>
    <cellStyle name="Normal 8 3 3 6 2 2" xfId="13324"/>
    <cellStyle name="Normal 8 3 3 6 3" xfId="13325"/>
    <cellStyle name="Normal 8 3 3 7" xfId="13326"/>
    <cellStyle name="Normal 8 3 3 7 2" xfId="13327"/>
    <cellStyle name="Normal 8 3 3 8" xfId="13328"/>
    <cellStyle name="Normal 8 3 3 8 2" xfId="13329"/>
    <cellStyle name="Normal 8 3 3 9" xfId="13330"/>
    <cellStyle name="Normal 8 3 4" xfId="13331"/>
    <cellStyle name="Normal 8 3 4 2" xfId="13332"/>
    <cellStyle name="Normal 8 3 4 2 2" xfId="13333"/>
    <cellStyle name="Normal 8 3 4 2 2 2" xfId="13334"/>
    <cellStyle name="Normal 8 3 4 2 2 2 2" xfId="13335"/>
    <cellStyle name="Normal 8 3 4 2 2 3" xfId="13336"/>
    <cellStyle name="Normal 8 3 4 2 3" xfId="13337"/>
    <cellStyle name="Normal 8 3 4 2 3 2" xfId="13338"/>
    <cellStyle name="Normal 8 3 4 2 4" xfId="13339"/>
    <cellStyle name="Normal 8 3 4 3" xfId="13340"/>
    <cellStyle name="Normal 8 3 4 3 2" xfId="13341"/>
    <cellStyle name="Normal 8 3 4 3 2 2" xfId="13342"/>
    <cellStyle name="Normal 8 3 4 3 3" xfId="13343"/>
    <cellStyle name="Normal 8 3 4 4" xfId="13344"/>
    <cellStyle name="Normal 8 3 4 4 2" xfId="13345"/>
    <cellStyle name="Normal 8 3 4 5" xfId="13346"/>
    <cellStyle name="Normal 8 3 4 6" xfId="13347"/>
    <cellStyle name="Normal 8 3 4 7" xfId="13348"/>
    <cellStyle name="Normal 8 3 5" xfId="13349"/>
    <cellStyle name="Normal 8 3 5 2" xfId="13350"/>
    <cellStyle name="Normal 8 3 5 2 2" xfId="13351"/>
    <cellStyle name="Normal 8 3 5 2 2 2" xfId="13352"/>
    <cellStyle name="Normal 8 3 5 2 2 2 2" xfId="13353"/>
    <cellStyle name="Normal 8 3 5 2 2 3" xfId="13354"/>
    <cellStyle name="Normal 8 3 5 2 3" xfId="13355"/>
    <cellStyle name="Normal 8 3 5 2 3 2" xfId="13356"/>
    <cellStyle name="Normal 8 3 5 2 4" xfId="13357"/>
    <cellStyle name="Normal 8 3 5 3" xfId="13358"/>
    <cellStyle name="Normal 8 3 5 3 2" xfId="13359"/>
    <cellStyle name="Normal 8 3 5 3 2 2" xfId="13360"/>
    <cellStyle name="Normal 8 3 5 3 3" xfId="13361"/>
    <cellStyle name="Normal 8 3 5 4" xfId="13362"/>
    <cellStyle name="Normal 8 3 5 4 2" xfId="13363"/>
    <cellStyle name="Normal 8 3 5 5" xfId="13364"/>
    <cellStyle name="Normal 8 3 5 6" xfId="13365"/>
    <cellStyle name="Normal 8 3 5 7" xfId="13366"/>
    <cellStyle name="Normal 8 3 6" xfId="13367"/>
    <cellStyle name="Normal 8 3 6 2" xfId="13368"/>
    <cellStyle name="Normal 8 3 6 2 2" xfId="13369"/>
    <cellStyle name="Normal 8 3 6 2 2 2" xfId="13370"/>
    <cellStyle name="Normal 8 3 6 2 2 2 2" xfId="13371"/>
    <cellStyle name="Normal 8 3 6 2 2 3" xfId="13372"/>
    <cellStyle name="Normal 8 3 6 2 3" xfId="13373"/>
    <cellStyle name="Normal 8 3 6 2 3 2" xfId="13374"/>
    <cellStyle name="Normal 8 3 6 2 4" xfId="13375"/>
    <cellStyle name="Normal 8 3 6 3" xfId="13376"/>
    <cellStyle name="Normal 8 3 6 3 2" xfId="13377"/>
    <cellStyle name="Normal 8 3 6 3 2 2" xfId="13378"/>
    <cellStyle name="Normal 8 3 6 3 3" xfId="13379"/>
    <cellStyle name="Normal 8 3 6 4" xfId="13380"/>
    <cellStyle name="Normal 8 3 6 4 2" xfId="13381"/>
    <cellStyle name="Normal 8 3 6 5" xfId="13382"/>
    <cellStyle name="Normal 8 3 6 6" xfId="13383"/>
    <cellStyle name="Normal 8 3 6 7" xfId="13384"/>
    <cellStyle name="Normal 8 3 7" xfId="13385"/>
    <cellStyle name="Normal 8 3 7 2" xfId="13386"/>
    <cellStyle name="Normal 8 3 7 2 2" xfId="13387"/>
    <cellStyle name="Normal 8 3 7 2 2 2" xfId="13388"/>
    <cellStyle name="Normal 8 3 7 2 3" xfId="13389"/>
    <cellStyle name="Normal 8 3 7 3" xfId="13390"/>
    <cellStyle name="Normal 8 3 7 3 2" xfId="13391"/>
    <cellStyle name="Normal 8 3 7 4" xfId="13392"/>
    <cellStyle name="Normal 8 3 8" xfId="13393"/>
    <cellStyle name="Normal 8 3 8 2" xfId="13394"/>
    <cellStyle name="Normal 8 3 8 2 2" xfId="13395"/>
    <cellStyle name="Normal 8 3 8 2 2 2" xfId="13396"/>
    <cellStyle name="Normal 8 3 8 2 3" xfId="13397"/>
    <cellStyle name="Normal 8 3 8 3" xfId="13398"/>
    <cellStyle name="Normal 8 3 8 3 2" xfId="13399"/>
    <cellStyle name="Normal 8 3 8 4" xfId="13400"/>
    <cellStyle name="Normal 8 3 9" xfId="13401"/>
    <cellStyle name="Normal 8 3 9 2" xfId="13402"/>
    <cellStyle name="Normal 8 4" xfId="13403"/>
    <cellStyle name="Normal 8 4 10" xfId="13404"/>
    <cellStyle name="Normal 8 4 10 2" xfId="13405"/>
    <cellStyle name="Normal 8 4 11" xfId="13406"/>
    <cellStyle name="Normal 8 4 11 2" xfId="13407"/>
    <cellStyle name="Normal 8 4 12" xfId="13408"/>
    <cellStyle name="Normal 8 4 13" xfId="13409"/>
    <cellStyle name="Normal 8 4 14" xfId="13410"/>
    <cellStyle name="Normal 8 4 2" xfId="13411"/>
    <cellStyle name="Normal 8 4 2 2" xfId="13412"/>
    <cellStyle name="Normal 8 4 3" xfId="13413"/>
    <cellStyle name="Normal 8 4 3 2" xfId="13414"/>
    <cellStyle name="Normal 8 4 3 2 2" xfId="13415"/>
    <cellStyle name="Normal 8 4 3 2 2 2" xfId="13416"/>
    <cellStyle name="Normal 8 4 3 2 2 2 2" xfId="13417"/>
    <cellStyle name="Normal 8 4 3 2 2 3" xfId="13418"/>
    <cellStyle name="Normal 8 4 3 2 3" xfId="13419"/>
    <cellStyle name="Normal 8 4 3 2 3 2" xfId="13420"/>
    <cellStyle name="Normal 8 4 3 2 4" xfId="13421"/>
    <cellStyle name="Normal 8 4 3 3" xfId="13422"/>
    <cellStyle name="Normal 8 4 3 3 2" xfId="13423"/>
    <cellStyle name="Normal 8 4 3 3 2 2" xfId="13424"/>
    <cellStyle name="Normal 8 4 3 3 3" xfId="13425"/>
    <cellStyle name="Normal 8 4 3 4" xfId="13426"/>
    <cellStyle name="Normal 8 4 3 4 2" xfId="13427"/>
    <cellStyle name="Normal 8 4 3 5" xfId="13428"/>
    <cellStyle name="Normal 8 4 3 6" xfId="13429"/>
    <cellStyle name="Normal 8 4 3 7" xfId="13430"/>
    <cellStyle name="Normal 8 4 4" xfId="13431"/>
    <cellStyle name="Normal 8 4 4 2" xfId="13432"/>
    <cellStyle name="Normal 8 4 4 2 2" xfId="13433"/>
    <cellStyle name="Normal 8 4 4 2 2 2" xfId="13434"/>
    <cellStyle name="Normal 8 4 4 2 2 2 2" xfId="13435"/>
    <cellStyle name="Normal 8 4 4 2 2 3" xfId="13436"/>
    <cellStyle name="Normal 8 4 4 2 3" xfId="13437"/>
    <cellStyle name="Normal 8 4 4 2 3 2" xfId="13438"/>
    <cellStyle name="Normal 8 4 4 2 4" xfId="13439"/>
    <cellStyle name="Normal 8 4 4 3" xfId="13440"/>
    <cellStyle name="Normal 8 4 4 3 2" xfId="13441"/>
    <cellStyle name="Normal 8 4 4 3 2 2" xfId="13442"/>
    <cellStyle name="Normal 8 4 4 3 3" xfId="13443"/>
    <cellStyle name="Normal 8 4 4 4" xfId="13444"/>
    <cellStyle name="Normal 8 4 4 4 2" xfId="13445"/>
    <cellStyle name="Normal 8 4 4 5" xfId="13446"/>
    <cellStyle name="Normal 8 4 4 6" xfId="13447"/>
    <cellStyle name="Normal 8 4 4 7" xfId="13448"/>
    <cellStyle name="Normal 8 4 5" xfId="13449"/>
    <cellStyle name="Normal 8 4 5 2" xfId="13450"/>
    <cellStyle name="Normal 8 4 5 2 2" xfId="13451"/>
    <cellStyle name="Normal 8 4 5 2 2 2" xfId="13452"/>
    <cellStyle name="Normal 8 4 5 2 2 2 2" xfId="13453"/>
    <cellStyle name="Normal 8 4 5 2 2 3" xfId="13454"/>
    <cellStyle name="Normal 8 4 5 2 3" xfId="13455"/>
    <cellStyle name="Normal 8 4 5 2 3 2" xfId="13456"/>
    <cellStyle name="Normal 8 4 5 2 4" xfId="13457"/>
    <cellStyle name="Normal 8 4 5 3" xfId="13458"/>
    <cellStyle name="Normal 8 4 5 3 2" xfId="13459"/>
    <cellStyle name="Normal 8 4 5 3 2 2" xfId="13460"/>
    <cellStyle name="Normal 8 4 5 3 3" xfId="13461"/>
    <cellStyle name="Normal 8 4 5 4" xfId="13462"/>
    <cellStyle name="Normal 8 4 5 4 2" xfId="13463"/>
    <cellStyle name="Normal 8 4 5 5" xfId="13464"/>
    <cellStyle name="Normal 8 4 5 6" xfId="13465"/>
    <cellStyle name="Normal 8 4 5 7" xfId="13466"/>
    <cellStyle name="Normal 8 4 6" xfId="13467"/>
    <cellStyle name="Normal 8 4 6 2" xfId="13468"/>
    <cellStyle name="Normal 8 4 6 2 2" xfId="13469"/>
    <cellStyle name="Normal 8 4 6 2 2 2" xfId="13470"/>
    <cellStyle name="Normal 8 4 6 2 3" xfId="13471"/>
    <cellStyle name="Normal 8 4 6 3" xfId="13472"/>
    <cellStyle name="Normal 8 4 6 3 2" xfId="13473"/>
    <cellStyle name="Normal 8 4 6 4" xfId="13474"/>
    <cellStyle name="Normal 8 4 7" xfId="13475"/>
    <cellStyle name="Normal 8 4 7 2" xfId="13476"/>
    <cellStyle name="Normal 8 4 7 2 2" xfId="13477"/>
    <cellStyle name="Normal 8 4 7 2 2 2" xfId="13478"/>
    <cellStyle name="Normal 8 4 7 2 3" xfId="13479"/>
    <cellStyle name="Normal 8 4 7 3" xfId="13480"/>
    <cellStyle name="Normal 8 4 7 3 2" xfId="13481"/>
    <cellStyle name="Normal 8 4 7 4" xfId="13482"/>
    <cellStyle name="Normal 8 4 8" xfId="13483"/>
    <cellStyle name="Normal 8 4 8 2" xfId="13484"/>
    <cellStyle name="Normal 8 4 9" xfId="13485"/>
    <cellStyle name="Normal 8 4 9 2" xfId="13486"/>
    <cellStyle name="Normal 8 4 9 2 2" xfId="13487"/>
    <cellStyle name="Normal 8 4 9 3" xfId="13488"/>
    <cellStyle name="Normal 8 5" xfId="13489"/>
    <cellStyle name="Normal 8 5 10" xfId="13490"/>
    <cellStyle name="Normal 8 5 11" xfId="13491"/>
    <cellStyle name="Normal 8 5 12" xfId="13492"/>
    <cellStyle name="Normal 8 5 2" xfId="13493"/>
    <cellStyle name="Normal 8 5 2 2" xfId="13494"/>
    <cellStyle name="Normal 8 5 3" xfId="13495"/>
    <cellStyle name="Normal 8 5 3 2" xfId="13496"/>
    <cellStyle name="Normal 8 5 3 2 2" xfId="13497"/>
    <cellStyle name="Normal 8 5 3 2 2 2" xfId="13498"/>
    <cellStyle name="Normal 8 5 3 2 2 2 2" xfId="13499"/>
    <cellStyle name="Normal 8 5 3 2 2 3" xfId="13500"/>
    <cellStyle name="Normal 8 5 3 2 3" xfId="13501"/>
    <cellStyle name="Normal 8 5 3 2 3 2" xfId="13502"/>
    <cellStyle name="Normal 8 5 3 2 4" xfId="13503"/>
    <cellStyle name="Normal 8 5 3 3" xfId="13504"/>
    <cellStyle name="Normal 8 5 3 3 2" xfId="13505"/>
    <cellStyle name="Normal 8 5 3 3 2 2" xfId="13506"/>
    <cellStyle name="Normal 8 5 3 3 3" xfId="13507"/>
    <cellStyle name="Normal 8 5 3 4" xfId="13508"/>
    <cellStyle name="Normal 8 5 3 4 2" xfId="13509"/>
    <cellStyle name="Normal 8 5 3 5" xfId="13510"/>
    <cellStyle name="Normal 8 5 3 6" xfId="13511"/>
    <cellStyle name="Normal 8 5 3 7" xfId="13512"/>
    <cellStyle name="Normal 8 5 4" xfId="13513"/>
    <cellStyle name="Normal 8 5 4 2" xfId="13514"/>
    <cellStyle name="Normal 8 5 4 2 2" xfId="13515"/>
    <cellStyle name="Normal 8 5 4 2 2 2" xfId="13516"/>
    <cellStyle name="Normal 8 5 4 2 2 2 2" xfId="13517"/>
    <cellStyle name="Normal 8 5 4 2 2 3" xfId="13518"/>
    <cellStyle name="Normal 8 5 4 2 3" xfId="13519"/>
    <cellStyle name="Normal 8 5 4 2 3 2" xfId="13520"/>
    <cellStyle name="Normal 8 5 4 2 4" xfId="13521"/>
    <cellStyle name="Normal 8 5 4 3" xfId="13522"/>
    <cellStyle name="Normal 8 5 4 3 2" xfId="13523"/>
    <cellStyle name="Normal 8 5 4 3 2 2" xfId="13524"/>
    <cellStyle name="Normal 8 5 4 3 3" xfId="13525"/>
    <cellStyle name="Normal 8 5 4 4" xfId="13526"/>
    <cellStyle name="Normal 8 5 4 4 2" xfId="13527"/>
    <cellStyle name="Normal 8 5 4 5" xfId="13528"/>
    <cellStyle name="Normal 8 5 4 6" xfId="13529"/>
    <cellStyle name="Normal 8 5 4 7" xfId="13530"/>
    <cellStyle name="Normal 8 5 5" xfId="13531"/>
    <cellStyle name="Normal 8 5 5 2" xfId="13532"/>
    <cellStyle name="Normal 8 5 5 2 2" xfId="13533"/>
    <cellStyle name="Normal 8 5 5 2 2 2" xfId="13534"/>
    <cellStyle name="Normal 8 5 5 2 2 2 2" xfId="13535"/>
    <cellStyle name="Normal 8 5 5 2 2 3" xfId="13536"/>
    <cellStyle name="Normal 8 5 5 2 3" xfId="13537"/>
    <cellStyle name="Normal 8 5 5 2 3 2" xfId="13538"/>
    <cellStyle name="Normal 8 5 5 2 4" xfId="13539"/>
    <cellStyle name="Normal 8 5 5 3" xfId="13540"/>
    <cellStyle name="Normal 8 5 5 3 2" xfId="13541"/>
    <cellStyle name="Normal 8 5 5 3 2 2" xfId="13542"/>
    <cellStyle name="Normal 8 5 5 3 3" xfId="13543"/>
    <cellStyle name="Normal 8 5 5 4" xfId="13544"/>
    <cellStyle name="Normal 8 5 5 4 2" xfId="13545"/>
    <cellStyle name="Normal 8 5 5 5" xfId="13546"/>
    <cellStyle name="Normal 8 5 5 6" xfId="13547"/>
    <cellStyle name="Normal 8 5 5 7" xfId="13548"/>
    <cellStyle name="Normal 8 5 6" xfId="13549"/>
    <cellStyle name="Normal 8 5 6 2" xfId="13550"/>
    <cellStyle name="Normal 8 5 6 2 2" xfId="13551"/>
    <cellStyle name="Normal 8 5 6 2 2 2" xfId="13552"/>
    <cellStyle name="Normal 8 5 6 2 3" xfId="13553"/>
    <cellStyle name="Normal 8 5 6 3" xfId="13554"/>
    <cellStyle name="Normal 8 5 6 3 2" xfId="13555"/>
    <cellStyle name="Normal 8 5 6 4" xfId="13556"/>
    <cellStyle name="Normal 8 5 7" xfId="13557"/>
    <cellStyle name="Normal 8 5 7 2" xfId="13558"/>
    <cellStyle name="Normal 8 5 7 2 2" xfId="13559"/>
    <cellStyle name="Normal 8 5 7 3" xfId="13560"/>
    <cellStyle name="Normal 8 5 8" xfId="13561"/>
    <cellStyle name="Normal 8 5 8 2" xfId="13562"/>
    <cellStyle name="Normal 8 5 9" xfId="13563"/>
    <cellStyle name="Normal 8 5 9 2" xfId="13564"/>
    <cellStyle name="Normal 8 6" xfId="13565"/>
    <cellStyle name="Normal 8 6 2" xfId="13566"/>
    <cellStyle name="Normal 8 6 2 2" xfId="13567"/>
    <cellStyle name="Normal 8 6 3" xfId="13568"/>
    <cellStyle name="Normal 8 6 3 2" xfId="13569"/>
    <cellStyle name="Normal 8 6 3 2 2" xfId="13570"/>
    <cellStyle name="Normal 8 6 3 2 2 2" xfId="13571"/>
    <cellStyle name="Normal 8 6 3 2 3" xfId="13572"/>
    <cellStyle name="Normal 8 6 3 3" xfId="13573"/>
    <cellStyle name="Normal 8 6 3 3 2" xfId="13574"/>
    <cellStyle name="Normal 8 6 3 4" xfId="13575"/>
    <cellStyle name="Normal 8 6 4" xfId="13576"/>
    <cellStyle name="Normal 8 6 4 2" xfId="13577"/>
    <cellStyle name="Normal 8 6 4 2 2" xfId="13578"/>
    <cellStyle name="Normal 8 6 4 2 2 2" xfId="13579"/>
    <cellStyle name="Normal 8 6 4 2 3" xfId="13580"/>
    <cellStyle name="Normal 8 6 4 3" xfId="13581"/>
    <cellStyle name="Normal 8 6 4 3 2" xfId="13582"/>
    <cellStyle name="Normal 8 6 4 4" xfId="13583"/>
    <cellStyle name="Normal 8 6 5" xfId="13584"/>
    <cellStyle name="Normal 8 6 6" xfId="13585"/>
    <cellStyle name="Normal 8 7" xfId="13586"/>
    <cellStyle name="Normal 8 7 2" xfId="13587"/>
    <cellStyle name="Normal 8 8" xfId="13588"/>
    <cellStyle name="Normal 8 8 2" xfId="13589"/>
    <cellStyle name="Normal 8 9" xfId="13590"/>
    <cellStyle name="Normal 8 9 2" xfId="13591"/>
    <cellStyle name="Normal 8 9 2 2" xfId="13592"/>
    <cellStyle name="Normal 8 9 2 2 2" xfId="13593"/>
    <cellStyle name="Normal 8 9 2 2 2 2" xfId="13594"/>
    <cellStyle name="Normal 8 9 2 2 3" xfId="13595"/>
    <cellStyle name="Normal 8 9 2 3" xfId="13596"/>
    <cellStyle name="Normal 8 9 2 3 2" xfId="13597"/>
    <cellStyle name="Normal 8 9 2 4" xfId="13598"/>
    <cellStyle name="Normal 8 9 3" xfId="13599"/>
    <cellStyle name="Normal 8 9 3 2" xfId="13600"/>
    <cellStyle name="Normal 8 9 3 2 2" xfId="13601"/>
    <cellStyle name="Normal 8 9 3 3" xfId="13602"/>
    <cellStyle name="Normal 8 9 4" xfId="13603"/>
    <cellStyle name="Normal 8 9 4 2" xfId="13604"/>
    <cellStyle name="Normal 8 9 5" xfId="13605"/>
    <cellStyle name="Normal 8 9 6" xfId="13606"/>
    <cellStyle name="Normal 8 9 7" xfId="13607"/>
    <cellStyle name="Normal 80 2" xfId="13608"/>
    <cellStyle name="Normal 80 2 2" xfId="13609"/>
    <cellStyle name="Normal 80 3" xfId="13610"/>
    <cellStyle name="Normal 80 3 2" xfId="13611"/>
    <cellStyle name="Normal 80 4" xfId="13612"/>
    <cellStyle name="Normal 80 4 2" xfId="13613"/>
    <cellStyle name="Normal 80 5" xfId="13614"/>
    <cellStyle name="Normal 80 5 2" xfId="13615"/>
    <cellStyle name="Normal 80 6" xfId="13616"/>
    <cellStyle name="Normal 80 6 2" xfId="13617"/>
    <cellStyle name="Normal 80 7" xfId="13618"/>
    <cellStyle name="Normal 80 7 2" xfId="13619"/>
    <cellStyle name="Normal 81 2" xfId="13620"/>
    <cellStyle name="Normal 81 2 2" xfId="13621"/>
    <cellStyle name="Normal 81 3" xfId="13622"/>
    <cellStyle name="Normal 81 3 2" xfId="13623"/>
    <cellStyle name="Normal 81 4" xfId="13624"/>
    <cellStyle name="Normal 81 4 2" xfId="13625"/>
    <cellStyle name="Normal 81 5" xfId="13626"/>
    <cellStyle name="Normal 81 5 2" xfId="13627"/>
    <cellStyle name="Normal 82 2" xfId="13628"/>
    <cellStyle name="Normal 82 2 2" xfId="13629"/>
    <cellStyle name="Normal 82 3" xfId="13630"/>
    <cellStyle name="Normal 82 3 2" xfId="13631"/>
    <cellStyle name="Normal 82 4" xfId="13632"/>
    <cellStyle name="Normal 82 4 2" xfId="13633"/>
    <cellStyle name="Normal 82 5" xfId="13634"/>
    <cellStyle name="Normal 82 5 2" xfId="13635"/>
    <cellStyle name="Normal 9" xfId="13636"/>
    <cellStyle name="Normal 9 10" xfId="13637"/>
    <cellStyle name="Normal 9 10 2" xfId="13638"/>
    <cellStyle name="Normal 9 10 2 2" xfId="13639"/>
    <cellStyle name="Normal 9 10 2 2 2" xfId="13640"/>
    <cellStyle name="Normal 9 10 2 3" xfId="13641"/>
    <cellStyle name="Normal 9 10 3" xfId="13642"/>
    <cellStyle name="Normal 9 10 3 2" xfId="13643"/>
    <cellStyle name="Normal 9 10 4" xfId="13644"/>
    <cellStyle name="Normal 9 11" xfId="13645"/>
    <cellStyle name="Normal 9 11 2" xfId="13646"/>
    <cellStyle name="Normal 9 11 2 2" xfId="13647"/>
    <cellStyle name="Normal 9 11 2 2 2" xfId="13648"/>
    <cellStyle name="Normal 9 11 2 3" xfId="13649"/>
    <cellStyle name="Normal 9 11 3" xfId="13650"/>
    <cellStyle name="Normal 9 11 3 2" xfId="13651"/>
    <cellStyle name="Normal 9 11 4" xfId="13652"/>
    <cellStyle name="Normal 9 12" xfId="13653"/>
    <cellStyle name="Normal 9 13" xfId="13654"/>
    <cellStyle name="Normal 9 2" xfId="13655"/>
    <cellStyle name="Normal 9 2 10" xfId="13656"/>
    <cellStyle name="Normal 9 2 11" xfId="13657"/>
    <cellStyle name="Normal 9 2 12" xfId="13658"/>
    <cellStyle name="Normal 9 2 2" xfId="13659"/>
    <cellStyle name="Normal 9 2 2 10" xfId="13660"/>
    <cellStyle name="Normal 9 2 2 11" xfId="13661"/>
    <cellStyle name="Normal 9 2 2 2" xfId="13662"/>
    <cellStyle name="Normal 9 2 2 2 2" xfId="13663"/>
    <cellStyle name="Normal 9 2 2 2 2 2" xfId="13664"/>
    <cellStyle name="Normal 9 2 2 2 2 2 2" xfId="13665"/>
    <cellStyle name="Normal 9 2 2 2 2 2 2 2" xfId="13666"/>
    <cellStyle name="Normal 9 2 2 2 2 2 3" xfId="13667"/>
    <cellStyle name="Normal 9 2 2 2 2 3" xfId="13668"/>
    <cellStyle name="Normal 9 2 2 2 2 3 2" xfId="13669"/>
    <cellStyle name="Normal 9 2 2 2 2 4" xfId="13670"/>
    <cellStyle name="Normal 9 2 2 2 3" xfId="13671"/>
    <cellStyle name="Normal 9 2 2 2 3 2" xfId="13672"/>
    <cellStyle name="Normal 9 2 2 2 3 2 2" xfId="13673"/>
    <cellStyle name="Normal 9 2 2 2 3 3" xfId="13674"/>
    <cellStyle name="Normal 9 2 2 2 4" xfId="13675"/>
    <cellStyle name="Normal 9 2 2 2 4 2" xfId="13676"/>
    <cellStyle name="Normal 9 2 2 2 5" xfId="13677"/>
    <cellStyle name="Normal 9 2 2 2 6" xfId="13678"/>
    <cellStyle name="Normal 9 2 2 2 7" xfId="13679"/>
    <cellStyle name="Normal 9 2 2 3" xfId="13680"/>
    <cellStyle name="Normal 9 2 2 3 2" xfId="13681"/>
    <cellStyle name="Normal 9 2 2 3 2 2" xfId="13682"/>
    <cellStyle name="Normal 9 2 2 3 2 2 2" xfId="13683"/>
    <cellStyle name="Normal 9 2 2 3 2 3" xfId="13684"/>
    <cellStyle name="Normal 9 2 2 3 3" xfId="13685"/>
    <cellStyle name="Normal 9 2 2 3 3 2" xfId="13686"/>
    <cellStyle name="Normal 9 2 2 3 4" xfId="13687"/>
    <cellStyle name="Normal 9 2 2 4" xfId="13688"/>
    <cellStyle name="Normal 9 2 2 4 2" xfId="13689"/>
    <cellStyle name="Normal 9 2 2 4 2 2" xfId="13690"/>
    <cellStyle name="Normal 9 2 2 4 2 2 2" xfId="13691"/>
    <cellStyle name="Normal 9 2 2 4 2 3" xfId="13692"/>
    <cellStyle name="Normal 9 2 2 4 3" xfId="13693"/>
    <cellStyle name="Normal 9 2 2 4 3 2" xfId="13694"/>
    <cellStyle name="Normal 9 2 2 4 4" xfId="13695"/>
    <cellStyle name="Normal 9 2 2 5" xfId="13696"/>
    <cellStyle name="Normal 9 2 2 5 2" xfId="13697"/>
    <cellStyle name="Normal 9 2 2 6" xfId="13698"/>
    <cellStyle name="Normal 9 2 2 6 2" xfId="13699"/>
    <cellStyle name="Normal 9 2 2 6 2 2" xfId="13700"/>
    <cellStyle name="Normal 9 2 2 6 3" xfId="13701"/>
    <cellStyle name="Normal 9 2 2 7" xfId="13702"/>
    <cellStyle name="Normal 9 2 2 7 2" xfId="13703"/>
    <cellStyle name="Normal 9 2 2 8" xfId="13704"/>
    <cellStyle name="Normal 9 2 2 8 2" xfId="13705"/>
    <cellStyle name="Normal 9 2 2 9" xfId="13706"/>
    <cellStyle name="Normal 9 2 3" xfId="13707"/>
    <cellStyle name="Normal 9 2 3 2" xfId="13708"/>
    <cellStyle name="Normal 9 2 3 2 2" xfId="13709"/>
    <cellStyle name="Normal 9 2 3 2 2 2" xfId="13710"/>
    <cellStyle name="Normal 9 2 3 2 2 2 2" xfId="13711"/>
    <cellStyle name="Normal 9 2 3 2 2 3" xfId="13712"/>
    <cellStyle name="Normal 9 2 3 2 3" xfId="13713"/>
    <cellStyle name="Normal 9 2 3 2 3 2" xfId="13714"/>
    <cellStyle name="Normal 9 2 3 2 4" xfId="13715"/>
    <cellStyle name="Normal 9 2 3 3" xfId="13716"/>
    <cellStyle name="Normal 9 2 3 3 2" xfId="13717"/>
    <cellStyle name="Normal 9 2 3 3 2 2" xfId="13718"/>
    <cellStyle name="Normal 9 2 3 3 2 2 2" xfId="13719"/>
    <cellStyle name="Normal 9 2 3 3 2 3" xfId="13720"/>
    <cellStyle name="Normal 9 2 3 3 3" xfId="13721"/>
    <cellStyle name="Normal 9 2 3 3 3 2" xfId="13722"/>
    <cellStyle name="Normal 9 2 3 3 4" xfId="13723"/>
    <cellStyle name="Normal 9 2 3 4" xfId="13724"/>
    <cellStyle name="Normal 9 2 3 4 2" xfId="13725"/>
    <cellStyle name="Normal 9 2 3 5" xfId="13726"/>
    <cellStyle name="Normal 9 2 3 5 2" xfId="13727"/>
    <cellStyle name="Normal 9 2 3 5 2 2" xfId="13728"/>
    <cellStyle name="Normal 9 2 3 5 3" xfId="13729"/>
    <cellStyle name="Normal 9 2 3 6" xfId="13730"/>
    <cellStyle name="Normal 9 2 3 6 2" xfId="13731"/>
    <cellStyle name="Normal 9 2 3 7" xfId="13732"/>
    <cellStyle name="Normal 9 2 3 8" xfId="13733"/>
    <cellStyle name="Normal 9 2 3 9" xfId="13734"/>
    <cellStyle name="Normal 9 2 4" xfId="13735"/>
    <cellStyle name="Normal 9 2 4 2" xfId="13736"/>
    <cellStyle name="Normal 9 2 4 2 2" xfId="13737"/>
    <cellStyle name="Normal 9 2 4 2 2 2" xfId="13738"/>
    <cellStyle name="Normal 9 2 4 2 3" xfId="13739"/>
    <cellStyle name="Normal 9 2 4 3" xfId="13740"/>
    <cellStyle name="Normal 9 2 4 3 2" xfId="13741"/>
    <cellStyle name="Normal 9 2 4 4" xfId="13742"/>
    <cellStyle name="Normal 9 2 5" xfId="13743"/>
    <cellStyle name="Normal 9 2 5 2" xfId="13744"/>
    <cellStyle name="Normal 9 2 5 2 2" xfId="13745"/>
    <cellStyle name="Normal 9 2 5 2 2 2" xfId="13746"/>
    <cellStyle name="Normal 9 2 5 2 3" xfId="13747"/>
    <cellStyle name="Normal 9 2 5 3" xfId="13748"/>
    <cellStyle name="Normal 9 2 5 3 2" xfId="13749"/>
    <cellStyle name="Normal 9 2 5 4" xfId="13750"/>
    <cellStyle name="Normal 9 2 6" xfId="13751"/>
    <cellStyle name="Normal 9 2 6 2" xfId="13752"/>
    <cellStyle name="Normal 9 2 7" xfId="13753"/>
    <cellStyle name="Normal 9 2 7 2" xfId="13754"/>
    <cellStyle name="Normal 9 2 7 2 2" xfId="13755"/>
    <cellStyle name="Normal 9 2 7 3" xfId="13756"/>
    <cellStyle name="Normal 9 2 8" xfId="13757"/>
    <cellStyle name="Normal 9 2 8 2" xfId="13758"/>
    <cellStyle name="Normal 9 2 9" xfId="13759"/>
    <cellStyle name="Normal 9 2 9 2" xfId="13760"/>
    <cellStyle name="Normal 9 3" xfId="13761"/>
    <cellStyle name="Normal 9 3 10" xfId="13762"/>
    <cellStyle name="Normal 9 3 11" xfId="13763"/>
    <cellStyle name="Normal 9 3 12" xfId="13764"/>
    <cellStyle name="Normal 9 3 2" xfId="13765"/>
    <cellStyle name="Normal 9 3 2 2" xfId="13766"/>
    <cellStyle name="Normal 9 3 2 2 2" xfId="13767"/>
    <cellStyle name="Normal 9 3 2 2 2 2" xfId="13768"/>
    <cellStyle name="Normal 9 3 2 2 2 2 2" xfId="13769"/>
    <cellStyle name="Normal 9 3 2 2 2 3" xfId="13770"/>
    <cellStyle name="Normal 9 3 2 2 3" xfId="13771"/>
    <cellStyle name="Normal 9 3 2 2 3 2" xfId="13772"/>
    <cellStyle name="Normal 9 3 2 2 4" xfId="13773"/>
    <cellStyle name="Normal 9 3 2 3" xfId="13774"/>
    <cellStyle name="Normal 9 3 2 3 2" xfId="13775"/>
    <cellStyle name="Normal 9 3 2 3 2 2" xfId="13776"/>
    <cellStyle name="Normal 9 3 2 3 3" xfId="13777"/>
    <cellStyle name="Normal 9 3 2 4" xfId="13778"/>
    <cellStyle name="Normal 9 3 2 4 2" xfId="13779"/>
    <cellStyle name="Normal 9 3 2 5" xfId="13780"/>
    <cellStyle name="Normal 9 3 2 6" xfId="13781"/>
    <cellStyle name="Normal 9 3 2 7" xfId="13782"/>
    <cellStyle name="Normal 9 3 3" xfId="13783"/>
    <cellStyle name="Normal 9 3 3 2" xfId="13784"/>
    <cellStyle name="Normal 9 3 3 2 2" xfId="13785"/>
    <cellStyle name="Normal 9 3 3 2 2 2" xfId="13786"/>
    <cellStyle name="Normal 9 3 3 2 2 2 2" xfId="13787"/>
    <cellStyle name="Normal 9 3 3 2 2 3" xfId="13788"/>
    <cellStyle name="Normal 9 3 3 2 3" xfId="13789"/>
    <cellStyle name="Normal 9 3 3 2 3 2" xfId="13790"/>
    <cellStyle name="Normal 9 3 3 2 4" xfId="13791"/>
    <cellStyle name="Normal 9 3 3 3" xfId="13792"/>
    <cellStyle name="Normal 9 3 3 3 2" xfId="13793"/>
    <cellStyle name="Normal 9 3 3 3 2 2" xfId="13794"/>
    <cellStyle name="Normal 9 3 3 3 3" xfId="13795"/>
    <cellStyle name="Normal 9 3 3 4" xfId="13796"/>
    <cellStyle name="Normal 9 3 3 4 2" xfId="13797"/>
    <cellStyle name="Normal 9 3 3 5" xfId="13798"/>
    <cellStyle name="Normal 9 3 3 6" xfId="13799"/>
    <cellStyle name="Normal 9 3 3 7" xfId="13800"/>
    <cellStyle name="Normal 9 3 4" xfId="13801"/>
    <cellStyle name="Normal 9 3 4 2" xfId="13802"/>
    <cellStyle name="Normal 9 3 4 2 2" xfId="13803"/>
    <cellStyle name="Normal 9 3 4 2 2 2" xfId="13804"/>
    <cellStyle name="Normal 9 3 4 2 3" xfId="13805"/>
    <cellStyle name="Normal 9 3 4 3" xfId="13806"/>
    <cellStyle name="Normal 9 3 4 3 2" xfId="13807"/>
    <cellStyle name="Normal 9 3 4 4" xfId="13808"/>
    <cellStyle name="Normal 9 3 5" xfId="13809"/>
    <cellStyle name="Normal 9 3 5 2" xfId="13810"/>
    <cellStyle name="Normal 9 3 5 2 2" xfId="13811"/>
    <cellStyle name="Normal 9 3 5 2 2 2" xfId="13812"/>
    <cellStyle name="Normal 9 3 5 2 3" xfId="13813"/>
    <cellStyle name="Normal 9 3 5 3" xfId="13814"/>
    <cellStyle name="Normal 9 3 5 3 2" xfId="13815"/>
    <cellStyle name="Normal 9 3 5 4" xfId="13816"/>
    <cellStyle name="Normal 9 3 6" xfId="13817"/>
    <cellStyle name="Normal 9 3 6 2" xfId="13818"/>
    <cellStyle name="Normal 9 3 7" xfId="13819"/>
    <cellStyle name="Normal 9 3 7 2" xfId="13820"/>
    <cellStyle name="Normal 9 3 7 2 2" xfId="13821"/>
    <cellStyle name="Normal 9 3 7 3" xfId="13822"/>
    <cellStyle name="Normal 9 3 8" xfId="13823"/>
    <cellStyle name="Normal 9 3 8 2" xfId="13824"/>
    <cellStyle name="Normal 9 3 9" xfId="13825"/>
    <cellStyle name="Normal 9 3 9 2" xfId="13826"/>
    <cellStyle name="Normal 9 4" xfId="13827"/>
    <cellStyle name="Normal 9 4 2" xfId="13828"/>
    <cellStyle name="Normal 9 4 2 2" xfId="13829"/>
    <cellStyle name="Normal 9 4 3" xfId="13830"/>
    <cellStyle name="Normal 9 4 3 2" xfId="13831"/>
    <cellStyle name="Normal 9 4 4" xfId="13832"/>
    <cellStyle name="Normal 9 5" xfId="13833"/>
    <cellStyle name="Normal 9 5 2" xfId="13834"/>
    <cellStyle name="Normal 9 5 2 2" xfId="13835"/>
    <cellStyle name="Normal 9 5 3" xfId="13836"/>
    <cellStyle name="Normal 9 5 3 2" xfId="13837"/>
    <cellStyle name="Normal 9 5 3 2 2" xfId="13838"/>
    <cellStyle name="Normal 9 5 3 2 2 2" xfId="13839"/>
    <cellStyle name="Normal 9 5 3 2 3" xfId="13840"/>
    <cellStyle name="Normal 9 5 3 3" xfId="13841"/>
    <cellStyle name="Normal 9 5 3 3 2" xfId="13842"/>
    <cellStyle name="Normal 9 5 3 4" xfId="13843"/>
    <cellStyle name="Normal 9 5 4" xfId="13844"/>
    <cellStyle name="Normal 9 5 4 2" xfId="13845"/>
    <cellStyle name="Normal 9 5 4 2 2" xfId="13846"/>
    <cellStyle name="Normal 9 5 4 2 2 2" xfId="13847"/>
    <cellStyle name="Normal 9 5 4 2 3" xfId="13848"/>
    <cellStyle name="Normal 9 5 4 3" xfId="13849"/>
    <cellStyle name="Normal 9 5 4 3 2" xfId="13850"/>
    <cellStyle name="Normal 9 5 4 4" xfId="13851"/>
    <cellStyle name="Normal 9 5 5" xfId="13852"/>
    <cellStyle name="Normal 9 5 6" xfId="13853"/>
    <cellStyle name="Normal 9 6" xfId="13854"/>
    <cellStyle name="Normal 9 6 2" xfId="13855"/>
    <cellStyle name="Normal 9 7" xfId="13856"/>
    <cellStyle name="Normal 9 7 2" xfId="13857"/>
    <cellStyle name="Normal 9 8" xfId="13858"/>
    <cellStyle name="Normal 9 8 2" xfId="13859"/>
    <cellStyle name="Normal 9 9" xfId="13860"/>
    <cellStyle name="Normal 9 9 10" xfId="13861"/>
    <cellStyle name="Normal 9 9 2" xfId="13862"/>
    <cellStyle name="Normal 9 9 2 2" xfId="13863"/>
    <cellStyle name="Normal 9 9 2 2 2" xfId="13864"/>
    <cellStyle name="Normal 9 9 2 2 2 2" xfId="13865"/>
    <cellStyle name="Normal 9 9 2 2 2 2 2" xfId="13866"/>
    <cellStyle name="Normal 9 9 2 2 2 3" xfId="13867"/>
    <cellStyle name="Normal 9 9 2 2 3" xfId="13868"/>
    <cellStyle name="Normal 9 9 2 2 3 2" xfId="13869"/>
    <cellStyle name="Normal 9 9 2 2 4" xfId="13870"/>
    <cellStyle name="Normal 9 9 2 3" xfId="13871"/>
    <cellStyle name="Normal 9 9 2 3 2" xfId="13872"/>
    <cellStyle name="Normal 9 9 2 3 2 2" xfId="13873"/>
    <cellStyle name="Normal 9 9 2 3 3" xfId="13874"/>
    <cellStyle name="Normal 9 9 2 4" xfId="13875"/>
    <cellStyle name="Normal 9 9 2 4 2" xfId="13876"/>
    <cellStyle name="Normal 9 9 2 5" xfId="13877"/>
    <cellStyle name="Normal 9 9 2 6" xfId="13878"/>
    <cellStyle name="Normal 9 9 2 7" xfId="13879"/>
    <cellStyle name="Normal 9 9 3" xfId="13880"/>
    <cellStyle name="Normal 9 9 3 2" xfId="13881"/>
    <cellStyle name="Normal 9 9 3 2 2" xfId="13882"/>
    <cellStyle name="Normal 9 9 3 2 2 2" xfId="13883"/>
    <cellStyle name="Normal 9 9 3 2 3" xfId="13884"/>
    <cellStyle name="Normal 9 9 3 3" xfId="13885"/>
    <cellStyle name="Normal 9 9 3 3 2" xfId="13886"/>
    <cellStyle name="Normal 9 9 3 4" xfId="13887"/>
    <cellStyle name="Normal 9 9 4" xfId="13888"/>
    <cellStyle name="Normal 9 9 4 2" xfId="13889"/>
    <cellStyle name="Normal 9 9 4 2 2" xfId="13890"/>
    <cellStyle name="Normal 9 9 4 2 2 2" xfId="13891"/>
    <cellStyle name="Normal 9 9 4 2 3" xfId="13892"/>
    <cellStyle name="Normal 9 9 4 3" xfId="13893"/>
    <cellStyle name="Normal 9 9 4 3 2" xfId="13894"/>
    <cellStyle name="Normal 9 9 4 4" xfId="13895"/>
    <cellStyle name="Normal 9 9 5" xfId="13896"/>
    <cellStyle name="Normal 9 9 5 2" xfId="13897"/>
    <cellStyle name="Normal 9 9 5 2 2" xfId="13898"/>
    <cellStyle name="Normal 9 9 5 3" xfId="13899"/>
    <cellStyle name="Normal 9 9 6" xfId="13900"/>
    <cellStyle name="Normal 9 9 6 2" xfId="13901"/>
    <cellStyle name="Normal 9 9 7" xfId="13902"/>
    <cellStyle name="Normal 9 9 7 2" xfId="13903"/>
    <cellStyle name="Normal 9 9 8" xfId="13904"/>
    <cellStyle name="Normal 9 9 9" xfId="13905"/>
    <cellStyle name="Normal 93" xfId="13906"/>
    <cellStyle name="Normal 93 2" xfId="13907"/>
    <cellStyle name="Normal 94" xfId="13908"/>
    <cellStyle name="Normal 94 2" xfId="13909"/>
    <cellStyle name="Normal 95" xfId="13910"/>
    <cellStyle name="Normal 95 2" xfId="13911"/>
    <cellStyle name="Normal 96" xfId="13912"/>
    <cellStyle name="Normal 96 2" xfId="13913"/>
    <cellStyle name="Note 10" xfId="13914"/>
    <cellStyle name="Note 10 2" xfId="13915"/>
    <cellStyle name="Note 10 2 2" xfId="13916"/>
    <cellStyle name="Note 10 3" xfId="13917"/>
    <cellStyle name="Note 2" xfId="13918"/>
    <cellStyle name="Note 2 10" xfId="13919"/>
    <cellStyle name="Note 2 10 2" xfId="13920"/>
    <cellStyle name="Note 2 10 2 2" xfId="13921"/>
    <cellStyle name="Note 2 10 3" xfId="13922"/>
    <cellStyle name="Note 2 11" xfId="13923"/>
    <cellStyle name="Note 2 11 2" xfId="13924"/>
    <cellStyle name="Note 2 12" xfId="13925"/>
    <cellStyle name="Note 2 12 2" xfId="13926"/>
    <cellStyle name="Note 2 13" xfId="13927"/>
    <cellStyle name="Note 2 13 2" xfId="13928"/>
    <cellStyle name="Note 2 14" xfId="13929"/>
    <cellStyle name="Note 2 2" xfId="13930"/>
    <cellStyle name="Note 2 2 10" xfId="13931"/>
    <cellStyle name="Note 2 2 10 2" xfId="13932"/>
    <cellStyle name="Note 2 2 11" xfId="13933"/>
    <cellStyle name="Note 2 2 11 2" xfId="13934"/>
    <cellStyle name="Note 2 2 12" xfId="13935"/>
    <cellStyle name="Note 2 2 12 2" xfId="13936"/>
    <cellStyle name="Note 2 2 13" xfId="13937"/>
    <cellStyle name="Note 2 2 2" xfId="13938"/>
    <cellStyle name="Note 2 2 2 10" xfId="13939"/>
    <cellStyle name="Note 2 2 2 10 2" xfId="13940"/>
    <cellStyle name="Note 2 2 2 11" xfId="13941"/>
    <cellStyle name="Note 2 2 2 11 2" xfId="13942"/>
    <cellStyle name="Note 2 2 2 12" xfId="13943"/>
    <cellStyle name="Note 2 2 2 2" xfId="13944"/>
    <cellStyle name="Note 2 2 2 2 2" xfId="13945"/>
    <cellStyle name="Note 2 2 2 2 2 2" xfId="13946"/>
    <cellStyle name="Note 2 2 2 2 2 2 2" xfId="13947"/>
    <cellStyle name="Note 2 2 2 2 2 2 2 2" xfId="13948"/>
    <cellStyle name="Note 2 2 2 2 2 2 2 2 2" xfId="13949"/>
    <cellStyle name="Note 2 2 2 2 2 2 2 3" xfId="13950"/>
    <cellStyle name="Note 2 2 2 2 2 2 3" xfId="13951"/>
    <cellStyle name="Note 2 2 2 2 2 2 3 2" xfId="13952"/>
    <cellStyle name="Note 2 2 2 2 2 2 4" xfId="13953"/>
    <cellStyle name="Note 2 2 2 2 2 3" xfId="13954"/>
    <cellStyle name="Note 2 2 2 2 2 3 2" xfId="13955"/>
    <cellStyle name="Note 2 2 2 2 2 3 2 2" xfId="13956"/>
    <cellStyle name="Note 2 2 2 2 2 3 3" xfId="13957"/>
    <cellStyle name="Note 2 2 2 2 2 4" xfId="13958"/>
    <cellStyle name="Note 2 2 2 2 2 4 2" xfId="13959"/>
    <cellStyle name="Note 2 2 2 2 2 5" xfId="13960"/>
    <cellStyle name="Note 2 2 2 2 3" xfId="13961"/>
    <cellStyle name="Note 2 2 2 2 3 2" xfId="13962"/>
    <cellStyle name="Note 2 2 2 2 3 2 2" xfId="13963"/>
    <cellStyle name="Note 2 2 2 2 3 2 2 2" xfId="13964"/>
    <cellStyle name="Note 2 2 2 2 3 2 3" xfId="13965"/>
    <cellStyle name="Note 2 2 2 2 3 3" xfId="13966"/>
    <cellStyle name="Note 2 2 2 2 3 3 2" xfId="13967"/>
    <cellStyle name="Note 2 2 2 2 3 4" xfId="13968"/>
    <cellStyle name="Note 2 2 2 2 4" xfId="13969"/>
    <cellStyle name="Note 2 2 2 2 4 2" xfId="13970"/>
    <cellStyle name="Note 2 2 2 2 4 2 2" xfId="13971"/>
    <cellStyle name="Note 2 2 2 2 4 3" xfId="13972"/>
    <cellStyle name="Note 2 2 2 2 5" xfId="13973"/>
    <cellStyle name="Note 2 2 2 2 5 2" xfId="13974"/>
    <cellStyle name="Note 2 2 2 2 6" xfId="13975"/>
    <cellStyle name="Note 2 2 2 2 6 2" xfId="13976"/>
    <cellStyle name="Note 2 2 2 2 7" xfId="13977"/>
    <cellStyle name="Note 2 2 2 2 7 2" xfId="13978"/>
    <cellStyle name="Note 2 2 2 2 8" xfId="13979"/>
    <cellStyle name="Note 2 2 2 3" xfId="13980"/>
    <cellStyle name="Note 2 2 2 3 2" xfId="13981"/>
    <cellStyle name="Note 2 2 2 3 2 2" xfId="13982"/>
    <cellStyle name="Note 2 2 2 3 2 2 2" xfId="13983"/>
    <cellStyle name="Note 2 2 2 3 2 2 2 2" xfId="13984"/>
    <cellStyle name="Note 2 2 2 3 2 2 3" xfId="13985"/>
    <cellStyle name="Note 2 2 2 3 2 3" xfId="13986"/>
    <cellStyle name="Note 2 2 2 3 2 3 2" xfId="13987"/>
    <cellStyle name="Note 2 2 2 3 2 4" xfId="13988"/>
    <cellStyle name="Note 2 2 2 3 3" xfId="13989"/>
    <cellStyle name="Note 2 2 2 3 3 2" xfId="13990"/>
    <cellStyle name="Note 2 2 2 3 3 2 2" xfId="13991"/>
    <cellStyle name="Note 2 2 2 3 3 3" xfId="13992"/>
    <cellStyle name="Note 2 2 2 3 4" xfId="13993"/>
    <cellStyle name="Note 2 2 2 3 4 2" xfId="13994"/>
    <cellStyle name="Note 2 2 2 3 5" xfId="13995"/>
    <cellStyle name="Note 2 2 2 4" xfId="13996"/>
    <cellStyle name="Note 2 2 2 4 2" xfId="13997"/>
    <cellStyle name="Note 2 2 2 4 2 2" xfId="13998"/>
    <cellStyle name="Note 2 2 2 4 2 2 2" xfId="13999"/>
    <cellStyle name="Note 2 2 2 4 2 2 2 2" xfId="14000"/>
    <cellStyle name="Note 2 2 2 4 2 2 3" xfId="14001"/>
    <cellStyle name="Note 2 2 2 4 2 3" xfId="14002"/>
    <cellStyle name="Note 2 2 2 4 2 3 2" xfId="14003"/>
    <cellStyle name="Note 2 2 2 4 2 4" xfId="14004"/>
    <cellStyle name="Note 2 2 2 4 3" xfId="14005"/>
    <cellStyle name="Note 2 2 2 4 3 2" xfId="14006"/>
    <cellStyle name="Note 2 2 2 4 3 2 2" xfId="14007"/>
    <cellStyle name="Note 2 2 2 4 3 3" xfId="14008"/>
    <cellStyle name="Note 2 2 2 4 4" xfId="14009"/>
    <cellStyle name="Note 2 2 2 4 4 2" xfId="14010"/>
    <cellStyle name="Note 2 2 2 4 5" xfId="14011"/>
    <cellStyle name="Note 2 2 2 5" xfId="14012"/>
    <cellStyle name="Note 2 2 2 5 2" xfId="14013"/>
    <cellStyle name="Note 2 2 2 6" xfId="14014"/>
    <cellStyle name="Note 2 2 2 6 2" xfId="14015"/>
    <cellStyle name="Note 2 2 2 6 2 2" xfId="14016"/>
    <cellStyle name="Note 2 2 2 6 2 2 2" xfId="14017"/>
    <cellStyle name="Note 2 2 2 6 2 3" xfId="14018"/>
    <cellStyle name="Note 2 2 2 6 3" xfId="14019"/>
    <cellStyle name="Note 2 2 2 6 3 2" xfId="14020"/>
    <cellStyle name="Note 2 2 2 6 4" xfId="14021"/>
    <cellStyle name="Note 2 2 2 7" xfId="14022"/>
    <cellStyle name="Note 2 2 2 7 2" xfId="14023"/>
    <cellStyle name="Note 2 2 2 7 2 2" xfId="14024"/>
    <cellStyle name="Note 2 2 2 7 3" xfId="14025"/>
    <cellStyle name="Note 2 2 2 8" xfId="14026"/>
    <cellStyle name="Note 2 2 2 8 2" xfId="14027"/>
    <cellStyle name="Note 2 2 2 8 2 2" xfId="14028"/>
    <cellStyle name="Note 2 2 2 8 3" xfId="14029"/>
    <cellStyle name="Note 2 2 2 9" xfId="14030"/>
    <cellStyle name="Note 2 2 2 9 2" xfId="14031"/>
    <cellStyle name="Note 2 2 3" xfId="14032"/>
    <cellStyle name="Note 2 2 3 2" xfId="14033"/>
    <cellStyle name="Note 2 2 3 2 2" xfId="14034"/>
    <cellStyle name="Note 2 2 3 2 2 2" xfId="14035"/>
    <cellStyle name="Note 2 2 3 2 2 2 2" xfId="14036"/>
    <cellStyle name="Note 2 2 3 2 2 2 2 2" xfId="14037"/>
    <cellStyle name="Note 2 2 3 2 2 2 3" xfId="14038"/>
    <cellStyle name="Note 2 2 3 2 2 3" xfId="14039"/>
    <cellStyle name="Note 2 2 3 2 2 3 2" xfId="14040"/>
    <cellStyle name="Note 2 2 3 2 2 4" xfId="14041"/>
    <cellStyle name="Note 2 2 3 2 3" xfId="14042"/>
    <cellStyle name="Note 2 2 3 2 3 2" xfId="14043"/>
    <cellStyle name="Note 2 2 3 2 3 2 2" xfId="14044"/>
    <cellStyle name="Note 2 2 3 2 3 3" xfId="14045"/>
    <cellStyle name="Note 2 2 3 2 4" xfId="14046"/>
    <cellStyle name="Note 2 2 3 2 4 2" xfId="14047"/>
    <cellStyle name="Note 2 2 3 2 5" xfId="14048"/>
    <cellStyle name="Note 2 2 3 3" xfId="14049"/>
    <cellStyle name="Note 2 2 3 3 2" xfId="14050"/>
    <cellStyle name="Note 2 2 3 3 2 2" xfId="14051"/>
    <cellStyle name="Note 2 2 3 3 2 2 2" xfId="14052"/>
    <cellStyle name="Note 2 2 3 3 2 3" xfId="14053"/>
    <cellStyle name="Note 2 2 3 3 3" xfId="14054"/>
    <cellStyle name="Note 2 2 3 3 3 2" xfId="14055"/>
    <cellStyle name="Note 2 2 3 3 4" xfId="14056"/>
    <cellStyle name="Note 2 2 3 4" xfId="14057"/>
    <cellStyle name="Note 2 2 3 4 2" xfId="14058"/>
    <cellStyle name="Note 2 2 3 4 2 2" xfId="14059"/>
    <cellStyle name="Note 2 2 3 4 3" xfId="14060"/>
    <cellStyle name="Note 2 2 3 5" xfId="14061"/>
    <cellStyle name="Note 2 2 3 5 2" xfId="14062"/>
    <cellStyle name="Note 2 2 3 6" xfId="14063"/>
    <cellStyle name="Note 2 2 3 6 2" xfId="14064"/>
    <cellStyle name="Note 2 2 3 7" xfId="14065"/>
    <cellStyle name="Note 2 2 3 7 2" xfId="14066"/>
    <cellStyle name="Note 2 2 3 8" xfId="14067"/>
    <cellStyle name="Note 2 2 4" xfId="14068"/>
    <cellStyle name="Note 2 2 4 2" xfId="14069"/>
    <cellStyle name="Note 2 2 4 2 2" xfId="14070"/>
    <cellStyle name="Note 2 2 4 2 2 2" xfId="14071"/>
    <cellStyle name="Note 2 2 4 2 2 2 2" xfId="14072"/>
    <cellStyle name="Note 2 2 4 2 2 3" xfId="14073"/>
    <cellStyle name="Note 2 2 4 2 3" xfId="14074"/>
    <cellStyle name="Note 2 2 4 2 3 2" xfId="14075"/>
    <cellStyle name="Note 2 2 4 2 4" xfId="14076"/>
    <cellStyle name="Note 2 2 4 3" xfId="14077"/>
    <cellStyle name="Note 2 2 4 3 2" xfId="14078"/>
    <cellStyle name="Note 2 2 4 3 2 2" xfId="14079"/>
    <cellStyle name="Note 2 2 4 3 3" xfId="14080"/>
    <cellStyle name="Note 2 2 4 4" xfId="14081"/>
    <cellStyle name="Note 2 2 4 4 2" xfId="14082"/>
    <cellStyle name="Note 2 2 4 5" xfId="14083"/>
    <cellStyle name="Note 2 2 5" xfId="14084"/>
    <cellStyle name="Note 2 2 5 2" xfId="14085"/>
    <cellStyle name="Note 2 2 5 2 2" xfId="14086"/>
    <cellStyle name="Note 2 2 5 2 2 2" xfId="14087"/>
    <cellStyle name="Note 2 2 5 2 2 2 2" xfId="14088"/>
    <cellStyle name="Note 2 2 5 2 2 3" xfId="14089"/>
    <cellStyle name="Note 2 2 5 2 3" xfId="14090"/>
    <cellStyle name="Note 2 2 5 2 3 2" xfId="14091"/>
    <cellStyle name="Note 2 2 5 2 4" xfId="14092"/>
    <cellStyle name="Note 2 2 5 3" xfId="14093"/>
    <cellStyle name="Note 2 2 5 3 2" xfId="14094"/>
    <cellStyle name="Note 2 2 5 3 2 2" xfId="14095"/>
    <cellStyle name="Note 2 2 5 3 3" xfId="14096"/>
    <cellStyle name="Note 2 2 5 4" xfId="14097"/>
    <cellStyle name="Note 2 2 5 4 2" xfId="14098"/>
    <cellStyle name="Note 2 2 5 5" xfId="14099"/>
    <cellStyle name="Note 2 2 6" xfId="14100"/>
    <cellStyle name="Note 2 2 6 2" xfId="14101"/>
    <cellStyle name="Note 2 2 7" xfId="14102"/>
    <cellStyle name="Note 2 2 7 2" xfId="14103"/>
    <cellStyle name="Note 2 2 7 2 2" xfId="14104"/>
    <cellStyle name="Note 2 2 7 2 2 2" xfId="14105"/>
    <cellStyle name="Note 2 2 7 2 3" xfId="14106"/>
    <cellStyle name="Note 2 2 7 3" xfId="14107"/>
    <cellStyle name="Note 2 2 7 3 2" xfId="14108"/>
    <cellStyle name="Note 2 2 7 4" xfId="14109"/>
    <cellStyle name="Note 2 2 8" xfId="14110"/>
    <cellStyle name="Note 2 2 8 2" xfId="14111"/>
    <cellStyle name="Note 2 2 8 2 2" xfId="14112"/>
    <cellStyle name="Note 2 2 8 3" xfId="14113"/>
    <cellStyle name="Note 2 2 9" xfId="14114"/>
    <cellStyle name="Note 2 2 9 2" xfId="14115"/>
    <cellStyle name="Note 2 2 9 2 2" xfId="14116"/>
    <cellStyle name="Note 2 2 9 3" xfId="14117"/>
    <cellStyle name="Note 2 3" xfId="14118"/>
    <cellStyle name="Note 2 3 10" xfId="14119"/>
    <cellStyle name="Note 2 3 10 2" xfId="14120"/>
    <cellStyle name="Note 2 3 11" xfId="14121"/>
    <cellStyle name="Note 2 3 11 2" xfId="14122"/>
    <cellStyle name="Note 2 3 12" xfId="14123"/>
    <cellStyle name="Note 2 3 12 2" xfId="14124"/>
    <cellStyle name="Note 2 3 13" xfId="14125"/>
    <cellStyle name="Note 2 3 2" xfId="14126"/>
    <cellStyle name="Note 2 3 2 10" xfId="14127"/>
    <cellStyle name="Note 2 3 2 10 2" xfId="14128"/>
    <cellStyle name="Note 2 3 2 11" xfId="14129"/>
    <cellStyle name="Note 2 3 2 2" xfId="14130"/>
    <cellStyle name="Note 2 3 2 2 2" xfId="14131"/>
    <cellStyle name="Note 2 3 2 3" xfId="14132"/>
    <cellStyle name="Note 2 3 2 3 2" xfId="14133"/>
    <cellStyle name="Note 2 3 2 3 2 2" xfId="14134"/>
    <cellStyle name="Note 2 3 2 3 2 2 2" xfId="14135"/>
    <cellStyle name="Note 2 3 2 3 2 2 2 2" xfId="14136"/>
    <cellStyle name="Note 2 3 2 3 2 2 3" xfId="14137"/>
    <cellStyle name="Note 2 3 2 3 2 3" xfId="14138"/>
    <cellStyle name="Note 2 3 2 3 2 3 2" xfId="14139"/>
    <cellStyle name="Note 2 3 2 3 2 4" xfId="14140"/>
    <cellStyle name="Note 2 3 2 3 3" xfId="14141"/>
    <cellStyle name="Note 2 3 2 3 3 2" xfId="14142"/>
    <cellStyle name="Note 2 3 2 3 3 2 2" xfId="14143"/>
    <cellStyle name="Note 2 3 2 3 3 3" xfId="14144"/>
    <cellStyle name="Note 2 3 2 3 4" xfId="14145"/>
    <cellStyle name="Note 2 3 2 3 4 2" xfId="14146"/>
    <cellStyle name="Note 2 3 2 3 5" xfId="14147"/>
    <cellStyle name="Note 2 3 2 4" xfId="14148"/>
    <cellStyle name="Note 2 3 2 4 2" xfId="14149"/>
    <cellStyle name="Note 2 3 2 4 2 2" xfId="14150"/>
    <cellStyle name="Note 2 3 2 4 2 2 2" xfId="14151"/>
    <cellStyle name="Note 2 3 2 4 2 2 2 2" xfId="14152"/>
    <cellStyle name="Note 2 3 2 4 2 2 3" xfId="14153"/>
    <cellStyle name="Note 2 3 2 4 2 3" xfId="14154"/>
    <cellStyle name="Note 2 3 2 4 2 3 2" xfId="14155"/>
    <cellStyle name="Note 2 3 2 4 2 4" xfId="14156"/>
    <cellStyle name="Note 2 3 2 4 3" xfId="14157"/>
    <cellStyle name="Note 2 3 2 4 3 2" xfId="14158"/>
    <cellStyle name="Note 2 3 2 4 3 2 2" xfId="14159"/>
    <cellStyle name="Note 2 3 2 4 3 3" xfId="14160"/>
    <cellStyle name="Note 2 3 2 4 4" xfId="14161"/>
    <cellStyle name="Note 2 3 2 4 4 2" xfId="14162"/>
    <cellStyle name="Note 2 3 2 4 5" xfId="14163"/>
    <cellStyle name="Note 2 3 2 5" xfId="14164"/>
    <cellStyle name="Note 2 3 2 5 2" xfId="14165"/>
    <cellStyle name="Note 2 3 2 6" xfId="14166"/>
    <cellStyle name="Note 2 3 2 6 2" xfId="14167"/>
    <cellStyle name="Note 2 3 2 6 2 2" xfId="14168"/>
    <cellStyle name="Note 2 3 2 6 2 2 2" xfId="14169"/>
    <cellStyle name="Note 2 3 2 6 2 3" xfId="14170"/>
    <cellStyle name="Note 2 3 2 6 3" xfId="14171"/>
    <cellStyle name="Note 2 3 2 6 3 2" xfId="14172"/>
    <cellStyle name="Note 2 3 2 6 4" xfId="14173"/>
    <cellStyle name="Note 2 3 2 7" xfId="14174"/>
    <cellStyle name="Note 2 3 2 7 2" xfId="14175"/>
    <cellStyle name="Note 2 3 2 7 2 2" xfId="14176"/>
    <cellStyle name="Note 2 3 2 7 3" xfId="14177"/>
    <cellStyle name="Note 2 3 2 8" xfId="14178"/>
    <cellStyle name="Note 2 3 2 8 2" xfId="14179"/>
    <cellStyle name="Note 2 3 2 9" xfId="14180"/>
    <cellStyle name="Note 2 3 2 9 2" xfId="14181"/>
    <cellStyle name="Note 2 3 3" xfId="14182"/>
    <cellStyle name="Note 2 3 3 2" xfId="14183"/>
    <cellStyle name="Note 2 3 3 2 2" xfId="14184"/>
    <cellStyle name="Note 2 3 3 3" xfId="14185"/>
    <cellStyle name="Note 2 3 3 3 2" xfId="14186"/>
    <cellStyle name="Note 2 3 3 3 2 2" xfId="14187"/>
    <cellStyle name="Note 2 3 3 3 2 2 2" xfId="14188"/>
    <cellStyle name="Note 2 3 3 3 2 3" xfId="14189"/>
    <cellStyle name="Note 2 3 3 3 3" xfId="14190"/>
    <cellStyle name="Note 2 3 3 3 3 2" xfId="14191"/>
    <cellStyle name="Note 2 3 3 3 4" xfId="14192"/>
    <cellStyle name="Note 2 3 3 4" xfId="14193"/>
    <cellStyle name="Note 2 3 3 4 2" xfId="14194"/>
    <cellStyle name="Note 2 3 3 4 2 2" xfId="14195"/>
    <cellStyle name="Note 2 3 3 4 3" xfId="14196"/>
    <cellStyle name="Note 2 3 3 5" xfId="14197"/>
    <cellStyle name="Note 2 3 3 5 2" xfId="14198"/>
    <cellStyle name="Note 2 3 3 6" xfId="14199"/>
    <cellStyle name="Note 2 3 4" xfId="14200"/>
    <cellStyle name="Note 2 3 4 2" xfId="14201"/>
    <cellStyle name="Note 2 3 4 2 2" xfId="14202"/>
    <cellStyle name="Note 2 3 4 2 2 2" xfId="14203"/>
    <cellStyle name="Note 2 3 4 2 2 2 2" xfId="14204"/>
    <cellStyle name="Note 2 3 4 2 2 3" xfId="14205"/>
    <cellStyle name="Note 2 3 4 2 3" xfId="14206"/>
    <cellStyle name="Note 2 3 4 2 3 2" xfId="14207"/>
    <cellStyle name="Note 2 3 4 2 4" xfId="14208"/>
    <cellStyle name="Note 2 3 4 3" xfId="14209"/>
    <cellStyle name="Note 2 3 4 3 2" xfId="14210"/>
    <cellStyle name="Note 2 3 4 3 2 2" xfId="14211"/>
    <cellStyle name="Note 2 3 4 3 3" xfId="14212"/>
    <cellStyle name="Note 2 3 4 4" xfId="14213"/>
    <cellStyle name="Note 2 3 4 4 2" xfId="14214"/>
    <cellStyle name="Note 2 3 4 5" xfId="14215"/>
    <cellStyle name="Note 2 3 5" xfId="14216"/>
    <cellStyle name="Note 2 3 5 2" xfId="14217"/>
    <cellStyle name="Note 2 3 5 2 2" xfId="14218"/>
    <cellStyle name="Note 2 3 5 2 2 2" xfId="14219"/>
    <cellStyle name="Note 2 3 5 2 2 2 2" xfId="14220"/>
    <cellStyle name="Note 2 3 5 2 2 3" xfId="14221"/>
    <cellStyle name="Note 2 3 5 2 3" xfId="14222"/>
    <cellStyle name="Note 2 3 5 2 3 2" xfId="14223"/>
    <cellStyle name="Note 2 3 5 2 4" xfId="14224"/>
    <cellStyle name="Note 2 3 5 3" xfId="14225"/>
    <cellStyle name="Note 2 3 5 3 2" xfId="14226"/>
    <cellStyle name="Note 2 3 5 3 2 2" xfId="14227"/>
    <cellStyle name="Note 2 3 5 3 3" xfId="14228"/>
    <cellStyle name="Note 2 3 5 4" xfId="14229"/>
    <cellStyle name="Note 2 3 5 4 2" xfId="14230"/>
    <cellStyle name="Note 2 3 5 5" xfId="14231"/>
    <cellStyle name="Note 2 3 6" xfId="14232"/>
    <cellStyle name="Note 2 3 6 2" xfId="14233"/>
    <cellStyle name="Note 2 3 7" xfId="14234"/>
    <cellStyle name="Note 2 3 7 2" xfId="14235"/>
    <cellStyle name="Note 2 3 7 2 2" xfId="14236"/>
    <cellStyle name="Note 2 3 7 2 2 2" xfId="14237"/>
    <cellStyle name="Note 2 3 7 2 3" xfId="14238"/>
    <cellStyle name="Note 2 3 7 3" xfId="14239"/>
    <cellStyle name="Note 2 3 7 3 2" xfId="14240"/>
    <cellStyle name="Note 2 3 7 4" xfId="14241"/>
    <cellStyle name="Note 2 3 8" xfId="14242"/>
    <cellStyle name="Note 2 3 8 2" xfId="14243"/>
    <cellStyle name="Note 2 3 8 2 2" xfId="14244"/>
    <cellStyle name="Note 2 3 8 3" xfId="14245"/>
    <cellStyle name="Note 2 3 9" xfId="14246"/>
    <cellStyle name="Note 2 3 9 2" xfId="14247"/>
    <cellStyle name="Note 2 3 9 2 2" xfId="14248"/>
    <cellStyle name="Note 2 3 9 3" xfId="14249"/>
    <cellStyle name="Note 2 4" xfId="14250"/>
    <cellStyle name="Note 2 4 10" xfId="14251"/>
    <cellStyle name="Note 2 4 10 2" xfId="14252"/>
    <cellStyle name="Note 2 4 11" xfId="14253"/>
    <cellStyle name="Note 2 4 2" xfId="14254"/>
    <cellStyle name="Note 2 4 2 2" xfId="14255"/>
    <cellStyle name="Note 2 4 3" xfId="14256"/>
    <cellStyle name="Note 2 4 3 2" xfId="14257"/>
    <cellStyle name="Note 2 4 3 2 2" xfId="14258"/>
    <cellStyle name="Note 2 4 3 2 2 2" xfId="14259"/>
    <cellStyle name="Note 2 4 3 2 2 2 2" xfId="14260"/>
    <cellStyle name="Note 2 4 3 2 2 3" xfId="14261"/>
    <cellStyle name="Note 2 4 3 2 3" xfId="14262"/>
    <cellStyle name="Note 2 4 3 2 3 2" xfId="14263"/>
    <cellStyle name="Note 2 4 3 2 4" xfId="14264"/>
    <cellStyle name="Note 2 4 3 3" xfId="14265"/>
    <cellStyle name="Note 2 4 3 3 2" xfId="14266"/>
    <cellStyle name="Note 2 4 3 3 2 2" xfId="14267"/>
    <cellStyle name="Note 2 4 3 3 3" xfId="14268"/>
    <cellStyle name="Note 2 4 3 4" xfId="14269"/>
    <cellStyle name="Note 2 4 3 4 2" xfId="14270"/>
    <cellStyle name="Note 2 4 3 5" xfId="14271"/>
    <cellStyle name="Note 2 4 4" xfId="14272"/>
    <cellStyle name="Note 2 4 4 2" xfId="14273"/>
    <cellStyle name="Note 2 4 4 2 2" xfId="14274"/>
    <cellStyle name="Note 2 4 4 2 2 2" xfId="14275"/>
    <cellStyle name="Note 2 4 4 2 2 2 2" xfId="14276"/>
    <cellStyle name="Note 2 4 4 2 2 3" xfId="14277"/>
    <cellStyle name="Note 2 4 4 2 3" xfId="14278"/>
    <cellStyle name="Note 2 4 4 2 3 2" xfId="14279"/>
    <cellStyle name="Note 2 4 4 2 4" xfId="14280"/>
    <cellStyle name="Note 2 4 4 3" xfId="14281"/>
    <cellStyle name="Note 2 4 4 3 2" xfId="14282"/>
    <cellStyle name="Note 2 4 4 3 2 2" xfId="14283"/>
    <cellStyle name="Note 2 4 4 3 3" xfId="14284"/>
    <cellStyle name="Note 2 4 4 4" xfId="14285"/>
    <cellStyle name="Note 2 4 4 4 2" xfId="14286"/>
    <cellStyle name="Note 2 4 4 5" xfId="14287"/>
    <cellStyle name="Note 2 4 5" xfId="14288"/>
    <cellStyle name="Note 2 4 5 2" xfId="14289"/>
    <cellStyle name="Note 2 4 6" xfId="14290"/>
    <cellStyle name="Note 2 4 6 2" xfId="14291"/>
    <cellStyle name="Note 2 4 6 2 2" xfId="14292"/>
    <cellStyle name="Note 2 4 6 2 2 2" xfId="14293"/>
    <cellStyle name="Note 2 4 6 2 3" xfId="14294"/>
    <cellStyle name="Note 2 4 6 3" xfId="14295"/>
    <cellStyle name="Note 2 4 6 3 2" xfId="14296"/>
    <cellStyle name="Note 2 4 6 4" xfId="14297"/>
    <cellStyle name="Note 2 4 7" xfId="14298"/>
    <cellStyle name="Note 2 4 7 2" xfId="14299"/>
    <cellStyle name="Note 2 4 7 2 2" xfId="14300"/>
    <cellStyle name="Note 2 4 7 3" xfId="14301"/>
    <cellStyle name="Note 2 4 8" xfId="14302"/>
    <cellStyle name="Note 2 4 8 2" xfId="14303"/>
    <cellStyle name="Note 2 4 9" xfId="14304"/>
    <cellStyle name="Note 2 4 9 2" xfId="14305"/>
    <cellStyle name="Note 2 5" xfId="14306"/>
    <cellStyle name="Note 2 5 2" xfId="14307"/>
    <cellStyle name="Note 2 5 2 2" xfId="14308"/>
    <cellStyle name="Note 2 5 2 2 2" xfId="14309"/>
    <cellStyle name="Note 2 5 2 2 2 2" xfId="14310"/>
    <cellStyle name="Note 2 5 2 2 3" xfId="14311"/>
    <cellStyle name="Note 2 5 2 3" xfId="14312"/>
    <cellStyle name="Note 2 5 2 3 2" xfId="14313"/>
    <cellStyle name="Note 2 5 2 4" xfId="14314"/>
    <cellStyle name="Note 2 5 3" xfId="14315"/>
    <cellStyle name="Note 2 5 3 2" xfId="14316"/>
    <cellStyle name="Note 2 5 3 2 2" xfId="14317"/>
    <cellStyle name="Note 2 5 3 3" xfId="14318"/>
    <cellStyle name="Note 2 5 4" xfId="14319"/>
    <cellStyle name="Note 2 5 4 2" xfId="14320"/>
    <cellStyle name="Note 2 5 5" xfId="14321"/>
    <cellStyle name="Note 2 6" xfId="14322"/>
    <cellStyle name="Note 2 6 2" xfId="14323"/>
    <cellStyle name="Note 2 6 2 2" xfId="14324"/>
    <cellStyle name="Note 2 6 2 2 2" xfId="14325"/>
    <cellStyle name="Note 2 6 2 2 2 2" xfId="14326"/>
    <cellStyle name="Note 2 6 2 2 3" xfId="14327"/>
    <cellStyle name="Note 2 6 2 3" xfId="14328"/>
    <cellStyle name="Note 2 6 2 3 2" xfId="14329"/>
    <cellStyle name="Note 2 6 2 4" xfId="14330"/>
    <cellStyle name="Note 2 6 3" xfId="14331"/>
    <cellStyle name="Note 2 6 3 2" xfId="14332"/>
    <cellStyle name="Note 2 6 3 2 2" xfId="14333"/>
    <cellStyle name="Note 2 6 3 3" xfId="14334"/>
    <cellStyle name="Note 2 6 4" xfId="14335"/>
    <cellStyle name="Note 2 6 4 2" xfId="14336"/>
    <cellStyle name="Note 2 6 5" xfId="14337"/>
    <cellStyle name="Note 2 7" xfId="14338"/>
    <cellStyle name="Note 2 7 2" xfId="14339"/>
    <cellStyle name="Note 2 8" xfId="14340"/>
    <cellStyle name="Note 2 8 2" xfId="14341"/>
    <cellStyle name="Note 2 8 2 2" xfId="14342"/>
    <cellStyle name="Note 2 8 2 2 2" xfId="14343"/>
    <cellStyle name="Note 2 8 2 3" xfId="14344"/>
    <cellStyle name="Note 2 8 3" xfId="14345"/>
    <cellStyle name="Note 2 8 3 2" xfId="14346"/>
    <cellStyle name="Note 2 8 4" xfId="14347"/>
    <cellStyle name="Note 2 9" xfId="14348"/>
    <cellStyle name="Note 2 9 2" xfId="14349"/>
    <cellStyle name="Note 2 9 2 2" xfId="14350"/>
    <cellStyle name="Note 2 9 3" xfId="14351"/>
    <cellStyle name="Note 3" xfId="14352"/>
    <cellStyle name="Note 3 10" xfId="14353"/>
    <cellStyle name="Note 3 10 2" xfId="14354"/>
    <cellStyle name="Note 3 10 2 2" xfId="14355"/>
    <cellStyle name="Note 3 10 3" xfId="14356"/>
    <cellStyle name="Note 3 11" xfId="14357"/>
    <cellStyle name="Note 3 11 2" xfId="14358"/>
    <cellStyle name="Note 3 12" xfId="14359"/>
    <cellStyle name="Note 3 12 2" xfId="14360"/>
    <cellStyle name="Note 3 13" xfId="14361"/>
    <cellStyle name="Note 3 13 2" xfId="14362"/>
    <cellStyle name="Note 3 14" xfId="14363"/>
    <cellStyle name="Note 3 2" xfId="14364"/>
    <cellStyle name="Note 3 2 10" xfId="14365"/>
    <cellStyle name="Note 3 2 10 2" xfId="14366"/>
    <cellStyle name="Note 3 2 11" xfId="14367"/>
    <cellStyle name="Note 3 2 11 2" xfId="14368"/>
    <cellStyle name="Note 3 2 12" xfId="14369"/>
    <cellStyle name="Note 3 2 12 2" xfId="14370"/>
    <cellStyle name="Note 3 2 13" xfId="14371"/>
    <cellStyle name="Note 3 2 2" xfId="14372"/>
    <cellStyle name="Note 3 2 2 10" xfId="14373"/>
    <cellStyle name="Note 3 2 2 10 2" xfId="14374"/>
    <cellStyle name="Note 3 2 2 11" xfId="14375"/>
    <cellStyle name="Note 3 2 2 2" xfId="14376"/>
    <cellStyle name="Note 3 2 2 2 2" xfId="14377"/>
    <cellStyle name="Note 3 2 2 2 2 2" xfId="14378"/>
    <cellStyle name="Note 3 2 2 2 2 2 2" xfId="14379"/>
    <cellStyle name="Note 3 2 2 2 2 2 2 2" xfId="14380"/>
    <cellStyle name="Note 3 2 2 2 2 2 2 2 2" xfId="14381"/>
    <cellStyle name="Note 3 2 2 2 2 2 2 3" xfId="14382"/>
    <cellStyle name="Note 3 2 2 2 2 2 3" xfId="14383"/>
    <cellStyle name="Note 3 2 2 2 2 2 3 2" xfId="14384"/>
    <cellStyle name="Note 3 2 2 2 2 2 4" xfId="14385"/>
    <cellStyle name="Note 3 2 2 2 2 3" xfId="14386"/>
    <cellStyle name="Note 3 2 2 2 2 3 2" xfId="14387"/>
    <cellStyle name="Note 3 2 2 2 2 3 2 2" xfId="14388"/>
    <cellStyle name="Note 3 2 2 2 2 3 3" xfId="14389"/>
    <cellStyle name="Note 3 2 2 2 2 4" xfId="14390"/>
    <cellStyle name="Note 3 2 2 2 2 4 2" xfId="14391"/>
    <cellStyle name="Note 3 2 2 2 2 5" xfId="14392"/>
    <cellStyle name="Note 3 2 2 2 3" xfId="14393"/>
    <cellStyle name="Note 3 2 2 2 3 2" xfId="14394"/>
    <cellStyle name="Note 3 2 2 2 3 2 2" xfId="14395"/>
    <cellStyle name="Note 3 2 2 2 3 2 2 2" xfId="14396"/>
    <cellStyle name="Note 3 2 2 2 3 2 3" xfId="14397"/>
    <cellStyle name="Note 3 2 2 2 3 3" xfId="14398"/>
    <cellStyle name="Note 3 2 2 2 3 3 2" xfId="14399"/>
    <cellStyle name="Note 3 2 2 2 3 4" xfId="14400"/>
    <cellStyle name="Note 3 2 2 2 4" xfId="14401"/>
    <cellStyle name="Note 3 2 2 2 4 2" xfId="14402"/>
    <cellStyle name="Note 3 2 2 2 4 2 2" xfId="14403"/>
    <cellStyle name="Note 3 2 2 2 4 3" xfId="14404"/>
    <cellStyle name="Note 3 2 2 2 5" xfId="14405"/>
    <cellStyle name="Note 3 2 2 2 5 2" xfId="14406"/>
    <cellStyle name="Note 3 2 2 2 6" xfId="14407"/>
    <cellStyle name="Note 3 2 2 2 6 2" xfId="14408"/>
    <cellStyle name="Note 3 2 2 2 7" xfId="14409"/>
    <cellStyle name="Note 3 2 2 2 7 2" xfId="14410"/>
    <cellStyle name="Note 3 2 2 2 8" xfId="14411"/>
    <cellStyle name="Note 3 2 2 3" xfId="14412"/>
    <cellStyle name="Note 3 2 2 3 2" xfId="14413"/>
    <cellStyle name="Note 3 2 2 3 2 2" xfId="14414"/>
    <cellStyle name="Note 3 2 2 3 2 2 2" xfId="14415"/>
    <cellStyle name="Note 3 2 2 3 2 2 2 2" xfId="14416"/>
    <cellStyle name="Note 3 2 2 3 2 2 3" xfId="14417"/>
    <cellStyle name="Note 3 2 2 3 2 3" xfId="14418"/>
    <cellStyle name="Note 3 2 2 3 2 3 2" xfId="14419"/>
    <cellStyle name="Note 3 2 2 3 2 4" xfId="14420"/>
    <cellStyle name="Note 3 2 2 3 3" xfId="14421"/>
    <cellStyle name="Note 3 2 2 3 3 2" xfId="14422"/>
    <cellStyle name="Note 3 2 2 3 3 2 2" xfId="14423"/>
    <cellStyle name="Note 3 2 2 3 3 3" xfId="14424"/>
    <cellStyle name="Note 3 2 2 3 4" xfId="14425"/>
    <cellStyle name="Note 3 2 2 3 4 2" xfId="14426"/>
    <cellStyle name="Note 3 2 2 3 5" xfId="14427"/>
    <cellStyle name="Note 3 2 2 4" xfId="14428"/>
    <cellStyle name="Note 3 2 2 4 2" xfId="14429"/>
    <cellStyle name="Note 3 2 2 4 2 2" xfId="14430"/>
    <cellStyle name="Note 3 2 2 4 2 2 2" xfId="14431"/>
    <cellStyle name="Note 3 2 2 4 2 2 2 2" xfId="14432"/>
    <cellStyle name="Note 3 2 2 4 2 2 3" xfId="14433"/>
    <cellStyle name="Note 3 2 2 4 2 3" xfId="14434"/>
    <cellStyle name="Note 3 2 2 4 2 3 2" xfId="14435"/>
    <cellStyle name="Note 3 2 2 4 2 4" xfId="14436"/>
    <cellStyle name="Note 3 2 2 4 3" xfId="14437"/>
    <cellStyle name="Note 3 2 2 4 3 2" xfId="14438"/>
    <cellStyle name="Note 3 2 2 4 3 2 2" xfId="14439"/>
    <cellStyle name="Note 3 2 2 4 3 3" xfId="14440"/>
    <cellStyle name="Note 3 2 2 4 4" xfId="14441"/>
    <cellStyle name="Note 3 2 2 4 4 2" xfId="14442"/>
    <cellStyle name="Note 3 2 2 4 5" xfId="14443"/>
    <cellStyle name="Note 3 2 2 5" xfId="14444"/>
    <cellStyle name="Note 3 2 2 5 2" xfId="14445"/>
    <cellStyle name="Note 3 2 2 5 2 2" xfId="14446"/>
    <cellStyle name="Note 3 2 2 5 2 2 2" xfId="14447"/>
    <cellStyle name="Note 3 2 2 5 2 3" xfId="14448"/>
    <cellStyle name="Note 3 2 2 5 3" xfId="14449"/>
    <cellStyle name="Note 3 2 2 5 3 2" xfId="14450"/>
    <cellStyle name="Note 3 2 2 5 4" xfId="14451"/>
    <cellStyle name="Note 3 2 2 6" xfId="14452"/>
    <cellStyle name="Note 3 2 2 6 2" xfId="14453"/>
    <cellStyle name="Note 3 2 2 6 2 2" xfId="14454"/>
    <cellStyle name="Note 3 2 2 6 3" xfId="14455"/>
    <cellStyle name="Note 3 2 2 7" xfId="14456"/>
    <cellStyle name="Note 3 2 2 7 2" xfId="14457"/>
    <cellStyle name="Note 3 2 2 7 2 2" xfId="14458"/>
    <cellStyle name="Note 3 2 2 7 3" xfId="14459"/>
    <cellStyle name="Note 3 2 2 8" xfId="14460"/>
    <cellStyle name="Note 3 2 2 8 2" xfId="14461"/>
    <cellStyle name="Note 3 2 2 9" xfId="14462"/>
    <cellStyle name="Note 3 2 2 9 2" xfId="14463"/>
    <cellStyle name="Note 3 2 3" xfId="14464"/>
    <cellStyle name="Note 3 2 3 2" xfId="14465"/>
    <cellStyle name="Note 3 2 3 2 2" xfId="14466"/>
    <cellStyle name="Note 3 2 3 2 2 2" xfId="14467"/>
    <cellStyle name="Note 3 2 3 2 2 2 2" xfId="14468"/>
    <cellStyle name="Note 3 2 3 2 2 2 2 2" xfId="14469"/>
    <cellStyle name="Note 3 2 3 2 2 2 3" xfId="14470"/>
    <cellStyle name="Note 3 2 3 2 2 3" xfId="14471"/>
    <cellStyle name="Note 3 2 3 2 2 3 2" xfId="14472"/>
    <cellStyle name="Note 3 2 3 2 2 4" xfId="14473"/>
    <cellStyle name="Note 3 2 3 2 3" xfId="14474"/>
    <cellStyle name="Note 3 2 3 2 3 2" xfId="14475"/>
    <cellStyle name="Note 3 2 3 2 3 2 2" xfId="14476"/>
    <cellStyle name="Note 3 2 3 2 3 3" xfId="14477"/>
    <cellStyle name="Note 3 2 3 2 4" xfId="14478"/>
    <cellStyle name="Note 3 2 3 2 4 2" xfId="14479"/>
    <cellStyle name="Note 3 2 3 2 5" xfId="14480"/>
    <cellStyle name="Note 3 2 3 3" xfId="14481"/>
    <cellStyle name="Note 3 2 3 3 2" xfId="14482"/>
    <cellStyle name="Note 3 2 3 3 2 2" xfId="14483"/>
    <cellStyle name="Note 3 2 3 3 2 2 2" xfId="14484"/>
    <cellStyle name="Note 3 2 3 3 2 3" xfId="14485"/>
    <cellStyle name="Note 3 2 3 3 3" xfId="14486"/>
    <cellStyle name="Note 3 2 3 3 3 2" xfId="14487"/>
    <cellStyle name="Note 3 2 3 3 4" xfId="14488"/>
    <cellStyle name="Note 3 2 3 4" xfId="14489"/>
    <cellStyle name="Note 3 2 3 4 2" xfId="14490"/>
    <cellStyle name="Note 3 2 3 4 2 2" xfId="14491"/>
    <cellStyle name="Note 3 2 3 4 3" xfId="14492"/>
    <cellStyle name="Note 3 2 3 5" xfId="14493"/>
    <cellStyle name="Note 3 2 3 5 2" xfId="14494"/>
    <cellStyle name="Note 3 2 3 6" xfId="14495"/>
    <cellStyle name="Note 3 2 3 6 2" xfId="14496"/>
    <cellStyle name="Note 3 2 3 7" xfId="14497"/>
    <cellStyle name="Note 3 2 3 7 2" xfId="14498"/>
    <cellStyle name="Note 3 2 3 8" xfId="14499"/>
    <cellStyle name="Note 3 2 4" xfId="14500"/>
    <cellStyle name="Note 3 2 4 2" xfId="14501"/>
    <cellStyle name="Note 3 2 4 2 2" xfId="14502"/>
    <cellStyle name="Note 3 2 4 2 2 2" xfId="14503"/>
    <cellStyle name="Note 3 2 4 2 2 2 2" xfId="14504"/>
    <cellStyle name="Note 3 2 4 2 2 3" xfId="14505"/>
    <cellStyle name="Note 3 2 4 2 3" xfId="14506"/>
    <cellStyle name="Note 3 2 4 2 3 2" xfId="14507"/>
    <cellStyle name="Note 3 2 4 2 4" xfId="14508"/>
    <cellStyle name="Note 3 2 4 3" xfId="14509"/>
    <cellStyle name="Note 3 2 4 3 2" xfId="14510"/>
    <cellStyle name="Note 3 2 4 3 2 2" xfId="14511"/>
    <cellStyle name="Note 3 2 4 3 3" xfId="14512"/>
    <cellStyle name="Note 3 2 4 4" xfId="14513"/>
    <cellStyle name="Note 3 2 4 4 2" xfId="14514"/>
    <cellStyle name="Note 3 2 4 5" xfId="14515"/>
    <cellStyle name="Note 3 2 5" xfId="14516"/>
    <cellStyle name="Note 3 2 5 2" xfId="14517"/>
    <cellStyle name="Note 3 2 5 2 2" xfId="14518"/>
    <cellStyle name="Note 3 2 5 2 2 2" xfId="14519"/>
    <cellStyle name="Note 3 2 5 2 2 2 2" xfId="14520"/>
    <cellStyle name="Note 3 2 5 2 2 3" xfId="14521"/>
    <cellStyle name="Note 3 2 5 2 3" xfId="14522"/>
    <cellStyle name="Note 3 2 5 2 3 2" xfId="14523"/>
    <cellStyle name="Note 3 2 5 2 4" xfId="14524"/>
    <cellStyle name="Note 3 2 5 3" xfId="14525"/>
    <cellStyle name="Note 3 2 5 3 2" xfId="14526"/>
    <cellStyle name="Note 3 2 5 3 2 2" xfId="14527"/>
    <cellStyle name="Note 3 2 5 3 3" xfId="14528"/>
    <cellStyle name="Note 3 2 5 4" xfId="14529"/>
    <cellStyle name="Note 3 2 5 4 2" xfId="14530"/>
    <cellStyle name="Note 3 2 5 5" xfId="14531"/>
    <cellStyle name="Note 3 2 6" xfId="14532"/>
    <cellStyle name="Note 3 2 6 2" xfId="14533"/>
    <cellStyle name="Note 3 2 7" xfId="14534"/>
    <cellStyle name="Note 3 2 7 2" xfId="14535"/>
    <cellStyle name="Note 3 2 7 2 2" xfId="14536"/>
    <cellStyle name="Note 3 2 7 2 2 2" xfId="14537"/>
    <cellStyle name="Note 3 2 7 2 3" xfId="14538"/>
    <cellStyle name="Note 3 2 7 3" xfId="14539"/>
    <cellStyle name="Note 3 2 7 3 2" xfId="14540"/>
    <cellStyle name="Note 3 2 7 4" xfId="14541"/>
    <cellStyle name="Note 3 2 8" xfId="14542"/>
    <cellStyle name="Note 3 2 8 2" xfId="14543"/>
    <cellStyle name="Note 3 2 8 2 2" xfId="14544"/>
    <cellStyle name="Note 3 2 8 3" xfId="14545"/>
    <cellStyle name="Note 3 2 9" xfId="14546"/>
    <cellStyle name="Note 3 2 9 2" xfId="14547"/>
    <cellStyle name="Note 3 2 9 2 2" xfId="14548"/>
    <cellStyle name="Note 3 2 9 3" xfId="14549"/>
    <cellStyle name="Note 3 3" xfId="14550"/>
    <cellStyle name="Note 3 3 10" xfId="14551"/>
    <cellStyle name="Note 3 3 10 2" xfId="14552"/>
    <cellStyle name="Note 3 3 11" xfId="14553"/>
    <cellStyle name="Note 3 3 2" xfId="14554"/>
    <cellStyle name="Note 3 3 2 2" xfId="14555"/>
    <cellStyle name="Note 3 3 2 2 2" xfId="14556"/>
    <cellStyle name="Note 3 3 2 2 2 2" xfId="14557"/>
    <cellStyle name="Note 3 3 2 2 2 2 2" xfId="14558"/>
    <cellStyle name="Note 3 3 2 2 2 2 2 2" xfId="14559"/>
    <cellStyle name="Note 3 3 2 2 2 2 3" xfId="14560"/>
    <cellStyle name="Note 3 3 2 2 2 3" xfId="14561"/>
    <cellStyle name="Note 3 3 2 2 2 3 2" xfId="14562"/>
    <cellStyle name="Note 3 3 2 2 2 4" xfId="14563"/>
    <cellStyle name="Note 3 3 2 2 3" xfId="14564"/>
    <cellStyle name="Note 3 3 2 2 3 2" xfId="14565"/>
    <cellStyle name="Note 3 3 2 2 3 2 2" xfId="14566"/>
    <cellStyle name="Note 3 3 2 2 3 3" xfId="14567"/>
    <cellStyle name="Note 3 3 2 2 4" xfId="14568"/>
    <cellStyle name="Note 3 3 2 2 4 2" xfId="14569"/>
    <cellStyle name="Note 3 3 2 2 5" xfId="14570"/>
    <cellStyle name="Note 3 3 2 3" xfId="14571"/>
    <cellStyle name="Note 3 3 2 3 2" xfId="14572"/>
    <cellStyle name="Note 3 3 2 3 2 2" xfId="14573"/>
    <cellStyle name="Note 3 3 2 3 2 2 2" xfId="14574"/>
    <cellStyle name="Note 3 3 2 3 2 3" xfId="14575"/>
    <cellStyle name="Note 3 3 2 3 3" xfId="14576"/>
    <cellStyle name="Note 3 3 2 3 3 2" xfId="14577"/>
    <cellStyle name="Note 3 3 2 3 4" xfId="14578"/>
    <cellStyle name="Note 3 3 2 4" xfId="14579"/>
    <cellStyle name="Note 3 3 2 4 2" xfId="14580"/>
    <cellStyle name="Note 3 3 2 4 2 2" xfId="14581"/>
    <cellStyle name="Note 3 3 2 4 3" xfId="14582"/>
    <cellStyle name="Note 3 3 2 5" xfId="14583"/>
    <cellStyle name="Note 3 3 2 5 2" xfId="14584"/>
    <cellStyle name="Note 3 3 2 6" xfId="14585"/>
    <cellStyle name="Note 3 3 2 6 2" xfId="14586"/>
    <cellStyle name="Note 3 3 2 7" xfId="14587"/>
    <cellStyle name="Note 3 3 2 7 2" xfId="14588"/>
    <cellStyle name="Note 3 3 2 8" xfId="14589"/>
    <cellStyle name="Note 3 3 3" xfId="14590"/>
    <cellStyle name="Note 3 3 3 2" xfId="14591"/>
    <cellStyle name="Note 3 3 3 2 2" xfId="14592"/>
    <cellStyle name="Note 3 3 3 2 2 2" xfId="14593"/>
    <cellStyle name="Note 3 3 3 2 2 2 2" xfId="14594"/>
    <cellStyle name="Note 3 3 3 2 2 3" xfId="14595"/>
    <cellStyle name="Note 3 3 3 2 3" xfId="14596"/>
    <cellStyle name="Note 3 3 3 2 3 2" xfId="14597"/>
    <cellStyle name="Note 3 3 3 2 4" xfId="14598"/>
    <cellStyle name="Note 3 3 3 3" xfId="14599"/>
    <cellStyle name="Note 3 3 3 3 2" xfId="14600"/>
    <cellStyle name="Note 3 3 3 3 2 2" xfId="14601"/>
    <cellStyle name="Note 3 3 3 3 3" xfId="14602"/>
    <cellStyle name="Note 3 3 3 4" xfId="14603"/>
    <cellStyle name="Note 3 3 3 4 2" xfId="14604"/>
    <cellStyle name="Note 3 3 3 5" xfId="14605"/>
    <cellStyle name="Note 3 3 4" xfId="14606"/>
    <cellStyle name="Note 3 3 4 2" xfId="14607"/>
    <cellStyle name="Note 3 3 4 2 2" xfId="14608"/>
    <cellStyle name="Note 3 3 4 2 2 2" xfId="14609"/>
    <cellStyle name="Note 3 3 4 2 2 2 2" xfId="14610"/>
    <cellStyle name="Note 3 3 4 2 2 3" xfId="14611"/>
    <cellStyle name="Note 3 3 4 2 3" xfId="14612"/>
    <cellStyle name="Note 3 3 4 2 3 2" xfId="14613"/>
    <cellStyle name="Note 3 3 4 2 4" xfId="14614"/>
    <cellStyle name="Note 3 3 4 3" xfId="14615"/>
    <cellStyle name="Note 3 3 4 3 2" xfId="14616"/>
    <cellStyle name="Note 3 3 4 3 2 2" xfId="14617"/>
    <cellStyle name="Note 3 3 4 3 3" xfId="14618"/>
    <cellStyle name="Note 3 3 4 4" xfId="14619"/>
    <cellStyle name="Note 3 3 4 4 2" xfId="14620"/>
    <cellStyle name="Note 3 3 4 5" xfId="14621"/>
    <cellStyle name="Note 3 3 5" xfId="14622"/>
    <cellStyle name="Note 3 3 5 2" xfId="14623"/>
    <cellStyle name="Note 3 3 5 2 2" xfId="14624"/>
    <cellStyle name="Note 3 3 5 2 2 2" xfId="14625"/>
    <cellStyle name="Note 3 3 5 2 3" xfId="14626"/>
    <cellStyle name="Note 3 3 5 3" xfId="14627"/>
    <cellStyle name="Note 3 3 5 3 2" xfId="14628"/>
    <cellStyle name="Note 3 3 5 4" xfId="14629"/>
    <cellStyle name="Note 3 3 6" xfId="14630"/>
    <cellStyle name="Note 3 3 6 2" xfId="14631"/>
    <cellStyle name="Note 3 3 6 2 2" xfId="14632"/>
    <cellStyle name="Note 3 3 6 3" xfId="14633"/>
    <cellStyle name="Note 3 3 7" xfId="14634"/>
    <cellStyle name="Note 3 3 7 2" xfId="14635"/>
    <cellStyle name="Note 3 3 7 2 2" xfId="14636"/>
    <cellStyle name="Note 3 3 7 3" xfId="14637"/>
    <cellStyle name="Note 3 3 8" xfId="14638"/>
    <cellStyle name="Note 3 3 8 2" xfId="14639"/>
    <cellStyle name="Note 3 3 9" xfId="14640"/>
    <cellStyle name="Note 3 3 9 2" xfId="14641"/>
    <cellStyle name="Note 3 4" xfId="14642"/>
    <cellStyle name="Note 3 4 2" xfId="14643"/>
    <cellStyle name="Note 3 4 2 2" xfId="14644"/>
    <cellStyle name="Note 3 4 2 2 2" xfId="14645"/>
    <cellStyle name="Note 3 4 2 2 2 2" xfId="14646"/>
    <cellStyle name="Note 3 4 2 2 2 2 2" xfId="14647"/>
    <cellStyle name="Note 3 4 2 2 2 3" xfId="14648"/>
    <cellStyle name="Note 3 4 2 2 3" xfId="14649"/>
    <cellStyle name="Note 3 4 2 2 3 2" xfId="14650"/>
    <cellStyle name="Note 3 4 2 2 4" xfId="14651"/>
    <cellStyle name="Note 3 4 2 3" xfId="14652"/>
    <cellStyle name="Note 3 4 2 3 2" xfId="14653"/>
    <cellStyle name="Note 3 4 2 3 2 2" xfId="14654"/>
    <cellStyle name="Note 3 4 2 3 3" xfId="14655"/>
    <cellStyle name="Note 3 4 2 4" xfId="14656"/>
    <cellStyle name="Note 3 4 2 4 2" xfId="14657"/>
    <cellStyle name="Note 3 4 2 5" xfId="14658"/>
    <cellStyle name="Note 3 4 3" xfId="14659"/>
    <cellStyle name="Note 3 4 3 2" xfId="14660"/>
    <cellStyle name="Note 3 4 3 2 2" xfId="14661"/>
    <cellStyle name="Note 3 4 3 2 2 2" xfId="14662"/>
    <cellStyle name="Note 3 4 3 2 3" xfId="14663"/>
    <cellStyle name="Note 3 4 3 3" xfId="14664"/>
    <cellStyle name="Note 3 4 3 3 2" xfId="14665"/>
    <cellStyle name="Note 3 4 3 4" xfId="14666"/>
    <cellStyle name="Note 3 4 4" xfId="14667"/>
    <cellStyle name="Note 3 4 4 2" xfId="14668"/>
    <cellStyle name="Note 3 4 4 2 2" xfId="14669"/>
    <cellStyle name="Note 3 4 4 3" xfId="14670"/>
    <cellStyle name="Note 3 4 5" xfId="14671"/>
    <cellStyle name="Note 3 4 5 2" xfId="14672"/>
    <cellStyle name="Note 3 4 6" xfId="14673"/>
    <cellStyle name="Note 3 4 6 2" xfId="14674"/>
    <cellStyle name="Note 3 4 7" xfId="14675"/>
    <cellStyle name="Note 3 4 7 2" xfId="14676"/>
    <cellStyle name="Note 3 4 8" xfId="14677"/>
    <cellStyle name="Note 3 5" xfId="14678"/>
    <cellStyle name="Note 3 5 2" xfId="14679"/>
    <cellStyle name="Note 3 5 2 2" xfId="14680"/>
    <cellStyle name="Note 3 5 2 2 2" xfId="14681"/>
    <cellStyle name="Note 3 5 2 2 2 2" xfId="14682"/>
    <cellStyle name="Note 3 5 2 2 3" xfId="14683"/>
    <cellStyle name="Note 3 5 2 3" xfId="14684"/>
    <cellStyle name="Note 3 5 2 3 2" xfId="14685"/>
    <cellStyle name="Note 3 5 2 4" xfId="14686"/>
    <cellStyle name="Note 3 5 3" xfId="14687"/>
    <cellStyle name="Note 3 5 3 2" xfId="14688"/>
    <cellStyle name="Note 3 5 3 2 2" xfId="14689"/>
    <cellStyle name="Note 3 5 3 3" xfId="14690"/>
    <cellStyle name="Note 3 5 4" xfId="14691"/>
    <cellStyle name="Note 3 5 4 2" xfId="14692"/>
    <cellStyle name="Note 3 5 5" xfId="14693"/>
    <cellStyle name="Note 3 6" xfId="14694"/>
    <cellStyle name="Note 3 6 2" xfId="14695"/>
    <cellStyle name="Note 3 6 2 2" xfId="14696"/>
    <cellStyle name="Note 3 6 2 2 2" xfId="14697"/>
    <cellStyle name="Note 3 6 2 2 2 2" xfId="14698"/>
    <cellStyle name="Note 3 6 2 2 3" xfId="14699"/>
    <cellStyle name="Note 3 6 2 3" xfId="14700"/>
    <cellStyle name="Note 3 6 2 3 2" xfId="14701"/>
    <cellStyle name="Note 3 6 2 4" xfId="14702"/>
    <cellStyle name="Note 3 6 3" xfId="14703"/>
    <cellStyle name="Note 3 6 3 2" xfId="14704"/>
    <cellStyle name="Note 3 6 3 2 2" xfId="14705"/>
    <cellStyle name="Note 3 6 3 3" xfId="14706"/>
    <cellStyle name="Note 3 6 4" xfId="14707"/>
    <cellStyle name="Note 3 6 4 2" xfId="14708"/>
    <cellStyle name="Note 3 6 5" xfId="14709"/>
    <cellStyle name="Note 3 7" xfId="14710"/>
    <cellStyle name="Note 3 7 2" xfId="14711"/>
    <cellStyle name="Note 3 8" xfId="14712"/>
    <cellStyle name="Note 3 8 2" xfId="14713"/>
    <cellStyle name="Note 3 8 2 2" xfId="14714"/>
    <cellStyle name="Note 3 8 2 2 2" xfId="14715"/>
    <cellStyle name="Note 3 8 2 3" xfId="14716"/>
    <cellStyle name="Note 3 8 3" xfId="14717"/>
    <cellStyle name="Note 3 8 3 2" xfId="14718"/>
    <cellStyle name="Note 3 8 4" xfId="14719"/>
    <cellStyle name="Note 3 9" xfId="14720"/>
    <cellStyle name="Note 3 9 2" xfId="14721"/>
    <cellStyle name="Note 3 9 2 2" xfId="14722"/>
    <cellStyle name="Note 3 9 3" xfId="14723"/>
    <cellStyle name="Note 4" xfId="14724"/>
    <cellStyle name="Note 4 10" xfId="14725"/>
    <cellStyle name="Note 4 10 2" xfId="14726"/>
    <cellStyle name="Note 4 10 2 2" xfId="14727"/>
    <cellStyle name="Note 4 10 3" xfId="14728"/>
    <cellStyle name="Note 4 11" xfId="14729"/>
    <cellStyle name="Note 4 11 2" xfId="14730"/>
    <cellStyle name="Note 4 12" xfId="14731"/>
    <cellStyle name="Note 4 12 2" xfId="14732"/>
    <cellStyle name="Note 4 13" xfId="14733"/>
    <cellStyle name="Note 4 13 2" xfId="14734"/>
    <cellStyle name="Note 4 14" xfId="14735"/>
    <cellStyle name="Note 4 2" xfId="14736"/>
    <cellStyle name="Note 4 2 10" xfId="14737"/>
    <cellStyle name="Note 4 2 10 2" xfId="14738"/>
    <cellStyle name="Note 4 2 11" xfId="14739"/>
    <cellStyle name="Note 4 2 11 2" xfId="14740"/>
    <cellStyle name="Note 4 2 12" xfId="14741"/>
    <cellStyle name="Note 4 2 12 2" xfId="14742"/>
    <cellStyle name="Note 4 2 13" xfId="14743"/>
    <cellStyle name="Note 4 2 2" xfId="14744"/>
    <cellStyle name="Note 4 2 2 10" xfId="14745"/>
    <cellStyle name="Note 4 2 2 10 2" xfId="14746"/>
    <cellStyle name="Note 4 2 2 11" xfId="14747"/>
    <cellStyle name="Note 4 2 2 11 2" xfId="14748"/>
    <cellStyle name="Note 4 2 2 12" xfId="14749"/>
    <cellStyle name="Note 4 2 2 2" xfId="14750"/>
    <cellStyle name="Note 4 2 2 2 2" xfId="14751"/>
    <cellStyle name="Note 4 2 2 2 2 2" xfId="14752"/>
    <cellStyle name="Note 4 2 2 2 2 2 2" xfId="14753"/>
    <cellStyle name="Note 4 2 2 2 2 2 2 2" xfId="14754"/>
    <cellStyle name="Note 4 2 2 2 2 2 2 2 2" xfId="14755"/>
    <cellStyle name="Note 4 2 2 2 2 2 2 3" xfId="14756"/>
    <cellStyle name="Note 4 2 2 2 2 2 3" xfId="14757"/>
    <cellStyle name="Note 4 2 2 2 2 2 3 2" xfId="14758"/>
    <cellStyle name="Note 4 2 2 2 2 2 4" xfId="14759"/>
    <cellStyle name="Note 4 2 2 2 2 3" xfId="14760"/>
    <cellStyle name="Note 4 2 2 2 2 3 2" xfId="14761"/>
    <cellStyle name="Note 4 2 2 2 2 3 2 2" xfId="14762"/>
    <cellStyle name="Note 4 2 2 2 2 3 3" xfId="14763"/>
    <cellStyle name="Note 4 2 2 2 2 4" xfId="14764"/>
    <cellStyle name="Note 4 2 2 2 2 4 2" xfId="14765"/>
    <cellStyle name="Note 4 2 2 2 2 5" xfId="14766"/>
    <cellStyle name="Note 4 2 2 2 3" xfId="14767"/>
    <cellStyle name="Note 4 2 2 2 3 2" xfId="14768"/>
    <cellStyle name="Note 4 2 2 2 3 2 2" xfId="14769"/>
    <cellStyle name="Note 4 2 2 2 3 2 2 2" xfId="14770"/>
    <cellStyle name="Note 4 2 2 2 3 2 3" xfId="14771"/>
    <cellStyle name="Note 4 2 2 2 3 3" xfId="14772"/>
    <cellStyle name="Note 4 2 2 2 3 3 2" xfId="14773"/>
    <cellStyle name="Note 4 2 2 2 3 4" xfId="14774"/>
    <cellStyle name="Note 4 2 2 2 4" xfId="14775"/>
    <cellStyle name="Note 4 2 2 2 4 2" xfId="14776"/>
    <cellStyle name="Note 4 2 2 2 4 2 2" xfId="14777"/>
    <cellStyle name="Note 4 2 2 2 4 3" xfId="14778"/>
    <cellStyle name="Note 4 2 2 2 5" xfId="14779"/>
    <cellStyle name="Note 4 2 2 2 5 2" xfId="14780"/>
    <cellStyle name="Note 4 2 2 2 6" xfId="14781"/>
    <cellStyle name="Note 4 2 2 2 6 2" xfId="14782"/>
    <cellStyle name="Note 4 2 2 2 7" xfId="14783"/>
    <cellStyle name="Note 4 2 2 2 7 2" xfId="14784"/>
    <cellStyle name="Note 4 2 2 2 8" xfId="14785"/>
    <cellStyle name="Note 4 2 2 3" xfId="14786"/>
    <cellStyle name="Note 4 2 2 3 2" xfId="14787"/>
    <cellStyle name="Note 4 2 2 3 2 2" xfId="14788"/>
    <cellStyle name="Note 4 2 2 3 2 2 2" xfId="14789"/>
    <cellStyle name="Note 4 2 2 3 2 2 2 2" xfId="14790"/>
    <cellStyle name="Note 4 2 2 3 2 2 3" xfId="14791"/>
    <cellStyle name="Note 4 2 2 3 2 3" xfId="14792"/>
    <cellStyle name="Note 4 2 2 3 2 3 2" xfId="14793"/>
    <cellStyle name="Note 4 2 2 3 2 4" xfId="14794"/>
    <cellStyle name="Note 4 2 2 3 3" xfId="14795"/>
    <cellStyle name="Note 4 2 2 3 3 2" xfId="14796"/>
    <cellStyle name="Note 4 2 2 3 3 2 2" xfId="14797"/>
    <cellStyle name="Note 4 2 2 3 3 3" xfId="14798"/>
    <cellStyle name="Note 4 2 2 3 4" xfId="14799"/>
    <cellStyle name="Note 4 2 2 3 4 2" xfId="14800"/>
    <cellStyle name="Note 4 2 2 3 5" xfId="14801"/>
    <cellStyle name="Note 4 2 2 4" xfId="14802"/>
    <cellStyle name="Note 4 2 2 4 2" xfId="14803"/>
    <cellStyle name="Note 4 2 2 4 2 2" xfId="14804"/>
    <cellStyle name="Note 4 2 2 4 2 2 2" xfId="14805"/>
    <cellStyle name="Note 4 2 2 4 2 2 2 2" xfId="14806"/>
    <cellStyle name="Note 4 2 2 4 2 2 3" xfId="14807"/>
    <cellStyle name="Note 4 2 2 4 2 3" xfId="14808"/>
    <cellStyle name="Note 4 2 2 4 2 3 2" xfId="14809"/>
    <cellStyle name="Note 4 2 2 4 2 4" xfId="14810"/>
    <cellStyle name="Note 4 2 2 4 3" xfId="14811"/>
    <cellStyle name="Note 4 2 2 4 3 2" xfId="14812"/>
    <cellStyle name="Note 4 2 2 4 3 2 2" xfId="14813"/>
    <cellStyle name="Note 4 2 2 4 3 3" xfId="14814"/>
    <cellStyle name="Note 4 2 2 4 4" xfId="14815"/>
    <cellStyle name="Note 4 2 2 4 4 2" xfId="14816"/>
    <cellStyle name="Note 4 2 2 4 5" xfId="14817"/>
    <cellStyle name="Note 4 2 2 5" xfId="14818"/>
    <cellStyle name="Note 4 2 2 5 2" xfId="14819"/>
    <cellStyle name="Note 4 2 2 6" xfId="14820"/>
    <cellStyle name="Note 4 2 2 6 2" xfId="14821"/>
    <cellStyle name="Note 4 2 2 6 2 2" xfId="14822"/>
    <cellStyle name="Note 4 2 2 6 2 2 2" xfId="14823"/>
    <cellStyle name="Note 4 2 2 6 2 3" xfId="14824"/>
    <cellStyle name="Note 4 2 2 6 3" xfId="14825"/>
    <cellStyle name="Note 4 2 2 6 3 2" xfId="14826"/>
    <cellStyle name="Note 4 2 2 6 4" xfId="14827"/>
    <cellStyle name="Note 4 2 2 7" xfId="14828"/>
    <cellStyle name="Note 4 2 2 7 2" xfId="14829"/>
    <cellStyle name="Note 4 2 2 7 2 2" xfId="14830"/>
    <cellStyle name="Note 4 2 2 7 3" xfId="14831"/>
    <cellStyle name="Note 4 2 2 8" xfId="14832"/>
    <cellStyle name="Note 4 2 2 8 2" xfId="14833"/>
    <cellStyle name="Note 4 2 2 8 2 2" xfId="14834"/>
    <cellStyle name="Note 4 2 2 8 3" xfId="14835"/>
    <cellStyle name="Note 4 2 2 9" xfId="14836"/>
    <cellStyle name="Note 4 2 2 9 2" xfId="14837"/>
    <cellStyle name="Note 4 2 3" xfId="14838"/>
    <cellStyle name="Note 4 2 3 2" xfId="14839"/>
    <cellStyle name="Note 4 2 3 2 2" xfId="14840"/>
    <cellStyle name="Note 4 2 3 2 2 2" xfId="14841"/>
    <cellStyle name="Note 4 2 3 2 2 2 2" xfId="14842"/>
    <cellStyle name="Note 4 2 3 2 2 2 2 2" xfId="14843"/>
    <cellStyle name="Note 4 2 3 2 2 2 3" xfId="14844"/>
    <cellStyle name="Note 4 2 3 2 2 3" xfId="14845"/>
    <cellStyle name="Note 4 2 3 2 2 3 2" xfId="14846"/>
    <cellStyle name="Note 4 2 3 2 2 4" xfId="14847"/>
    <cellStyle name="Note 4 2 3 2 3" xfId="14848"/>
    <cellStyle name="Note 4 2 3 2 3 2" xfId="14849"/>
    <cellStyle name="Note 4 2 3 2 3 2 2" xfId="14850"/>
    <cellStyle name="Note 4 2 3 2 3 3" xfId="14851"/>
    <cellStyle name="Note 4 2 3 2 4" xfId="14852"/>
    <cellStyle name="Note 4 2 3 2 4 2" xfId="14853"/>
    <cellStyle name="Note 4 2 3 2 5" xfId="14854"/>
    <cellStyle name="Note 4 2 3 3" xfId="14855"/>
    <cellStyle name="Note 4 2 3 3 2" xfId="14856"/>
    <cellStyle name="Note 4 2 3 3 2 2" xfId="14857"/>
    <cellStyle name="Note 4 2 3 3 2 2 2" xfId="14858"/>
    <cellStyle name="Note 4 2 3 3 2 3" xfId="14859"/>
    <cellStyle name="Note 4 2 3 3 3" xfId="14860"/>
    <cellStyle name="Note 4 2 3 3 3 2" xfId="14861"/>
    <cellStyle name="Note 4 2 3 3 4" xfId="14862"/>
    <cellStyle name="Note 4 2 3 4" xfId="14863"/>
    <cellStyle name="Note 4 2 3 4 2" xfId="14864"/>
    <cellStyle name="Note 4 2 3 4 2 2" xfId="14865"/>
    <cellStyle name="Note 4 2 3 4 3" xfId="14866"/>
    <cellStyle name="Note 4 2 3 5" xfId="14867"/>
    <cellStyle name="Note 4 2 3 5 2" xfId="14868"/>
    <cellStyle name="Note 4 2 3 6" xfId="14869"/>
    <cellStyle name="Note 4 2 3 6 2" xfId="14870"/>
    <cellStyle name="Note 4 2 3 7" xfId="14871"/>
    <cellStyle name="Note 4 2 3 7 2" xfId="14872"/>
    <cellStyle name="Note 4 2 3 8" xfId="14873"/>
    <cellStyle name="Note 4 2 4" xfId="14874"/>
    <cellStyle name="Note 4 2 4 2" xfId="14875"/>
    <cellStyle name="Note 4 2 4 2 2" xfId="14876"/>
    <cellStyle name="Note 4 2 4 2 2 2" xfId="14877"/>
    <cellStyle name="Note 4 2 4 2 2 2 2" xfId="14878"/>
    <cellStyle name="Note 4 2 4 2 2 3" xfId="14879"/>
    <cellStyle name="Note 4 2 4 2 3" xfId="14880"/>
    <cellStyle name="Note 4 2 4 2 3 2" xfId="14881"/>
    <cellStyle name="Note 4 2 4 2 4" xfId="14882"/>
    <cellStyle name="Note 4 2 4 3" xfId="14883"/>
    <cellStyle name="Note 4 2 4 3 2" xfId="14884"/>
    <cellStyle name="Note 4 2 4 3 2 2" xfId="14885"/>
    <cellStyle name="Note 4 2 4 3 3" xfId="14886"/>
    <cellStyle name="Note 4 2 4 4" xfId="14887"/>
    <cellStyle name="Note 4 2 4 4 2" xfId="14888"/>
    <cellStyle name="Note 4 2 4 5" xfId="14889"/>
    <cellStyle name="Note 4 2 5" xfId="14890"/>
    <cellStyle name="Note 4 2 5 2" xfId="14891"/>
    <cellStyle name="Note 4 2 5 2 2" xfId="14892"/>
    <cellStyle name="Note 4 2 5 2 2 2" xfId="14893"/>
    <cellStyle name="Note 4 2 5 2 2 2 2" xfId="14894"/>
    <cellStyle name="Note 4 2 5 2 2 3" xfId="14895"/>
    <cellStyle name="Note 4 2 5 2 3" xfId="14896"/>
    <cellStyle name="Note 4 2 5 2 3 2" xfId="14897"/>
    <cellStyle name="Note 4 2 5 2 4" xfId="14898"/>
    <cellStyle name="Note 4 2 5 3" xfId="14899"/>
    <cellStyle name="Note 4 2 5 3 2" xfId="14900"/>
    <cellStyle name="Note 4 2 5 3 2 2" xfId="14901"/>
    <cellStyle name="Note 4 2 5 3 3" xfId="14902"/>
    <cellStyle name="Note 4 2 5 4" xfId="14903"/>
    <cellStyle name="Note 4 2 5 4 2" xfId="14904"/>
    <cellStyle name="Note 4 2 5 5" xfId="14905"/>
    <cellStyle name="Note 4 2 6" xfId="14906"/>
    <cellStyle name="Note 4 2 6 2" xfId="14907"/>
    <cellStyle name="Note 4 2 7" xfId="14908"/>
    <cellStyle name="Note 4 2 7 2" xfId="14909"/>
    <cellStyle name="Note 4 2 7 2 2" xfId="14910"/>
    <cellStyle name="Note 4 2 7 2 2 2" xfId="14911"/>
    <cellStyle name="Note 4 2 7 2 3" xfId="14912"/>
    <cellStyle name="Note 4 2 7 3" xfId="14913"/>
    <cellStyle name="Note 4 2 7 3 2" xfId="14914"/>
    <cellStyle name="Note 4 2 7 4" xfId="14915"/>
    <cellStyle name="Note 4 2 8" xfId="14916"/>
    <cellStyle name="Note 4 2 8 2" xfId="14917"/>
    <cellStyle name="Note 4 2 8 2 2" xfId="14918"/>
    <cellStyle name="Note 4 2 8 3" xfId="14919"/>
    <cellStyle name="Note 4 2 9" xfId="14920"/>
    <cellStyle name="Note 4 2 9 2" xfId="14921"/>
    <cellStyle name="Note 4 2 9 2 2" xfId="14922"/>
    <cellStyle name="Note 4 2 9 3" xfId="14923"/>
    <cellStyle name="Note 4 3" xfId="14924"/>
    <cellStyle name="Note 4 3 10" xfId="14925"/>
    <cellStyle name="Note 4 3 10 2" xfId="14926"/>
    <cellStyle name="Note 4 3 11" xfId="14927"/>
    <cellStyle name="Note 4 3 11 2" xfId="14928"/>
    <cellStyle name="Note 4 3 12" xfId="14929"/>
    <cellStyle name="Note 4 3 2" xfId="14930"/>
    <cellStyle name="Note 4 3 2 2" xfId="14931"/>
    <cellStyle name="Note 4 3 2 2 2" xfId="14932"/>
    <cellStyle name="Note 4 3 2 2 2 2" xfId="14933"/>
    <cellStyle name="Note 4 3 2 2 2 2 2" xfId="14934"/>
    <cellStyle name="Note 4 3 2 2 2 2 2 2" xfId="14935"/>
    <cellStyle name="Note 4 3 2 2 2 2 3" xfId="14936"/>
    <cellStyle name="Note 4 3 2 2 2 3" xfId="14937"/>
    <cellStyle name="Note 4 3 2 2 2 3 2" xfId="14938"/>
    <cellStyle name="Note 4 3 2 2 2 4" xfId="14939"/>
    <cellStyle name="Note 4 3 2 2 3" xfId="14940"/>
    <cellStyle name="Note 4 3 2 2 3 2" xfId="14941"/>
    <cellStyle name="Note 4 3 2 2 3 2 2" xfId="14942"/>
    <cellStyle name="Note 4 3 2 2 3 3" xfId="14943"/>
    <cellStyle name="Note 4 3 2 2 4" xfId="14944"/>
    <cellStyle name="Note 4 3 2 2 4 2" xfId="14945"/>
    <cellStyle name="Note 4 3 2 2 5" xfId="14946"/>
    <cellStyle name="Note 4 3 2 3" xfId="14947"/>
    <cellStyle name="Note 4 3 2 3 2" xfId="14948"/>
    <cellStyle name="Note 4 3 2 3 2 2" xfId="14949"/>
    <cellStyle name="Note 4 3 2 3 2 2 2" xfId="14950"/>
    <cellStyle name="Note 4 3 2 3 2 3" xfId="14951"/>
    <cellStyle name="Note 4 3 2 3 3" xfId="14952"/>
    <cellStyle name="Note 4 3 2 3 3 2" xfId="14953"/>
    <cellStyle name="Note 4 3 2 3 4" xfId="14954"/>
    <cellStyle name="Note 4 3 2 4" xfId="14955"/>
    <cellStyle name="Note 4 3 2 4 2" xfId="14956"/>
    <cellStyle name="Note 4 3 2 4 2 2" xfId="14957"/>
    <cellStyle name="Note 4 3 2 4 3" xfId="14958"/>
    <cellStyle name="Note 4 3 2 5" xfId="14959"/>
    <cellStyle name="Note 4 3 2 5 2" xfId="14960"/>
    <cellStyle name="Note 4 3 2 6" xfId="14961"/>
    <cellStyle name="Note 4 3 2 6 2" xfId="14962"/>
    <cellStyle name="Note 4 3 2 7" xfId="14963"/>
    <cellStyle name="Note 4 3 2 7 2" xfId="14964"/>
    <cellStyle name="Note 4 3 2 8" xfId="14965"/>
    <cellStyle name="Note 4 3 3" xfId="14966"/>
    <cellStyle name="Note 4 3 3 2" xfId="14967"/>
    <cellStyle name="Note 4 3 3 2 2" xfId="14968"/>
    <cellStyle name="Note 4 3 3 2 2 2" xfId="14969"/>
    <cellStyle name="Note 4 3 3 2 2 2 2" xfId="14970"/>
    <cellStyle name="Note 4 3 3 2 2 3" xfId="14971"/>
    <cellStyle name="Note 4 3 3 2 3" xfId="14972"/>
    <cellStyle name="Note 4 3 3 2 3 2" xfId="14973"/>
    <cellStyle name="Note 4 3 3 2 4" xfId="14974"/>
    <cellStyle name="Note 4 3 3 3" xfId="14975"/>
    <cellStyle name="Note 4 3 3 3 2" xfId="14976"/>
    <cellStyle name="Note 4 3 3 3 2 2" xfId="14977"/>
    <cellStyle name="Note 4 3 3 3 3" xfId="14978"/>
    <cellStyle name="Note 4 3 3 4" xfId="14979"/>
    <cellStyle name="Note 4 3 3 4 2" xfId="14980"/>
    <cellStyle name="Note 4 3 3 5" xfId="14981"/>
    <cellStyle name="Note 4 3 4" xfId="14982"/>
    <cellStyle name="Note 4 3 4 2" xfId="14983"/>
    <cellStyle name="Note 4 3 4 2 2" xfId="14984"/>
    <cellStyle name="Note 4 3 4 2 2 2" xfId="14985"/>
    <cellStyle name="Note 4 3 4 2 2 2 2" xfId="14986"/>
    <cellStyle name="Note 4 3 4 2 2 3" xfId="14987"/>
    <cellStyle name="Note 4 3 4 2 3" xfId="14988"/>
    <cellStyle name="Note 4 3 4 2 3 2" xfId="14989"/>
    <cellStyle name="Note 4 3 4 2 4" xfId="14990"/>
    <cellStyle name="Note 4 3 4 3" xfId="14991"/>
    <cellStyle name="Note 4 3 4 3 2" xfId="14992"/>
    <cellStyle name="Note 4 3 4 3 2 2" xfId="14993"/>
    <cellStyle name="Note 4 3 4 3 3" xfId="14994"/>
    <cellStyle name="Note 4 3 4 4" xfId="14995"/>
    <cellStyle name="Note 4 3 4 4 2" xfId="14996"/>
    <cellStyle name="Note 4 3 4 5" xfId="14997"/>
    <cellStyle name="Note 4 3 5" xfId="14998"/>
    <cellStyle name="Note 4 3 5 2" xfId="14999"/>
    <cellStyle name="Note 4 3 6" xfId="15000"/>
    <cellStyle name="Note 4 3 6 2" xfId="15001"/>
    <cellStyle name="Note 4 3 6 2 2" xfId="15002"/>
    <cellStyle name="Note 4 3 6 2 2 2" xfId="15003"/>
    <cellStyle name="Note 4 3 6 2 3" xfId="15004"/>
    <cellStyle name="Note 4 3 6 3" xfId="15005"/>
    <cellStyle name="Note 4 3 6 3 2" xfId="15006"/>
    <cellStyle name="Note 4 3 6 4" xfId="15007"/>
    <cellStyle name="Note 4 3 7" xfId="15008"/>
    <cellStyle name="Note 4 3 7 2" xfId="15009"/>
    <cellStyle name="Note 4 3 7 2 2" xfId="15010"/>
    <cellStyle name="Note 4 3 7 3" xfId="15011"/>
    <cellStyle name="Note 4 3 8" xfId="15012"/>
    <cellStyle name="Note 4 3 8 2" xfId="15013"/>
    <cellStyle name="Note 4 3 8 2 2" xfId="15014"/>
    <cellStyle name="Note 4 3 8 3" xfId="15015"/>
    <cellStyle name="Note 4 3 9" xfId="15016"/>
    <cellStyle name="Note 4 3 9 2" xfId="15017"/>
    <cellStyle name="Note 4 4" xfId="15018"/>
    <cellStyle name="Note 4 4 2" xfId="15019"/>
    <cellStyle name="Note 4 4 2 2" xfId="15020"/>
    <cellStyle name="Note 4 4 2 2 2" xfId="15021"/>
    <cellStyle name="Note 4 4 2 2 2 2" xfId="15022"/>
    <cellStyle name="Note 4 4 2 2 2 2 2" xfId="15023"/>
    <cellStyle name="Note 4 4 2 2 2 3" xfId="15024"/>
    <cellStyle name="Note 4 4 2 2 3" xfId="15025"/>
    <cellStyle name="Note 4 4 2 2 3 2" xfId="15026"/>
    <cellStyle name="Note 4 4 2 2 4" xfId="15027"/>
    <cellStyle name="Note 4 4 2 3" xfId="15028"/>
    <cellStyle name="Note 4 4 2 3 2" xfId="15029"/>
    <cellStyle name="Note 4 4 2 3 2 2" xfId="15030"/>
    <cellStyle name="Note 4 4 2 3 3" xfId="15031"/>
    <cellStyle name="Note 4 4 2 4" xfId="15032"/>
    <cellStyle name="Note 4 4 2 4 2" xfId="15033"/>
    <cellStyle name="Note 4 4 2 5" xfId="15034"/>
    <cellStyle name="Note 4 4 3" xfId="15035"/>
    <cellStyle name="Note 4 4 3 2" xfId="15036"/>
    <cellStyle name="Note 4 4 3 2 2" xfId="15037"/>
    <cellStyle name="Note 4 4 3 2 2 2" xfId="15038"/>
    <cellStyle name="Note 4 4 3 2 3" xfId="15039"/>
    <cellStyle name="Note 4 4 3 3" xfId="15040"/>
    <cellStyle name="Note 4 4 3 3 2" xfId="15041"/>
    <cellStyle name="Note 4 4 3 4" xfId="15042"/>
    <cellStyle name="Note 4 4 4" xfId="15043"/>
    <cellStyle name="Note 4 4 4 2" xfId="15044"/>
    <cellStyle name="Note 4 4 4 2 2" xfId="15045"/>
    <cellStyle name="Note 4 4 4 3" xfId="15046"/>
    <cellStyle name="Note 4 4 5" xfId="15047"/>
    <cellStyle name="Note 4 4 5 2" xfId="15048"/>
    <cellStyle name="Note 4 4 6" xfId="15049"/>
    <cellStyle name="Note 4 4 6 2" xfId="15050"/>
    <cellStyle name="Note 4 4 7" xfId="15051"/>
    <cellStyle name="Note 4 4 7 2" xfId="15052"/>
    <cellStyle name="Note 4 4 8" xfId="15053"/>
    <cellStyle name="Note 4 5" xfId="15054"/>
    <cellStyle name="Note 4 5 2" xfId="15055"/>
    <cellStyle name="Note 4 5 2 2" xfId="15056"/>
    <cellStyle name="Note 4 5 2 2 2" xfId="15057"/>
    <cellStyle name="Note 4 5 2 2 2 2" xfId="15058"/>
    <cellStyle name="Note 4 5 2 2 3" xfId="15059"/>
    <cellStyle name="Note 4 5 2 3" xfId="15060"/>
    <cellStyle name="Note 4 5 2 3 2" xfId="15061"/>
    <cellStyle name="Note 4 5 2 4" xfId="15062"/>
    <cellStyle name="Note 4 5 3" xfId="15063"/>
    <cellStyle name="Note 4 5 3 2" xfId="15064"/>
    <cellStyle name="Note 4 5 3 2 2" xfId="15065"/>
    <cellStyle name="Note 4 5 3 3" xfId="15066"/>
    <cellStyle name="Note 4 5 4" xfId="15067"/>
    <cellStyle name="Note 4 5 4 2" xfId="15068"/>
    <cellStyle name="Note 4 5 5" xfId="15069"/>
    <cellStyle name="Note 4 6" xfId="15070"/>
    <cellStyle name="Note 4 6 2" xfId="15071"/>
    <cellStyle name="Note 4 6 2 2" xfId="15072"/>
    <cellStyle name="Note 4 6 2 2 2" xfId="15073"/>
    <cellStyle name="Note 4 6 2 2 2 2" xfId="15074"/>
    <cellStyle name="Note 4 6 2 2 3" xfId="15075"/>
    <cellStyle name="Note 4 6 2 3" xfId="15076"/>
    <cellStyle name="Note 4 6 2 3 2" xfId="15077"/>
    <cellStyle name="Note 4 6 2 4" xfId="15078"/>
    <cellStyle name="Note 4 6 3" xfId="15079"/>
    <cellStyle name="Note 4 6 3 2" xfId="15080"/>
    <cellStyle name="Note 4 6 3 2 2" xfId="15081"/>
    <cellStyle name="Note 4 6 3 3" xfId="15082"/>
    <cellStyle name="Note 4 6 4" xfId="15083"/>
    <cellStyle name="Note 4 6 4 2" xfId="15084"/>
    <cellStyle name="Note 4 6 5" xfId="15085"/>
    <cellStyle name="Note 4 7" xfId="15086"/>
    <cellStyle name="Note 4 7 2" xfId="15087"/>
    <cellStyle name="Note 4 8" xfId="15088"/>
    <cellStyle name="Note 4 8 2" xfId="15089"/>
    <cellStyle name="Note 4 8 2 2" xfId="15090"/>
    <cellStyle name="Note 4 8 2 2 2" xfId="15091"/>
    <cellStyle name="Note 4 8 2 3" xfId="15092"/>
    <cellStyle name="Note 4 8 3" xfId="15093"/>
    <cellStyle name="Note 4 8 3 2" xfId="15094"/>
    <cellStyle name="Note 4 8 4" xfId="15095"/>
    <cellStyle name="Note 4 9" xfId="15096"/>
    <cellStyle name="Note 4 9 2" xfId="15097"/>
    <cellStyle name="Note 4 9 2 2" xfId="15098"/>
    <cellStyle name="Note 4 9 3" xfId="15099"/>
    <cellStyle name="Note 5" xfId="15100"/>
    <cellStyle name="Note 5 2" xfId="15101"/>
    <cellStyle name="Note 5 2 2" xfId="15102"/>
    <cellStyle name="Note 5 3" xfId="15103"/>
    <cellStyle name="Note 6" xfId="15104"/>
    <cellStyle name="Note 6 2" xfId="15105"/>
    <cellStyle name="Note 6 2 2" xfId="15106"/>
    <cellStyle name="Note 6 3" xfId="15107"/>
    <cellStyle name="Note 7" xfId="15108"/>
    <cellStyle name="Note 7 2" xfId="15109"/>
    <cellStyle name="Note 7 2 2" xfId="15110"/>
    <cellStyle name="Note 7 3" xfId="15111"/>
    <cellStyle name="Note 8" xfId="15112"/>
    <cellStyle name="Note 8 2" xfId="15113"/>
    <cellStyle name="Note 8 2 2" xfId="15114"/>
    <cellStyle name="Note 8 3" xfId="15115"/>
    <cellStyle name="Note 9" xfId="15116"/>
    <cellStyle name="Note 9 2" xfId="15117"/>
    <cellStyle name="Note 9 2 2" xfId="15118"/>
    <cellStyle name="Note 9 3" xfId="15119"/>
    <cellStyle name="Output 2" xfId="15120"/>
    <cellStyle name="Output 2 2" xfId="15121"/>
    <cellStyle name="Output 2 2 2" xfId="15122"/>
    <cellStyle name="Output 2 3" xfId="15123"/>
    <cellStyle name="Output 2 4" xfId="15124"/>
    <cellStyle name="Output 2 4 2" xfId="15125"/>
    <cellStyle name="Output 3" xfId="15126"/>
    <cellStyle name="Output 3 2" xfId="15127"/>
    <cellStyle name="Output 4" xfId="15128"/>
    <cellStyle name="Percent 2" xfId="15129"/>
    <cellStyle name="Percent 2 2" xfId="15130"/>
    <cellStyle name="Percent 2 2 2" xfId="15131"/>
    <cellStyle name="Percent 2 3" xfId="15132"/>
    <cellStyle name="Percent 2 3 2" xfId="15133"/>
    <cellStyle name="Percent 2 4" xfId="15134"/>
    <cellStyle name="Percent 3" xfId="15135"/>
    <cellStyle name="Percent 3 2" xfId="15136"/>
    <cellStyle name="Title" xfId="15137" builtinId="15" customBuiltin="1"/>
    <cellStyle name="Title 2" xfId="15138"/>
    <cellStyle name="Title 2 2" xfId="15139"/>
    <cellStyle name="Title 2 2 2" xfId="15140"/>
    <cellStyle name="Title 2 3" xfId="15141"/>
    <cellStyle name="Title 3" xfId="15142"/>
    <cellStyle name="Title 3 2" xfId="15143"/>
    <cellStyle name="Title 4" xfId="15144"/>
    <cellStyle name="Title 4 2" xfId="15145"/>
    <cellStyle name="Title 5" xfId="15146"/>
    <cellStyle name="Total 2" xfId="15147"/>
    <cellStyle name="Total 2 2" xfId="15148"/>
    <cellStyle name="Total 2 2 2" xfId="15149"/>
    <cellStyle name="Total 2 3" xfId="15150"/>
    <cellStyle name="Total 2 3 2" xfId="15151"/>
    <cellStyle name="Total 2 4" xfId="15152"/>
    <cellStyle name="Total 2 4 2" xfId="15153"/>
    <cellStyle name="Total 2 5" xfId="15154"/>
    <cellStyle name="Total 2 6" xfId="15155"/>
    <cellStyle name="Total 2 6 2" xfId="15156"/>
    <cellStyle name="Total 3" xfId="15157"/>
    <cellStyle name="Total 3 2" xfId="15158"/>
    <cellStyle name="Total 3 2 2" xfId="15159"/>
    <cellStyle name="Total 3 3" xfId="15160"/>
    <cellStyle name="Total 4" xfId="15161"/>
    <cellStyle name="Total 4 2" xfId="15162"/>
    <cellStyle name="Total 5" xfId="15163"/>
    <cellStyle name="Total 5 2" xfId="15164"/>
    <cellStyle name="Total 6" xfId="15165"/>
    <cellStyle name="Total 7" xfId="15166"/>
    <cellStyle name="Total 7 2" xfId="15167"/>
    <cellStyle name="Warning Text" xfId="15168" builtinId="11" customBuiltin="1"/>
    <cellStyle name="Warning Text 2" xfId="15169"/>
    <cellStyle name="Warning Text 2 2" xfId="15170"/>
    <cellStyle name="Warning Text 2 2 2" xfId="15171"/>
    <cellStyle name="Warning Text 2 3" xfId="15172"/>
    <cellStyle name="Warning Text 2 4" xfId="15173"/>
    <cellStyle name="Warning Text 2 4 2" xfId="15174"/>
    <cellStyle name="Warning Text 3" xfId="15175"/>
    <cellStyle name="Warning Text 3 2" xfId="15176"/>
    <cellStyle name="Warning Text 4" xfId="1517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b="1"/>
              <a:t>Tawah Creek</a:t>
            </a:r>
          </a:p>
        </c:rich>
      </c:tx>
      <c:layout>
        <c:manualLayout>
          <c:xMode val="edge"/>
          <c:yMode val="edge"/>
          <c:x val="0.44927304647666705"/>
          <c:y val="1.6557770704193891E-3"/>
        </c:manualLayout>
      </c:layout>
      <c:overlay val="0"/>
      <c:spPr>
        <a:noFill/>
        <a:ln w="25400">
          <a:noFill/>
        </a:ln>
      </c:spPr>
    </c:title>
    <c:autoTitleDeleted val="0"/>
    <c:plotArea>
      <c:layout>
        <c:manualLayout>
          <c:layoutTarget val="inner"/>
          <c:xMode val="edge"/>
          <c:yMode val="edge"/>
          <c:x val="0.11902063643913671"/>
          <c:y val="0.12426697701067907"/>
          <c:w val="0.86778129369342849"/>
          <c:h val="0.77604057877969035"/>
        </c:manualLayout>
      </c:layout>
      <c:barChart>
        <c:barDir val="col"/>
        <c:grouping val="stacked"/>
        <c:varyColors val="0"/>
        <c:ser>
          <c:idx val="0"/>
          <c:order val="0"/>
          <c:tx>
            <c:v>Peak Count</c:v>
          </c:tx>
          <c:spPr>
            <a:solidFill>
              <a:srgbClr val="E3E3E3"/>
            </a:solidFill>
            <a:ln w="12700">
              <a:solidFill>
                <a:srgbClr val="000000"/>
              </a:solidFill>
              <a:prstDash val="solid"/>
            </a:ln>
          </c:spPr>
          <c:invertIfNegative val="0"/>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YakutatFig'!$B$5:$B$49</c:f>
              <c:numCache>
                <c:formatCode>#,##0</c:formatCode>
                <c:ptCount val="45"/>
                <c:pt idx="0">
                  <c:v>3000</c:v>
                </c:pt>
                <c:pt idx="1">
                  <c:v>1978</c:v>
                </c:pt>
                <c:pt idx="2">
                  <c:v>2500</c:v>
                </c:pt>
                <c:pt idx="3">
                  <c:v>800</c:v>
                </c:pt>
                <c:pt idx="4">
                  <c:v>1200</c:v>
                </c:pt>
                <c:pt idx="5">
                  <c:v>3000</c:v>
                </c:pt>
                <c:pt idx="6">
                  <c:v>2200</c:v>
                </c:pt>
                <c:pt idx="7">
                  <c:v>3250</c:v>
                </c:pt>
                <c:pt idx="8">
                  <c:v>3200</c:v>
                </c:pt>
                <c:pt idx="9">
                  <c:v>5793</c:v>
                </c:pt>
                <c:pt idx="10">
                  <c:v>7100</c:v>
                </c:pt>
                <c:pt idx="11">
                  <c:v>5950</c:v>
                </c:pt>
                <c:pt idx="12">
                  <c:v>4200</c:v>
                </c:pt>
                <c:pt idx="13">
                  <c:v>3300</c:v>
                </c:pt>
                <c:pt idx="14">
                  <c:v>3300</c:v>
                </c:pt>
                <c:pt idx="15">
                  <c:v>5000</c:v>
                </c:pt>
                <c:pt idx="16">
                  <c:v>1600</c:v>
                </c:pt>
                <c:pt idx="17">
                  <c:v>1490</c:v>
                </c:pt>
                <c:pt idx="18">
                  <c:v>9460</c:v>
                </c:pt>
                <c:pt idx="19">
                  <c:v>975</c:v>
                </c:pt>
                <c:pt idx="20">
                  <c:v>4235</c:v>
                </c:pt>
                <c:pt idx="21">
                  <c:v>5436</c:v>
                </c:pt>
                <c:pt idx="22">
                  <c:v>6000</c:v>
                </c:pt>
                <c:pt idx="23">
                  <c:v>2642</c:v>
                </c:pt>
                <c:pt idx="24">
                  <c:v>4030</c:v>
                </c:pt>
                <c:pt idx="25">
                  <c:v>2550</c:v>
                </c:pt>
                <c:pt idx="26">
                  <c:v>0</c:v>
                </c:pt>
                <c:pt idx="27">
                  <c:v>0</c:v>
                </c:pt>
                <c:pt idx="28">
                  <c:v>1572</c:v>
                </c:pt>
                <c:pt idx="29">
                  <c:v>3190</c:v>
                </c:pt>
                <c:pt idx="30">
                  <c:v>8093</c:v>
                </c:pt>
                <c:pt idx="31">
                  <c:v>5907</c:v>
                </c:pt>
                <c:pt idx="32">
                  <c:v>2214</c:v>
                </c:pt>
                <c:pt idx="33">
                  <c:v>1241</c:v>
                </c:pt>
                <c:pt idx="34">
                  <c:v>1156</c:v>
                </c:pt>
                <c:pt idx="35">
                  <c:v>1751</c:v>
                </c:pt>
                <c:pt idx="36">
                  <c:v>0</c:v>
                </c:pt>
                <c:pt idx="37">
                  <c:v>3581</c:v>
                </c:pt>
                <c:pt idx="38">
                  <c:v>2393</c:v>
                </c:pt>
                <c:pt idx="39">
                  <c:v>1221</c:v>
                </c:pt>
                <c:pt idx="40">
                  <c:v>0</c:v>
                </c:pt>
                <c:pt idx="41">
                  <c:v>2593</c:v>
                </c:pt>
                <c:pt idx="42">
                  <c:v>3555</c:v>
                </c:pt>
                <c:pt idx="43">
                  <c:v>2015</c:v>
                </c:pt>
                <c:pt idx="44">
                  <c:v>746</c:v>
                </c:pt>
              </c:numCache>
            </c:numRef>
          </c:val>
        </c:ser>
        <c:dLbls>
          <c:showLegendKey val="0"/>
          <c:showVal val="0"/>
          <c:showCatName val="0"/>
          <c:showSerName val="0"/>
          <c:showPercent val="0"/>
          <c:showBubbleSize val="0"/>
        </c:dLbls>
        <c:gapWidth val="60"/>
        <c:overlap val="100"/>
        <c:axId val="95871360"/>
        <c:axId val="95872896"/>
      </c:barChart>
      <c:lineChart>
        <c:grouping val="standard"/>
        <c:varyColors val="0"/>
        <c:ser>
          <c:idx val="4"/>
          <c:order val="1"/>
          <c:tx>
            <c:v>Goal Bounds</c:v>
          </c:tx>
          <c:spPr>
            <a:ln w="25400">
              <a:solidFill>
                <a:srgbClr val="000000"/>
              </a:solidFill>
              <a:prstDash val="solid"/>
            </a:ln>
          </c:spPr>
          <c:marker>
            <c:symbol val="none"/>
          </c:marker>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YakutatFig'!$P$5:$P$49</c:f>
              <c:numCache>
                <c:formatCode>General</c:formatCode>
                <c:ptCount val="45"/>
                <c:pt idx="0">
                  <c:v>1400</c:v>
                </c:pt>
                <c:pt idx="1">
                  <c:v>1400</c:v>
                </c:pt>
                <c:pt idx="2">
                  <c:v>1400</c:v>
                </c:pt>
                <c:pt idx="3">
                  <c:v>1400</c:v>
                </c:pt>
                <c:pt idx="4">
                  <c:v>1400</c:v>
                </c:pt>
                <c:pt idx="5">
                  <c:v>1400</c:v>
                </c:pt>
                <c:pt idx="6">
                  <c:v>1400</c:v>
                </c:pt>
                <c:pt idx="7">
                  <c:v>1400</c:v>
                </c:pt>
                <c:pt idx="8">
                  <c:v>1400</c:v>
                </c:pt>
                <c:pt idx="9">
                  <c:v>1400</c:v>
                </c:pt>
                <c:pt idx="10">
                  <c:v>1400</c:v>
                </c:pt>
                <c:pt idx="11">
                  <c:v>1400</c:v>
                </c:pt>
                <c:pt idx="12">
                  <c:v>1400</c:v>
                </c:pt>
                <c:pt idx="13">
                  <c:v>1400</c:v>
                </c:pt>
                <c:pt idx="14">
                  <c:v>1400</c:v>
                </c:pt>
                <c:pt idx="15">
                  <c:v>1400</c:v>
                </c:pt>
                <c:pt idx="16">
                  <c:v>1400</c:v>
                </c:pt>
                <c:pt idx="17">
                  <c:v>1400</c:v>
                </c:pt>
                <c:pt idx="18">
                  <c:v>1400</c:v>
                </c:pt>
                <c:pt idx="19">
                  <c:v>1400</c:v>
                </c:pt>
                <c:pt idx="20">
                  <c:v>1400</c:v>
                </c:pt>
                <c:pt idx="21">
                  <c:v>1400</c:v>
                </c:pt>
                <c:pt idx="22">
                  <c:v>1400</c:v>
                </c:pt>
                <c:pt idx="23">
                  <c:v>1400</c:v>
                </c:pt>
                <c:pt idx="24">
                  <c:v>1400</c:v>
                </c:pt>
                <c:pt idx="25">
                  <c:v>1400</c:v>
                </c:pt>
                <c:pt idx="26">
                  <c:v>1400</c:v>
                </c:pt>
                <c:pt idx="27">
                  <c:v>1400</c:v>
                </c:pt>
                <c:pt idx="28">
                  <c:v>1400</c:v>
                </c:pt>
                <c:pt idx="29">
                  <c:v>1400</c:v>
                </c:pt>
                <c:pt idx="30">
                  <c:v>1400</c:v>
                </c:pt>
                <c:pt idx="31">
                  <c:v>1400</c:v>
                </c:pt>
                <c:pt idx="32">
                  <c:v>1400</c:v>
                </c:pt>
                <c:pt idx="33">
                  <c:v>1400</c:v>
                </c:pt>
                <c:pt idx="34">
                  <c:v>1400</c:v>
                </c:pt>
                <c:pt idx="35">
                  <c:v>1400</c:v>
                </c:pt>
                <c:pt idx="36">
                  <c:v>1400</c:v>
                </c:pt>
                <c:pt idx="37">
                  <c:v>1400</c:v>
                </c:pt>
                <c:pt idx="38">
                  <c:v>1400</c:v>
                </c:pt>
                <c:pt idx="39">
                  <c:v>1400</c:v>
                </c:pt>
                <c:pt idx="40">
                  <c:v>1400</c:v>
                </c:pt>
                <c:pt idx="41">
                  <c:v>1400</c:v>
                </c:pt>
                <c:pt idx="42">
                  <c:v>1400</c:v>
                </c:pt>
                <c:pt idx="43">
                  <c:v>1400</c:v>
                </c:pt>
                <c:pt idx="44">
                  <c:v>1400</c:v>
                </c:pt>
              </c:numCache>
            </c:numRef>
          </c:val>
          <c:smooth val="0"/>
        </c:ser>
        <c:ser>
          <c:idx val="1"/>
          <c:order val="2"/>
          <c:spPr>
            <a:ln w="25400">
              <a:solidFill>
                <a:schemeClr val="tx1"/>
              </a:solidFill>
            </a:ln>
          </c:spPr>
          <c:marker>
            <c:symbol val="none"/>
          </c:marker>
          <c:val>
            <c:numRef>
              <c:f>'Fig 7 table 6 YakutatFig'!$Q$5:$Q$49</c:f>
              <c:numCache>
                <c:formatCode>General</c:formatCode>
                <c:ptCount val="45"/>
                <c:pt idx="0">
                  <c:v>4200</c:v>
                </c:pt>
                <c:pt idx="1">
                  <c:v>4200</c:v>
                </c:pt>
                <c:pt idx="2">
                  <c:v>4200</c:v>
                </c:pt>
                <c:pt idx="3">
                  <c:v>4200</c:v>
                </c:pt>
                <c:pt idx="4">
                  <c:v>4200</c:v>
                </c:pt>
                <c:pt idx="5">
                  <c:v>4200</c:v>
                </c:pt>
                <c:pt idx="6">
                  <c:v>4200</c:v>
                </c:pt>
                <c:pt idx="7">
                  <c:v>4200</c:v>
                </c:pt>
                <c:pt idx="8">
                  <c:v>4200</c:v>
                </c:pt>
                <c:pt idx="9">
                  <c:v>4200</c:v>
                </c:pt>
                <c:pt idx="10">
                  <c:v>4200</c:v>
                </c:pt>
                <c:pt idx="11">
                  <c:v>4200</c:v>
                </c:pt>
                <c:pt idx="12">
                  <c:v>4200</c:v>
                </c:pt>
                <c:pt idx="13">
                  <c:v>4200</c:v>
                </c:pt>
                <c:pt idx="14">
                  <c:v>4200</c:v>
                </c:pt>
                <c:pt idx="15">
                  <c:v>4200</c:v>
                </c:pt>
                <c:pt idx="16">
                  <c:v>4200</c:v>
                </c:pt>
                <c:pt idx="17">
                  <c:v>4200</c:v>
                </c:pt>
                <c:pt idx="18">
                  <c:v>4200</c:v>
                </c:pt>
                <c:pt idx="19">
                  <c:v>4200</c:v>
                </c:pt>
                <c:pt idx="20">
                  <c:v>4200</c:v>
                </c:pt>
                <c:pt idx="21">
                  <c:v>4200</c:v>
                </c:pt>
                <c:pt idx="22">
                  <c:v>4200</c:v>
                </c:pt>
                <c:pt idx="23">
                  <c:v>4200</c:v>
                </c:pt>
                <c:pt idx="24">
                  <c:v>4200</c:v>
                </c:pt>
                <c:pt idx="25">
                  <c:v>4200</c:v>
                </c:pt>
                <c:pt idx="26">
                  <c:v>4200</c:v>
                </c:pt>
                <c:pt idx="27">
                  <c:v>4200</c:v>
                </c:pt>
                <c:pt idx="28">
                  <c:v>4200</c:v>
                </c:pt>
                <c:pt idx="29">
                  <c:v>4200</c:v>
                </c:pt>
                <c:pt idx="30">
                  <c:v>4200</c:v>
                </c:pt>
                <c:pt idx="31">
                  <c:v>4200</c:v>
                </c:pt>
                <c:pt idx="32">
                  <c:v>4200</c:v>
                </c:pt>
                <c:pt idx="33">
                  <c:v>4200</c:v>
                </c:pt>
                <c:pt idx="34">
                  <c:v>4200</c:v>
                </c:pt>
                <c:pt idx="35">
                  <c:v>4200</c:v>
                </c:pt>
                <c:pt idx="36">
                  <c:v>4200</c:v>
                </c:pt>
                <c:pt idx="37">
                  <c:v>4200</c:v>
                </c:pt>
                <c:pt idx="38">
                  <c:v>4200</c:v>
                </c:pt>
                <c:pt idx="39">
                  <c:v>4200</c:v>
                </c:pt>
                <c:pt idx="40">
                  <c:v>4200</c:v>
                </c:pt>
                <c:pt idx="41">
                  <c:v>4200</c:v>
                </c:pt>
                <c:pt idx="42">
                  <c:v>4200</c:v>
                </c:pt>
                <c:pt idx="43">
                  <c:v>4200</c:v>
                </c:pt>
                <c:pt idx="44">
                  <c:v>4200</c:v>
                </c:pt>
              </c:numCache>
            </c:numRef>
          </c:val>
          <c:smooth val="0"/>
        </c:ser>
        <c:dLbls>
          <c:showLegendKey val="0"/>
          <c:showVal val="0"/>
          <c:showCatName val="0"/>
          <c:showSerName val="0"/>
          <c:showPercent val="0"/>
          <c:showBubbleSize val="0"/>
        </c:dLbls>
        <c:marker val="1"/>
        <c:smooth val="0"/>
        <c:axId val="95871360"/>
        <c:axId val="95872896"/>
      </c:lineChart>
      <c:catAx>
        <c:axId val="95871360"/>
        <c:scaling>
          <c:orientation val="minMax"/>
        </c:scaling>
        <c:delete val="0"/>
        <c:axPos val="b"/>
        <c:numFmt formatCode="General" sourceLinked="1"/>
        <c:majorTickMark val="out"/>
        <c:minorTickMark val="none"/>
        <c:tickLblPos val="nextTo"/>
        <c:spPr>
          <a:ln w="12700">
            <a:solidFill>
              <a:srgbClr val="000000"/>
            </a:solidFill>
            <a:prstDash val="solid"/>
          </a:ln>
        </c:spPr>
        <c:txPr>
          <a:bodyPr rot="-5400000" vert="horz"/>
          <a:lstStyle/>
          <a:p>
            <a:pPr>
              <a:defRPr sz="200" b="0" i="0" u="none" strike="noStrike" baseline="0">
                <a:solidFill>
                  <a:srgbClr val="FFFFFF"/>
                </a:solidFill>
                <a:latin typeface="Arial"/>
                <a:ea typeface="Arial"/>
                <a:cs typeface="Arial"/>
              </a:defRPr>
            </a:pPr>
            <a:endParaRPr lang="en-US"/>
          </a:p>
        </c:txPr>
        <c:crossAx val="95872896"/>
        <c:crosses val="autoZero"/>
        <c:auto val="1"/>
        <c:lblAlgn val="ctr"/>
        <c:lblOffset val="100"/>
        <c:tickLblSkip val="2"/>
        <c:tickMarkSkip val="1"/>
        <c:noMultiLvlLbl val="0"/>
      </c:catAx>
      <c:valAx>
        <c:axId val="95872896"/>
        <c:scaling>
          <c:orientation val="minMax"/>
          <c:max val="100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95871360"/>
        <c:crosses val="autoZero"/>
        <c:crossBetween val="between"/>
        <c:majorUnit val="2500"/>
      </c:valAx>
      <c:spPr>
        <a:solidFill>
          <a:srgbClr val="FFFFFF"/>
        </a:solidFill>
        <a:ln w="25400">
          <a:noFill/>
        </a:ln>
      </c:spPr>
    </c:plotArea>
    <c:legend>
      <c:legendPos val="r"/>
      <c:legendEntry>
        <c:idx val="2"/>
        <c:delete val="1"/>
      </c:legendEntry>
      <c:layout>
        <c:manualLayout>
          <c:xMode val="edge"/>
          <c:yMode val="edge"/>
          <c:x val="0.75189400390371763"/>
          <c:y val="8.2620204389344948E-2"/>
          <c:w val="0.22886031769393311"/>
          <c:h val="0.30192215334785277"/>
        </c:manualLayout>
      </c:layout>
      <c:overlay val="0"/>
      <c:spPr>
        <a:noFill/>
        <a:ln w="25400">
          <a:noFill/>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Berners River</a:t>
            </a:r>
          </a:p>
          <a:p>
            <a:pPr>
              <a:defRPr sz="1100" b="1" i="0" u="none" strike="noStrike" baseline="0">
                <a:solidFill>
                  <a:srgbClr val="000000"/>
                </a:solidFill>
                <a:latin typeface="Arial"/>
                <a:ea typeface="Arial"/>
                <a:cs typeface="Arial"/>
              </a:defRPr>
            </a:pPr>
            <a:r>
              <a:rPr lang="en-US" sz="1100"/>
              <a:t>(Survey)</a:t>
            </a:r>
          </a:p>
        </c:rich>
      </c:tx>
      <c:layout>
        <c:manualLayout>
          <c:xMode val="edge"/>
          <c:yMode val="edge"/>
          <c:x val="0.46525515743756785"/>
          <c:y val="3.6103172288649107E-2"/>
        </c:manualLayout>
      </c:layout>
      <c:overlay val="0"/>
      <c:spPr>
        <a:noFill/>
        <a:ln w="25400">
          <a:noFill/>
        </a:ln>
      </c:spPr>
    </c:title>
    <c:autoTitleDeleted val="0"/>
    <c:plotArea>
      <c:layout>
        <c:manualLayout>
          <c:layoutTarget val="inner"/>
          <c:xMode val="edge"/>
          <c:yMode val="edge"/>
          <c:x val="0.12269272529858849"/>
          <c:y val="4.0328774692637105E-2"/>
          <c:w val="0.87079261672095554"/>
          <c:h val="0.59191462909241621"/>
        </c:manualLayout>
      </c:layout>
      <c:barChart>
        <c:barDir val="col"/>
        <c:grouping val="stacked"/>
        <c:varyColors val="0"/>
        <c:ser>
          <c:idx val="0"/>
          <c:order val="1"/>
          <c:tx>
            <c:v>Peak Count</c:v>
          </c:tx>
          <c:spPr>
            <a:solidFill>
              <a:srgbClr val="E3E3E3"/>
            </a:solidFill>
            <a:ln w="12700">
              <a:solidFill>
                <a:srgbClr val="000000"/>
              </a:solidFill>
              <a:prstDash val="solid"/>
            </a:ln>
          </c:spPr>
          <c:invertIfNegative val="0"/>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[2]Rawcounts!$N$50:$N$86</c:f>
              <c:numCache>
                <c:formatCode>General</c:formatCode>
                <c:ptCount val="37"/>
                <c:pt idx="2">
                  <c:v>7505</c:v>
                </c:pt>
                <c:pt idx="3">
                  <c:v>9840</c:v>
                </c:pt>
                <c:pt idx="4">
                  <c:v>2825</c:v>
                </c:pt>
                <c:pt idx="5">
                  <c:v>6169</c:v>
                </c:pt>
                <c:pt idx="6">
                  <c:v>1752</c:v>
                </c:pt>
                <c:pt idx="7">
                  <c:v>3260</c:v>
                </c:pt>
                <c:pt idx="8">
                  <c:v>2724</c:v>
                </c:pt>
                <c:pt idx="9">
                  <c:v>7509</c:v>
                </c:pt>
                <c:pt idx="10">
                  <c:v>11050</c:v>
                </c:pt>
                <c:pt idx="11">
                  <c:v>11530</c:v>
                </c:pt>
                <c:pt idx="12">
                  <c:v>15300</c:v>
                </c:pt>
                <c:pt idx="13">
                  <c:v>15670</c:v>
                </c:pt>
                <c:pt idx="14">
                  <c:v>15920</c:v>
                </c:pt>
                <c:pt idx="15">
                  <c:v>4945</c:v>
                </c:pt>
                <c:pt idx="16">
                  <c:v>6050</c:v>
                </c:pt>
                <c:pt idx="17">
                  <c:v>10050</c:v>
                </c:pt>
                <c:pt idx="18">
                  <c:v>6802</c:v>
                </c:pt>
                <c:pt idx="19">
                  <c:v>9920</c:v>
                </c:pt>
                <c:pt idx="20">
                  <c:v>10650</c:v>
                </c:pt>
                <c:pt idx="21">
                  <c:v>19290</c:v>
                </c:pt>
                <c:pt idx="22">
                  <c:v>27700</c:v>
                </c:pt>
                <c:pt idx="23">
                  <c:v>10110</c:v>
                </c:pt>
                <c:pt idx="24">
                  <c:v>14450</c:v>
                </c:pt>
                <c:pt idx="25">
                  <c:v>5220</c:v>
                </c:pt>
                <c:pt idx="26">
                  <c:v>5470</c:v>
                </c:pt>
                <c:pt idx="27">
                  <c:v>3915</c:v>
                </c:pt>
                <c:pt idx="28">
                  <c:v>6870</c:v>
                </c:pt>
                <c:pt idx="29">
                  <c:v>4230</c:v>
                </c:pt>
                <c:pt idx="30">
                  <c:v>7520</c:v>
                </c:pt>
                <c:pt idx="31">
                  <c:v>6050</c:v>
                </c:pt>
                <c:pt idx="32">
                  <c:v>5480</c:v>
                </c:pt>
                <c:pt idx="33">
                  <c:v>6280</c:v>
                </c:pt>
                <c:pt idx="34">
                  <c:v>15480</c:v>
                </c:pt>
                <c:pt idx="35">
                  <c:v>9940</c:v>
                </c:pt>
                <c:pt idx="36">
                  <c:v>6733</c:v>
                </c:pt>
              </c:numCache>
            </c:numRef>
          </c:val>
        </c:ser>
        <c:dLbls>
          <c:showLegendKey val="0"/>
          <c:showVal val="0"/>
          <c:showCatName val="0"/>
          <c:showSerName val="0"/>
          <c:showPercent val="0"/>
          <c:showBubbleSize val="0"/>
        </c:dLbls>
        <c:gapWidth val="60"/>
        <c:overlap val="100"/>
        <c:axId val="180199808"/>
        <c:axId val="180201344"/>
      </c:barChart>
      <c:lineChart>
        <c:grouping val="standard"/>
        <c:varyColors val="0"/>
        <c:ser>
          <c:idx val="1"/>
          <c:order val="0"/>
          <c:tx>
            <c:v>Trend</c:v>
          </c:tx>
          <c:spPr>
            <a:ln w="12700">
              <a:solidFill>
                <a:srgbClr val="424242"/>
              </a:solidFill>
              <a:prstDash val="lgDash"/>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NSEinside'!$S$8:$S$44</c:f>
              <c:numCache>
                <c:formatCode>General</c:formatCode>
                <c:ptCount val="37"/>
                <c:pt idx="2">
                  <c:v>8490.504997243992</c:v>
                </c:pt>
                <c:pt idx="3">
                  <c:v>7107.7704522732984</c:v>
                </c:pt>
                <c:pt idx="4">
                  <c:v>5796.9119280658488</c:v>
                </c:pt>
                <c:pt idx="5">
                  <c:v>4255.4327170485194</c:v>
                </c:pt>
                <c:pt idx="6">
                  <c:v>3475.6948779551876</c:v>
                </c:pt>
                <c:pt idx="7">
                  <c:v>3452.1342319568375</c:v>
                </c:pt>
                <c:pt idx="8">
                  <c:v>4824.024535619963</c:v>
                </c:pt>
                <c:pt idx="9">
                  <c:v>7167.2440454288999</c:v>
                </c:pt>
                <c:pt idx="10">
                  <c:v>9857.3837780889044</c:v>
                </c:pt>
                <c:pt idx="11">
                  <c:v>12385.414948808473</c:v>
                </c:pt>
                <c:pt idx="12">
                  <c:v>14065.093142643398</c:v>
                </c:pt>
                <c:pt idx="13">
                  <c:v>14151.93142284412</c:v>
                </c:pt>
                <c:pt idx="14">
                  <c:v>11992.505798842078</c:v>
                </c:pt>
                <c:pt idx="15">
                  <c:v>9625.9920813446552</c:v>
                </c:pt>
                <c:pt idx="16">
                  <c:v>7855.0095239560969</c:v>
                </c:pt>
                <c:pt idx="17">
                  <c:v>7667.9348385837684</c:v>
                </c:pt>
                <c:pt idx="18">
                  <c:v>8743.9176403677084</c:v>
                </c:pt>
                <c:pt idx="19">
                  <c:v>10258.263998296667</c:v>
                </c:pt>
                <c:pt idx="20">
                  <c:v>13998.922407880746</c:v>
                </c:pt>
                <c:pt idx="21">
                  <c:v>17375.030121737575</c:v>
                </c:pt>
                <c:pt idx="22">
                  <c:v>18002.339796564545</c:v>
                </c:pt>
                <c:pt idx="23">
                  <c:v>16161.767102517577</c:v>
                </c:pt>
                <c:pt idx="24">
                  <c:v>11398.078276486518</c:v>
                </c:pt>
                <c:pt idx="25">
                  <c:v>8009.2286993873913</c:v>
                </c:pt>
                <c:pt idx="26">
                  <c:v>6045.7842824206891</c:v>
                </c:pt>
                <c:pt idx="27">
                  <c:v>5233.3863589134635</c:v>
                </c:pt>
                <c:pt idx="28">
                  <c:v>5360.4822550346635</c:v>
                </c:pt>
                <c:pt idx="29">
                  <c:v>5900.9476615897574</c:v>
                </c:pt>
                <c:pt idx="30">
                  <c:v>6030.4594992745988</c:v>
                </c:pt>
                <c:pt idx="31">
                  <c:v>6121.6611964581389</c:v>
                </c:pt>
                <c:pt idx="32">
                  <c:v>7035.8980642535344</c:v>
                </c:pt>
                <c:pt idx="33">
                  <c:v>8776.8239170942161</c:v>
                </c:pt>
                <c:pt idx="34">
                  <c:v>9176.7052096118114</c:v>
                </c:pt>
                <c:pt idx="35">
                  <c:v>9466.1813712234907</c:v>
                </c:pt>
                <c:pt idx="36">
                  <c:v>9505.2989413016203</c:v>
                </c:pt>
              </c:numCache>
            </c:numRef>
          </c:val>
          <c:smooth val="0"/>
        </c:ser>
        <c:ser>
          <c:idx val="4"/>
          <c:order val="2"/>
          <c:tx>
            <c:v>Goal Bounds</c:v>
          </c:tx>
          <c:spPr>
            <a:ln w="25400">
              <a:solidFill>
                <a:srgbClr val="000000"/>
              </a:solidFill>
              <a:prstDash val="solid"/>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NSEinside'!$T$8:$T$44</c:f>
              <c:numCache>
                <c:formatCode>General</c:formatCode>
                <c:ptCount val="37"/>
                <c:pt idx="2">
                  <c:v>4000</c:v>
                </c:pt>
                <c:pt idx="3">
                  <c:v>4000</c:v>
                </c:pt>
                <c:pt idx="4">
                  <c:v>4000</c:v>
                </c:pt>
                <c:pt idx="5">
                  <c:v>4000</c:v>
                </c:pt>
                <c:pt idx="6">
                  <c:v>4000</c:v>
                </c:pt>
                <c:pt idx="7">
                  <c:v>4000</c:v>
                </c:pt>
                <c:pt idx="8">
                  <c:v>4000</c:v>
                </c:pt>
                <c:pt idx="9">
                  <c:v>4000</c:v>
                </c:pt>
                <c:pt idx="10">
                  <c:v>4000</c:v>
                </c:pt>
                <c:pt idx="11">
                  <c:v>4000</c:v>
                </c:pt>
                <c:pt idx="12">
                  <c:v>4000</c:v>
                </c:pt>
                <c:pt idx="13">
                  <c:v>4000</c:v>
                </c:pt>
                <c:pt idx="14">
                  <c:v>4000</c:v>
                </c:pt>
                <c:pt idx="15">
                  <c:v>4000</c:v>
                </c:pt>
                <c:pt idx="16">
                  <c:v>4000</c:v>
                </c:pt>
                <c:pt idx="17">
                  <c:v>4000</c:v>
                </c:pt>
                <c:pt idx="18">
                  <c:v>4000</c:v>
                </c:pt>
                <c:pt idx="19">
                  <c:v>4000</c:v>
                </c:pt>
                <c:pt idx="20">
                  <c:v>4000</c:v>
                </c:pt>
                <c:pt idx="21">
                  <c:v>4000</c:v>
                </c:pt>
                <c:pt idx="22">
                  <c:v>4000</c:v>
                </c:pt>
                <c:pt idx="23">
                  <c:v>4000</c:v>
                </c:pt>
                <c:pt idx="24">
                  <c:v>4000</c:v>
                </c:pt>
                <c:pt idx="25">
                  <c:v>4000</c:v>
                </c:pt>
                <c:pt idx="26">
                  <c:v>4000</c:v>
                </c:pt>
                <c:pt idx="27">
                  <c:v>4000</c:v>
                </c:pt>
                <c:pt idx="28">
                  <c:v>4000</c:v>
                </c:pt>
                <c:pt idx="29">
                  <c:v>4000</c:v>
                </c:pt>
                <c:pt idx="30">
                  <c:v>4000</c:v>
                </c:pt>
                <c:pt idx="31">
                  <c:v>4000</c:v>
                </c:pt>
                <c:pt idx="32">
                  <c:v>4000</c:v>
                </c:pt>
                <c:pt idx="33">
                  <c:v>4000</c:v>
                </c:pt>
                <c:pt idx="34">
                  <c:v>4000</c:v>
                </c:pt>
                <c:pt idx="35">
                  <c:v>4000</c:v>
                </c:pt>
                <c:pt idx="36">
                  <c:v>4000</c:v>
                </c:pt>
              </c:numCache>
            </c:numRef>
          </c:val>
          <c:smooth val="0"/>
        </c:ser>
        <c:ser>
          <c:idx val="5"/>
          <c:order val="3"/>
          <c:tx>
            <c:v>Upper Goal</c:v>
          </c:tx>
          <c:spPr>
            <a:ln w="25400">
              <a:solidFill>
                <a:srgbClr val="000000"/>
              </a:solidFill>
              <a:prstDash val="solid"/>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NSEinside'!$U$8:$U$44</c:f>
              <c:numCache>
                <c:formatCode>General</c:formatCode>
                <c:ptCount val="37"/>
                <c:pt idx="2">
                  <c:v>9200</c:v>
                </c:pt>
                <c:pt idx="3">
                  <c:v>9200</c:v>
                </c:pt>
                <c:pt idx="4">
                  <c:v>9200</c:v>
                </c:pt>
                <c:pt idx="5">
                  <c:v>9200</c:v>
                </c:pt>
                <c:pt idx="6">
                  <c:v>9200</c:v>
                </c:pt>
                <c:pt idx="7">
                  <c:v>9200</c:v>
                </c:pt>
                <c:pt idx="8">
                  <c:v>9200</c:v>
                </c:pt>
                <c:pt idx="9">
                  <c:v>9200</c:v>
                </c:pt>
                <c:pt idx="10">
                  <c:v>9200</c:v>
                </c:pt>
                <c:pt idx="11">
                  <c:v>9200</c:v>
                </c:pt>
                <c:pt idx="12">
                  <c:v>9200</c:v>
                </c:pt>
                <c:pt idx="13">
                  <c:v>9200</c:v>
                </c:pt>
                <c:pt idx="14">
                  <c:v>9200</c:v>
                </c:pt>
                <c:pt idx="15">
                  <c:v>9200</c:v>
                </c:pt>
                <c:pt idx="16">
                  <c:v>9200</c:v>
                </c:pt>
                <c:pt idx="17">
                  <c:v>9200</c:v>
                </c:pt>
                <c:pt idx="18">
                  <c:v>9200</c:v>
                </c:pt>
                <c:pt idx="19">
                  <c:v>9200</c:v>
                </c:pt>
                <c:pt idx="20">
                  <c:v>9200</c:v>
                </c:pt>
                <c:pt idx="21">
                  <c:v>9200</c:v>
                </c:pt>
                <c:pt idx="22">
                  <c:v>9200</c:v>
                </c:pt>
                <c:pt idx="23">
                  <c:v>9200</c:v>
                </c:pt>
                <c:pt idx="24">
                  <c:v>9200</c:v>
                </c:pt>
                <c:pt idx="25">
                  <c:v>9200</c:v>
                </c:pt>
                <c:pt idx="26">
                  <c:v>9200</c:v>
                </c:pt>
                <c:pt idx="27">
                  <c:v>9200</c:v>
                </c:pt>
                <c:pt idx="28">
                  <c:v>9200</c:v>
                </c:pt>
                <c:pt idx="29">
                  <c:v>9200</c:v>
                </c:pt>
                <c:pt idx="30">
                  <c:v>9200</c:v>
                </c:pt>
                <c:pt idx="31">
                  <c:v>9200</c:v>
                </c:pt>
                <c:pt idx="32">
                  <c:v>9200</c:v>
                </c:pt>
                <c:pt idx="33">
                  <c:v>9200</c:v>
                </c:pt>
                <c:pt idx="34">
                  <c:v>9200</c:v>
                </c:pt>
                <c:pt idx="35">
                  <c:v>9200</c:v>
                </c:pt>
                <c:pt idx="36">
                  <c:v>9200</c:v>
                </c:pt>
              </c:numCache>
            </c:numRef>
          </c:val>
          <c:smooth val="0"/>
        </c:ser>
        <c:dLbls>
          <c:showLegendKey val="0"/>
          <c:showVal val="0"/>
          <c:showCatName val="0"/>
          <c:showSerName val="0"/>
          <c:showPercent val="0"/>
          <c:showBubbleSize val="0"/>
        </c:dLbls>
        <c:marker val="1"/>
        <c:smooth val="0"/>
        <c:axId val="180199808"/>
        <c:axId val="180201344"/>
      </c:lineChart>
      <c:catAx>
        <c:axId val="180199808"/>
        <c:scaling>
          <c:orientation val="minMax"/>
        </c:scaling>
        <c:delete val="0"/>
        <c:axPos val="b"/>
        <c:numFmt formatCode="General" sourceLinked="1"/>
        <c:majorTickMark val="none"/>
        <c:minorTickMark val="none"/>
        <c:tickLblPos val="nextTo"/>
        <c:spPr>
          <a:ln w="12700">
            <a:solidFill>
              <a:srgbClr val="000000"/>
            </a:solidFill>
            <a:prstDash val="solid"/>
          </a:ln>
        </c:spPr>
        <c:txPr>
          <a:bodyPr rot="-5400000" vert="horz"/>
          <a:lstStyle/>
          <a:p>
            <a:pPr>
              <a:defRPr sz="800" b="1" i="0" u="none" strike="noStrike" baseline="0">
                <a:solidFill>
                  <a:srgbClr val="FFFFFF"/>
                </a:solidFill>
                <a:latin typeface="Arial"/>
                <a:ea typeface="Arial"/>
                <a:cs typeface="Arial"/>
              </a:defRPr>
            </a:pPr>
            <a:endParaRPr lang="en-US"/>
          </a:p>
        </c:txPr>
        <c:crossAx val="180201344"/>
        <c:crosses val="autoZero"/>
        <c:auto val="1"/>
        <c:lblAlgn val="ctr"/>
        <c:lblOffset val="100"/>
        <c:tickLblSkip val="1"/>
        <c:tickMarkSkip val="1"/>
        <c:noMultiLvlLbl val="0"/>
      </c:catAx>
      <c:valAx>
        <c:axId val="180201344"/>
        <c:scaling>
          <c:orientation val="minMax"/>
          <c:max val="28000"/>
          <c:min val="0"/>
        </c:scaling>
        <c:delete val="0"/>
        <c:axPos val="l"/>
        <c:title>
          <c:tx>
            <c:rich>
              <a:bodyPr/>
              <a:lstStyle/>
              <a:p>
                <a:pPr>
                  <a:defRPr sz="1200" b="1" i="0" u="none" strike="noStrike" baseline="0">
                    <a:solidFill>
                      <a:srgbClr val="000000"/>
                    </a:solidFill>
                    <a:latin typeface="Arial"/>
                    <a:ea typeface="Arial"/>
                    <a:cs typeface="Arial"/>
                  </a:defRPr>
                </a:pPr>
                <a:r>
                  <a:rPr lang="en-US"/>
                  <a:t>Spawners</a:t>
                </a:r>
              </a:p>
            </c:rich>
          </c:tx>
          <c:layout>
            <c:manualLayout>
              <c:xMode val="edge"/>
              <c:yMode val="edge"/>
              <c:x val="1.0857763300760044E-3"/>
              <c:y val="7.073004763293477E-3"/>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80199808"/>
        <c:crosses val="autoZero"/>
        <c:crossBetween val="between"/>
        <c:majorUnit val="5000"/>
        <c:minorUnit val="500"/>
      </c:valAx>
      <c:spPr>
        <a:solidFill>
          <a:srgbClr val="FFFFFF"/>
        </a:solidFill>
        <a:ln w="25400">
          <a:noFill/>
        </a:ln>
      </c:spPr>
    </c:plotArea>
    <c:plotVisOnly val="1"/>
    <c:dispBlanksAs val="gap"/>
    <c:showDLblsOverMax val="0"/>
  </c:chart>
  <c:spPr>
    <a:noFill/>
    <a:ln w="9525">
      <a:noFill/>
    </a:ln>
  </c:spPr>
  <c:txPr>
    <a:bodyPr/>
    <a:lstStyle/>
    <a:p>
      <a:pPr>
        <a:defRPr sz="575"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Taku River</a:t>
            </a:r>
          </a:p>
          <a:p>
            <a:pPr>
              <a:defRPr sz="1100" b="1" i="0" u="none" strike="noStrike" baseline="0">
                <a:solidFill>
                  <a:srgbClr val="000000"/>
                </a:solidFill>
                <a:latin typeface="Arial"/>
                <a:ea typeface="Arial"/>
                <a:cs typeface="Arial"/>
              </a:defRPr>
            </a:pPr>
            <a:r>
              <a:rPr lang="en-US" sz="1100"/>
              <a:t>(Mark-Recapture)</a:t>
            </a:r>
          </a:p>
        </c:rich>
      </c:tx>
      <c:layout>
        <c:manualLayout>
          <c:xMode val="edge"/>
          <c:yMode val="edge"/>
          <c:x val="0.4322689777414187"/>
          <c:y val="3.236993926483827E-2"/>
        </c:manualLayout>
      </c:layout>
      <c:overlay val="0"/>
      <c:spPr>
        <a:noFill/>
        <a:ln w="25400">
          <a:noFill/>
        </a:ln>
      </c:spPr>
    </c:title>
    <c:autoTitleDeleted val="0"/>
    <c:plotArea>
      <c:layout>
        <c:manualLayout>
          <c:layoutTarget val="inner"/>
          <c:xMode val="edge"/>
          <c:yMode val="edge"/>
          <c:x val="0.12101561168490302"/>
          <c:y val="3.893187264635399E-2"/>
          <c:w val="0.85951426526229679"/>
          <c:h val="0.49250151423379768"/>
        </c:manualLayout>
      </c:layout>
      <c:barChart>
        <c:barDir val="col"/>
        <c:grouping val="stacked"/>
        <c:varyColors val="0"/>
        <c:ser>
          <c:idx val="0"/>
          <c:order val="1"/>
          <c:tx>
            <c:v>Total Escapement</c:v>
          </c:tx>
          <c:spPr>
            <a:solidFill>
              <a:srgbClr val="E3E3E3"/>
            </a:solidFill>
            <a:ln w="12700">
              <a:solidFill>
                <a:srgbClr val="000000"/>
              </a:solidFill>
              <a:prstDash val="solid"/>
            </a:ln>
          </c:spPr>
          <c:invertIfNegative val="0"/>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NSEinside'!$AC$8:$AC$44</c:f>
              <c:numCache>
                <c:formatCode>General</c:formatCode>
                <c:ptCount val="37"/>
                <c:pt idx="0">
                  <c:v>0</c:v>
                </c:pt>
                <c:pt idx="1">
                  <c:v>0</c:v>
                </c:pt>
                <c:pt idx="2">
                  <c:v>0</c:v>
                </c:pt>
                <c:pt idx="3">
                  <c:v>0</c:v>
                </c:pt>
                <c:pt idx="4">
                  <c:v>0</c:v>
                </c:pt>
                <c:pt idx="5">
                  <c:v>0</c:v>
                </c:pt>
                <c:pt idx="6">
                  <c:v>0</c:v>
                </c:pt>
                <c:pt idx="7">
                  <c:v>55457</c:v>
                </c:pt>
                <c:pt idx="8">
                  <c:v>39450</c:v>
                </c:pt>
                <c:pt idx="9">
                  <c:v>56808</c:v>
                </c:pt>
                <c:pt idx="10">
                  <c:v>72196</c:v>
                </c:pt>
                <c:pt idx="11">
                  <c:v>127484</c:v>
                </c:pt>
                <c:pt idx="12">
                  <c:v>84853</c:v>
                </c:pt>
                <c:pt idx="13">
                  <c:v>109457</c:v>
                </c:pt>
                <c:pt idx="14">
                  <c:v>96342.999999999985</c:v>
                </c:pt>
                <c:pt idx="15">
                  <c:v>55710</c:v>
                </c:pt>
                <c:pt idx="16">
                  <c:v>44635</c:v>
                </c:pt>
                <c:pt idx="17">
                  <c:v>32344</c:v>
                </c:pt>
                <c:pt idx="18">
                  <c:v>61382</c:v>
                </c:pt>
                <c:pt idx="19">
                  <c:v>60768</c:v>
                </c:pt>
                <c:pt idx="20">
                  <c:v>64699</c:v>
                </c:pt>
                <c:pt idx="21">
                  <c:v>104393.99999999997</c:v>
                </c:pt>
                <c:pt idx="22">
                  <c:v>219360</c:v>
                </c:pt>
                <c:pt idx="23">
                  <c:v>183112.03669724771</c:v>
                </c:pt>
                <c:pt idx="24">
                  <c:v>132153.37</c:v>
                </c:pt>
                <c:pt idx="25">
                  <c:v>135558</c:v>
                </c:pt>
                <c:pt idx="26">
                  <c:v>122384.14000000001</c:v>
                </c:pt>
                <c:pt idx="27">
                  <c:v>74369</c:v>
                </c:pt>
                <c:pt idx="28">
                  <c:v>95226</c:v>
                </c:pt>
                <c:pt idx="29">
                  <c:v>103950</c:v>
                </c:pt>
                <c:pt idx="30">
                  <c:v>126830</c:v>
                </c:pt>
                <c:pt idx="31">
                  <c:v>70871</c:v>
                </c:pt>
                <c:pt idx="32">
                  <c:v>70775</c:v>
                </c:pt>
                <c:pt idx="33">
                  <c:v>68117</c:v>
                </c:pt>
                <c:pt idx="34">
                  <c:v>124171</c:v>
                </c:pt>
                <c:pt idx="35">
                  <c:v>60178</c:v>
                </c:pt>
                <c:pt idx="36">
                  <c:v>87704</c:v>
                </c:pt>
              </c:numCache>
            </c:numRef>
          </c:val>
        </c:ser>
        <c:dLbls>
          <c:showLegendKey val="0"/>
          <c:showVal val="0"/>
          <c:showCatName val="0"/>
          <c:showSerName val="0"/>
          <c:showPercent val="0"/>
          <c:showBubbleSize val="0"/>
        </c:dLbls>
        <c:gapWidth val="60"/>
        <c:overlap val="100"/>
        <c:axId val="180130560"/>
        <c:axId val="180132480"/>
      </c:barChart>
      <c:lineChart>
        <c:grouping val="standard"/>
        <c:varyColors val="0"/>
        <c:ser>
          <c:idx val="1"/>
          <c:order val="0"/>
          <c:tx>
            <c:v>Trend</c:v>
          </c:tx>
          <c:spPr>
            <a:ln w="12700">
              <a:solidFill>
                <a:srgbClr val="424242"/>
              </a:solidFill>
              <a:prstDash val="lgDash"/>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NSEinside'!$AD$8:$AD$44</c:f>
              <c:numCache>
                <c:formatCode>General</c:formatCode>
                <c:ptCount val="37"/>
                <c:pt idx="7">
                  <c:v>40464.870382004752</c:v>
                </c:pt>
                <c:pt idx="8">
                  <c:v>52895.737957481353</c:v>
                </c:pt>
                <c:pt idx="9">
                  <c:v>66053.880281651887</c:v>
                </c:pt>
                <c:pt idx="10">
                  <c:v>80415.800010743449</c:v>
                </c:pt>
                <c:pt idx="11">
                  <c:v>93503.89378858899</c:v>
                </c:pt>
                <c:pt idx="12">
                  <c:v>101974.32085401584</c:v>
                </c:pt>
                <c:pt idx="13">
                  <c:v>96212.721133209212</c:v>
                </c:pt>
                <c:pt idx="14">
                  <c:v>82964.314518602856</c:v>
                </c:pt>
                <c:pt idx="15">
                  <c:v>66327.984450718504</c:v>
                </c:pt>
                <c:pt idx="16">
                  <c:v>51172.429847280895</c:v>
                </c:pt>
                <c:pt idx="17">
                  <c:v>48121.954486794843</c:v>
                </c:pt>
                <c:pt idx="18">
                  <c:v>52435.930214588094</c:v>
                </c:pt>
                <c:pt idx="19">
                  <c:v>63454.292900800996</c:v>
                </c:pt>
                <c:pt idx="20">
                  <c:v>89010.941985082289</c:v>
                </c:pt>
                <c:pt idx="21">
                  <c:v>127203.4959408789</c:v>
                </c:pt>
                <c:pt idx="22">
                  <c:v>156391.10450978263</c:v>
                </c:pt>
                <c:pt idx="23">
                  <c:v>166706.40204332946</c:v>
                </c:pt>
                <c:pt idx="24">
                  <c:v>153839.25436013244</c:v>
                </c:pt>
                <c:pt idx="25">
                  <c:v>129943.28214580215</c:v>
                </c:pt>
                <c:pt idx="26">
                  <c:v>111711.50900528874</c:v>
                </c:pt>
                <c:pt idx="27">
                  <c:v>101108.72202311084</c:v>
                </c:pt>
                <c:pt idx="28">
                  <c:v>97994.659443030017</c:v>
                </c:pt>
                <c:pt idx="29">
                  <c:v>101310.01220623344</c:v>
                </c:pt>
                <c:pt idx="30">
                  <c:v>97846.186831734696</c:v>
                </c:pt>
                <c:pt idx="31">
                  <c:v>88227.603839530653</c:v>
                </c:pt>
                <c:pt idx="32">
                  <c:v>81069.147549855843</c:v>
                </c:pt>
                <c:pt idx="33">
                  <c:v>82651.1297520394</c:v>
                </c:pt>
                <c:pt idx="34">
                  <c:v>82829.429915130342</c:v>
                </c:pt>
                <c:pt idx="35">
                  <c:v>84904.062937869647</c:v>
                </c:pt>
                <c:pt idx="36">
                  <c:v>85505.914590557266</c:v>
                </c:pt>
              </c:numCache>
            </c:numRef>
          </c:val>
          <c:smooth val="0"/>
        </c:ser>
        <c:ser>
          <c:idx val="4"/>
          <c:order val="2"/>
          <c:tx>
            <c:v>Goal Threshold</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NSEinside'!$AE$8:$AE$44</c:f>
              <c:numCache>
                <c:formatCode>General</c:formatCode>
                <c:ptCount val="37"/>
                <c:pt idx="7">
                  <c:v>50000</c:v>
                </c:pt>
                <c:pt idx="8">
                  <c:v>50000</c:v>
                </c:pt>
                <c:pt idx="9">
                  <c:v>50000</c:v>
                </c:pt>
                <c:pt idx="10">
                  <c:v>50000</c:v>
                </c:pt>
                <c:pt idx="11">
                  <c:v>50000</c:v>
                </c:pt>
                <c:pt idx="12">
                  <c:v>50000</c:v>
                </c:pt>
                <c:pt idx="13">
                  <c:v>50000</c:v>
                </c:pt>
                <c:pt idx="14">
                  <c:v>50000</c:v>
                </c:pt>
                <c:pt idx="15">
                  <c:v>50000</c:v>
                </c:pt>
                <c:pt idx="16">
                  <c:v>50000</c:v>
                </c:pt>
                <c:pt idx="17">
                  <c:v>50000</c:v>
                </c:pt>
                <c:pt idx="18">
                  <c:v>50000</c:v>
                </c:pt>
                <c:pt idx="19">
                  <c:v>50000</c:v>
                </c:pt>
                <c:pt idx="20">
                  <c:v>50000</c:v>
                </c:pt>
                <c:pt idx="21">
                  <c:v>50000</c:v>
                </c:pt>
                <c:pt idx="22">
                  <c:v>50000</c:v>
                </c:pt>
                <c:pt idx="23">
                  <c:v>50000</c:v>
                </c:pt>
                <c:pt idx="24">
                  <c:v>50000</c:v>
                </c:pt>
                <c:pt idx="25">
                  <c:v>50000</c:v>
                </c:pt>
                <c:pt idx="26">
                  <c:v>50000</c:v>
                </c:pt>
                <c:pt idx="27">
                  <c:v>50000</c:v>
                </c:pt>
                <c:pt idx="28">
                  <c:v>50000</c:v>
                </c:pt>
                <c:pt idx="29">
                  <c:v>50000</c:v>
                </c:pt>
                <c:pt idx="30">
                  <c:v>50000</c:v>
                </c:pt>
                <c:pt idx="31">
                  <c:v>50000</c:v>
                </c:pt>
                <c:pt idx="32">
                  <c:v>50000</c:v>
                </c:pt>
                <c:pt idx="33">
                  <c:v>50000</c:v>
                </c:pt>
                <c:pt idx="34">
                  <c:v>50000</c:v>
                </c:pt>
                <c:pt idx="35">
                  <c:v>50000</c:v>
                </c:pt>
                <c:pt idx="36">
                  <c:v>50000</c:v>
                </c:pt>
              </c:numCache>
            </c:numRef>
          </c:val>
          <c:smooth val="0"/>
        </c:ser>
        <c:ser>
          <c:idx val="2"/>
          <c:order val="3"/>
          <c:tx>
            <c:v>Goal Bounds</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NSEinside'!$AF$8:$AF$44</c:f>
              <c:numCache>
                <c:formatCode>General</c:formatCode>
                <c:ptCount val="37"/>
                <c:pt idx="7">
                  <c:v>90000</c:v>
                </c:pt>
                <c:pt idx="8">
                  <c:v>90000</c:v>
                </c:pt>
                <c:pt idx="9">
                  <c:v>90000</c:v>
                </c:pt>
                <c:pt idx="10">
                  <c:v>90000</c:v>
                </c:pt>
                <c:pt idx="11">
                  <c:v>90000</c:v>
                </c:pt>
                <c:pt idx="12">
                  <c:v>90000</c:v>
                </c:pt>
                <c:pt idx="13">
                  <c:v>90000</c:v>
                </c:pt>
                <c:pt idx="14">
                  <c:v>90000</c:v>
                </c:pt>
                <c:pt idx="15">
                  <c:v>90000</c:v>
                </c:pt>
                <c:pt idx="16">
                  <c:v>90000</c:v>
                </c:pt>
                <c:pt idx="17">
                  <c:v>90000</c:v>
                </c:pt>
                <c:pt idx="18">
                  <c:v>90000</c:v>
                </c:pt>
                <c:pt idx="19">
                  <c:v>90000</c:v>
                </c:pt>
                <c:pt idx="20">
                  <c:v>90000</c:v>
                </c:pt>
                <c:pt idx="21">
                  <c:v>90000</c:v>
                </c:pt>
                <c:pt idx="22">
                  <c:v>90000</c:v>
                </c:pt>
                <c:pt idx="23">
                  <c:v>90000</c:v>
                </c:pt>
                <c:pt idx="24">
                  <c:v>90000</c:v>
                </c:pt>
                <c:pt idx="25">
                  <c:v>90000</c:v>
                </c:pt>
                <c:pt idx="26">
                  <c:v>90000</c:v>
                </c:pt>
                <c:pt idx="27">
                  <c:v>90000</c:v>
                </c:pt>
                <c:pt idx="28">
                  <c:v>90000</c:v>
                </c:pt>
                <c:pt idx="29">
                  <c:v>90000</c:v>
                </c:pt>
                <c:pt idx="30">
                  <c:v>90000</c:v>
                </c:pt>
                <c:pt idx="31">
                  <c:v>90000</c:v>
                </c:pt>
                <c:pt idx="32">
                  <c:v>90000</c:v>
                </c:pt>
                <c:pt idx="33">
                  <c:v>90000</c:v>
                </c:pt>
                <c:pt idx="34">
                  <c:v>90000</c:v>
                </c:pt>
                <c:pt idx="35">
                  <c:v>90000</c:v>
                </c:pt>
                <c:pt idx="36">
                  <c:v>90000</c:v>
                </c:pt>
              </c:numCache>
            </c:numRef>
          </c:val>
          <c:smooth val="0"/>
        </c:ser>
        <c:dLbls>
          <c:showLegendKey val="0"/>
          <c:showVal val="0"/>
          <c:showCatName val="0"/>
          <c:showSerName val="0"/>
          <c:showPercent val="0"/>
          <c:showBubbleSize val="0"/>
        </c:dLbls>
        <c:marker val="1"/>
        <c:smooth val="0"/>
        <c:axId val="180130560"/>
        <c:axId val="180132480"/>
      </c:lineChart>
      <c:catAx>
        <c:axId val="18013056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a:t>Year</a:t>
                </a:r>
              </a:p>
            </c:rich>
          </c:tx>
          <c:layout>
            <c:manualLayout>
              <c:xMode val="edge"/>
              <c:yMode val="edge"/>
              <c:x val="0.52188004908477348"/>
              <c:y val="0.75396401536764424"/>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900" b="1" i="0" u="none" strike="noStrike" baseline="0">
                <a:solidFill>
                  <a:srgbClr val="000000"/>
                </a:solidFill>
                <a:latin typeface="Arial"/>
                <a:ea typeface="Arial"/>
                <a:cs typeface="Arial"/>
              </a:defRPr>
            </a:pPr>
            <a:endParaRPr lang="en-US"/>
          </a:p>
        </c:txPr>
        <c:crossAx val="180132480"/>
        <c:crosses val="autoZero"/>
        <c:auto val="1"/>
        <c:lblAlgn val="ctr"/>
        <c:lblOffset val="100"/>
        <c:tickLblSkip val="2"/>
        <c:tickMarkSkip val="1"/>
        <c:noMultiLvlLbl val="0"/>
      </c:catAx>
      <c:valAx>
        <c:axId val="180132480"/>
        <c:scaling>
          <c:orientation val="minMax"/>
          <c:max val="2200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80130560"/>
        <c:crosses val="autoZero"/>
        <c:crossBetween val="between"/>
        <c:majorUnit val="50000"/>
      </c:valAx>
      <c:spPr>
        <a:solidFill>
          <a:srgbClr val="FFFFFF"/>
        </a:solidFill>
        <a:ln w="25400">
          <a:noFill/>
        </a:ln>
      </c:spPr>
    </c:plotArea>
    <c:legend>
      <c:legendPos val="r"/>
      <c:legendEntry>
        <c:idx val="2"/>
        <c:delete val="1"/>
      </c:legendEntry>
      <c:layout>
        <c:manualLayout>
          <c:xMode val="edge"/>
          <c:yMode val="edge"/>
          <c:x val="4.64648737089682E-2"/>
          <c:y val="0.85592250244081802"/>
          <c:w val="0.94921668882298793"/>
          <c:h val="0.13995967895317429"/>
        </c:manualLayout>
      </c:layout>
      <c:overlay val="0"/>
      <c:spPr>
        <a:noFill/>
        <a:ln w="25400">
          <a:noFill/>
        </a:ln>
      </c:spPr>
      <c:txPr>
        <a:bodyPr/>
        <a:lstStyle/>
        <a:p>
          <a:pPr>
            <a:defRPr sz="1010" b="1"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Peterson Creek (Survey)</a:t>
            </a:r>
          </a:p>
        </c:rich>
      </c:tx>
      <c:layout>
        <c:manualLayout>
          <c:xMode val="edge"/>
          <c:yMode val="edge"/>
          <c:x val="0.41403552940874239"/>
          <c:y val="9.2059676750932448E-2"/>
        </c:manualLayout>
      </c:layout>
      <c:overlay val="0"/>
      <c:spPr>
        <a:noFill/>
        <a:ln w="25400">
          <a:noFill/>
        </a:ln>
      </c:spPr>
    </c:title>
    <c:autoTitleDeleted val="0"/>
    <c:plotArea>
      <c:layout>
        <c:manualLayout>
          <c:layoutTarget val="inner"/>
          <c:xMode val="edge"/>
          <c:yMode val="edge"/>
          <c:x val="0.12339794393563773"/>
          <c:y val="5.7289474329727474E-2"/>
          <c:w val="0.86848603957131787"/>
          <c:h val="0.76080064758260357"/>
        </c:manualLayout>
      </c:layout>
      <c:barChart>
        <c:barDir val="col"/>
        <c:grouping val="stacked"/>
        <c:varyColors val="0"/>
        <c:ser>
          <c:idx val="0"/>
          <c:order val="1"/>
          <c:tx>
            <c:v>Sum of Peak Counts</c:v>
          </c:tx>
          <c:spPr>
            <a:solidFill>
              <a:srgbClr val="E3E3E3"/>
            </a:solidFill>
            <a:ln w="12700">
              <a:solidFill>
                <a:srgbClr val="000000"/>
              </a:solidFill>
              <a:prstDash val="solid"/>
            </a:ln>
          </c:spPr>
          <c:invertIfNegative val="0"/>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NSEinside'!$L$8:$L$44</c:f>
              <c:numCache>
                <c:formatCode>General</c:formatCode>
                <c:ptCount val="37"/>
                <c:pt idx="0">
                  <c:v>0</c:v>
                </c:pt>
                <c:pt idx="1">
                  <c:v>219</c:v>
                </c:pt>
                <c:pt idx="2">
                  <c:v>320</c:v>
                </c:pt>
                <c:pt idx="3">
                  <c:v>219</c:v>
                </c:pt>
                <c:pt idx="4">
                  <c:v>189</c:v>
                </c:pt>
                <c:pt idx="5">
                  <c:v>276</c:v>
                </c:pt>
                <c:pt idx="6">
                  <c:v>363</c:v>
                </c:pt>
                <c:pt idx="7">
                  <c:v>204</c:v>
                </c:pt>
                <c:pt idx="8">
                  <c:v>542</c:v>
                </c:pt>
                <c:pt idx="9">
                  <c:v>242</c:v>
                </c:pt>
                <c:pt idx="10">
                  <c:v>324</c:v>
                </c:pt>
                <c:pt idx="11">
                  <c:v>410</c:v>
                </c:pt>
                <c:pt idx="12">
                  <c:v>403</c:v>
                </c:pt>
                <c:pt idx="13">
                  <c:v>112</c:v>
                </c:pt>
                <c:pt idx="14">
                  <c:v>318</c:v>
                </c:pt>
                <c:pt idx="15">
                  <c:v>277</c:v>
                </c:pt>
                <c:pt idx="16">
                  <c:v>263</c:v>
                </c:pt>
                <c:pt idx="17">
                  <c:v>186</c:v>
                </c:pt>
                <c:pt idx="18">
                  <c:v>102</c:v>
                </c:pt>
                <c:pt idx="19">
                  <c:v>272</c:v>
                </c:pt>
                <c:pt idx="20">
                  <c:v>202</c:v>
                </c:pt>
                <c:pt idx="21">
                  <c:v>106</c:v>
                </c:pt>
                <c:pt idx="22">
                  <c:v>195</c:v>
                </c:pt>
                <c:pt idx="23">
                  <c:v>203</c:v>
                </c:pt>
                <c:pt idx="24">
                  <c:v>284</c:v>
                </c:pt>
                <c:pt idx="25">
                  <c:v>139</c:v>
                </c:pt>
                <c:pt idx="26">
                  <c:v>439</c:v>
                </c:pt>
                <c:pt idx="27">
                  <c:v>226</c:v>
                </c:pt>
                <c:pt idx="28">
                  <c:v>660</c:v>
                </c:pt>
                <c:pt idx="29">
                  <c:v>123</c:v>
                </c:pt>
                <c:pt idx="30">
                  <c:v>467</c:v>
                </c:pt>
                <c:pt idx="31">
                  <c:v>138</c:v>
                </c:pt>
                <c:pt idx="32">
                  <c:v>190</c:v>
                </c:pt>
                <c:pt idx="33">
                  <c:v>126</c:v>
                </c:pt>
                <c:pt idx="34">
                  <c:v>284</c:v>
                </c:pt>
                <c:pt idx="35">
                  <c:v>202</c:v>
                </c:pt>
                <c:pt idx="36">
                  <c:v>52</c:v>
                </c:pt>
              </c:numCache>
            </c:numRef>
          </c:val>
        </c:ser>
        <c:dLbls>
          <c:showLegendKey val="0"/>
          <c:showVal val="0"/>
          <c:showCatName val="0"/>
          <c:showSerName val="0"/>
          <c:showPercent val="0"/>
          <c:showBubbleSize val="0"/>
        </c:dLbls>
        <c:gapWidth val="60"/>
        <c:overlap val="100"/>
        <c:axId val="180234496"/>
        <c:axId val="180244480"/>
      </c:barChart>
      <c:lineChart>
        <c:grouping val="standard"/>
        <c:varyColors val="0"/>
        <c:ser>
          <c:idx val="1"/>
          <c:order val="0"/>
          <c:tx>
            <c:v>Trend</c:v>
          </c:tx>
          <c:spPr>
            <a:ln w="12700">
              <a:solidFill>
                <a:srgbClr val="424242"/>
              </a:solidFill>
              <a:prstDash val="lgDash"/>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NSEinside'!$M$8:$M$44</c:f>
              <c:numCache>
                <c:formatCode>General</c:formatCode>
                <c:ptCount val="37"/>
                <c:pt idx="1">
                  <c:v>248.77658647993115</c:v>
                </c:pt>
                <c:pt idx="2">
                  <c:v>246.38859580859744</c:v>
                </c:pt>
                <c:pt idx="3">
                  <c:v>248.86011423454553</c:v>
                </c:pt>
                <c:pt idx="4">
                  <c:v>249.51357348535953</c:v>
                </c:pt>
                <c:pt idx="5">
                  <c:v>263.09303755054236</c:v>
                </c:pt>
                <c:pt idx="6">
                  <c:v>300.42941953340284</c:v>
                </c:pt>
                <c:pt idx="7">
                  <c:v>342.42956545044717</c:v>
                </c:pt>
                <c:pt idx="8">
                  <c:v>338.70457892907825</c:v>
                </c:pt>
                <c:pt idx="9">
                  <c:v>352.9463043525439</c:v>
                </c:pt>
                <c:pt idx="10">
                  <c:v>354.74157228734521</c:v>
                </c:pt>
                <c:pt idx="11">
                  <c:v>339.53099061454952</c:v>
                </c:pt>
                <c:pt idx="12">
                  <c:v>313.77764656001318</c:v>
                </c:pt>
                <c:pt idx="13">
                  <c:v>285.74861780771681</c:v>
                </c:pt>
                <c:pt idx="14">
                  <c:v>257.67438333260975</c:v>
                </c:pt>
                <c:pt idx="15">
                  <c:v>258.30859341080082</c:v>
                </c:pt>
                <c:pt idx="16">
                  <c:v>236.24198790521763</c:v>
                </c:pt>
                <c:pt idx="17">
                  <c:v>201.91485419636334</c:v>
                </c:pt>
                <c:pt idx="18">
                  <c:v>193.23602176426408</c:v>
                </c:pt>
                <c:pt idx="19">
                  <c:v>185.25386194256018</c:v>
                </c:pt>
                <c:pt idx="20">
                  <c:v>184.628200045548</c:v>
                </c:pt>
                <c:pt idx="21">
                  <c:v>179.74552535023489</c:v>
                </c:pt>
                <c:pt idx="22">
                  <c:v>183.83795021008595</c:v>
                </c:pt>
                <c:pt idx="23">
                  <c:v>205.60745703721935</c:v>
                </c:pt>
                <c:pt idx="24">
                  <c:v>232.66042334843004</c:v>
                </c:pt>
                <c:pt idx="25">
                  <c:v>268.19972869128975</c:v>
                </c:pt>
                <c:pt idx="26">
                  <c:v>314.0777645831734</c:v>
                </c:pt>
                <c:pt idx="27">
                  <c:v>372.87120920254534</c:v>
                </c:pt>
                <c:pt idx="28">
                  <c:v>369.62726652423129</c:v>
                </c:pt>
                <c:pt idx="29">
                  <c:v>360.68205625940482</c:v>
                </c:pt>
                <c:pt idx="30">
                  <c:v>286.0479775145684</c:v>
                </c:pt>
                <c:pt idx="31">
                  <c:v>232.98144501377476</c:v>
                </c:pt>
                <c:pt idx="32">
                  <c:v>197.37929776905318</c:v>
                </c:pt>
                <c:pt idx="33">
                  <c:v>191.72234621016861</c:v>
                </c:pt>
                <c:pt idx="34">
                  <c:v>175.60403158883545</c:v>
                </c:pt>
                <c:pt idx="35">
                  <c:v>153.36074472543746</c:v>
                </c:pt>
                <c:pt idx="36">
                  <c:v>126.93559236406691</c:v>
                </c:pt>
              </c:numCache>
            </c:numRef>
          </c:val>
          <c:smooth val="0"/>
        </c:ser>
        <c:ser>
          <c:idx val="4"/>
          <c:order val="2"/>
          <c:tx>
            <c:v>Goal Bounds</c:v>
          </c:tx>
          <c:spPr>
            <a:ln w="25400">
              <a:solidFill>
                <a:srgbClr val="000000"/>
              </a:solidFill>
              <a:prstDash val="solid"/>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NSEinside'!$N$8:$N$44</c:f>
              <c:numCache>
                <c:formatCode>General</c:formatCode>
                <c:ptCount val="37"/>
                <c:pt idx="1">
                  <c:v>100</c:v>
                </c:pt>
                <c:pt idx="2">
                  <c:v>100</c:v>
                </c:pt>
                <c:pt idx="3">
                  <c:v>100</c:v>
                </c:pt>
                <c:pt idx="4">
                  <c:v>100</c:v>
                </c:pt>
                <c:pt idx="5">
                  <c:v>100</c:v>
                </c:pt>
                <c:pt idx="6">
                  <c:v>100</c:v>
                </c:pt>
                <c:pt idx="7">
                  <c:v>100</c:v>
                </c:pt>
                <c:pt idx="8">
                  <c:v>100</c:v>
                </c:pt>
                <c:pt idx="9">
                  <c:v>100</c:v>
                </c:pt>
                <c:pt idx="10">
                  <c:v>100</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numCache>
            </c:numRef>
          </c:val>
          <c:smooth val="0"/>
        </c:ser>
        <c:ser>
          <c:idx val="5"/>
          <c:order val="3"/>
          <c:tx>
            <c:v>Upper Goal</c:v>
          </c:tx>
          <c:spPr>
            <a:ln w="25400">
              <a:solidFill>
                <a:srgbClr val="000000"/>
              </a:solidFill>
              <a:prstDash val="solid"/>
            </a:ln>
          </c:spPr>
          <c:marker>
            <c:symbol val="none"/>
          </c:marker>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NSEinside'!$O$8:$O$44</c:f>
              <c:numCache>
                <c:formatCode>General</c:formatCode>
                <c:ptCount val="37"/>
                <c:pt idx="1">
                  <c:v>250</c:v>
                </c:pt>
                <c:pt idx="2">
                  <c:v>250</c:v>
                </c:pt>
                <c:pt idx="3">
                  <c:v>250</c:v>
                </c:pt>
                <c:pt idx="4">
                  <c:v>250</c:v>
                </c:pt>
                <c:pt idx="5">
                  <c:v>250</c:v>
                </c:pt>
                <c:pt idx="6">
                  <c:v>250</c:v>
                </c:pt>
                <c:pt idx="7">
                  <c:v>250</c:v>
                </c:pt>
                <c:pt idx="8">
                  <c:v>250</c:v>
                </c:pt>
                <c:pt idx="9">
                  <c:v>250</c:v>
                </c:pt>
                <c:pt idx="10">
                  <c:v>250</c:v>
                </c:pt>
                <c:pt idx="11">
                  <c:v>250</c:v>
                </c:pt>
                <c:pt idx="12">
                  <c:v>250</c:v>
                </c:pt>
                <c:pt idx="13">
                  <c:v>250</c:v>
                </c:pt>
                <c:pt idx="14">
                  <c:v>250</c:v>
                </c:pt>
                <c:pt idx="15">
                  <c:v>250</c:v>
                </c:pt>
                <c:pt idx="16">
                  <c:v>250</c:v>
                </c:pt>
                <c:pt idx="17">
                  <c:v>250</c:v>
                </c:pt>
                <c:pt idx="18">
                  <c:v>250</c:v>
                </c:pt>
                <c:pt idx="19">
                  <c:v>250</c:v>
                </c:pt>
                <c:pt idx="20">
                  <c:v>250</c:v>
                </c:pt>
                <c:pt idx="21">
                  <c:v>250</c:v>
                </c:pt>
                <c:pt idx="22">
                  <c:v>250</c:v>
                </c:pt>
                <c:pt idx="23">
                  <c:v>250</c:v>
                </c:pt>
                <c:pt idx="24">
                  <c:v>250</c:v>
                </c:pt>
                <c:pt idx="25">
                  <c:v>250</c:v>
                </c:pt>
                <c:pt idx="26">
                  <c:v>250</c:v>
                </c:pt>
                <c:pt idx="27">
                  <c:v>250</c:v>
                </c:pt>
                <c:pt idx="28">
                  <c:v>250</c:v>
                </c:pt>
                <c:pt idx="29">
                  <c:v>250</c:v>
                </c:pt>
                <c:pt idx="30">
                  <c:v>250</c:v>
                </c:pt>
                <c:pt idx="31">
                  <c:v>250</c:v>
                </c:pt>
                <c:pt idx="32">
                  <c:v>250</c:v>
                </c:pt>
                <c:pt idx="33">
                  <c:v>250</c:v>
                </c:pt>
                <c:pt idx="34">
                  <c:v>250</c:v>
                </c:pt>
                <c:pt idx="35">
                  <c:v>250</c:v>
                </c:pt>
                <c:pt idx="36">
                  <c:v>250</c:v>
                </c:pt>
              </c:numCache>
            </c:numRef>
          </c:val>
          <c:smooth val="0"/>
        </c:ser>
        <c:dLbls>
          <c:showLegendKey val="0"/>
          <c:showVal val="0"/>
          <c:showCatName val="0"/>
          <c:showSerName val="0"/>
          <c:showPercent val="0"/>
          <c:showBubbleSize val="0"/>
        </c:dLbls>
        <c:marker val="1"/>
        <c:smooth val="0"/>
        <c:axId val="180234496"/>
        <c:axId val="180244480"/>
      </c:lineChart>
      <c:catAx>
        <c:axId val="180234496"/>
        <c:scaling>
          <c:orientation val="minMax"/>
        </c:scaling>
        <c:delete val="0"/>
        <c:axPos val="b"/>
        <c:numFmt formatCode="General" sourceLinked="1"/>
        <c:majorTickMark val="none"/>
        <c:minorTickMark val="none"/>
        <c:tickLblPos val="nextTo"/>
        <c:spPr>
          <a:ln w="12700" cmpd="sng">
            <a:solidFill>
              <a:srgbClr val="000000"/>
            </a:solidFill>
            <a:prstDash val="solid"/>
          </a:ln>
        </c:spPr>
        <c:txPr>
          <a:bodyPr rot="-5400000" vert="horz"/>
          <a:lstStyle/>
          <a:p>
            <a:pPr>
              <a:defRPr sz="200" b="1" i="0" u="none" strike="noStrike" baseline="0">
                <a:solidFill>
                  <a:srgbClr val="FFFFFF"/>
                </a:solidFill>
                <a:latin typeface="Arial"/>
                <a:ea typeface="Arial"/>
                <a:cs typeface="Arial"/>
              </a:defRPr>
            </a:pPr>
            <a:endParaRPr lang="en-US"/>
          </a:p>
        </c:txPr>
        <c:crossAx val="180244480"/>
        <c:crosses val="autoZero"/>
        <c:auto val="1"/>
        <c:lblAlgn val="ctr"/>
        <c:lblOffset val="0"/>
        <c:tickLblSkip val="1"/>
        <c:tickMarkSkip val="1"/>
        <c:noMultiLvlLbl val="0"/>
      </c:catAx>
      <c:valAx>
        <c:axId val="180244480"/>
        <c:scaling>
          <c:orientation val="minMax"/>
          <c:max val="66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80234496"/>
        <c:crosses val="autoZero"/>
        <c:crossBetween val="between"/>
        <c:majorUnit val="200"/>
      </c:valAx>
      <c:spPr>
        <a:solidFill>
          <a:srgbClr val="FFFFFF"/>
        </a:solidFill>
        <a:ln w="25400">
          <a:noFill/>
        </a:ln>
      </c:spPr>
    </c:plotArea>
    <c:plotVisOnly val="1"/>
    <c:dispBlanksAs val="gap"/>
    <c:showDLblsOverMax val="0"/>
  </c:chart>
  <c:spPr>
    <a:noFill/>
    <a:ln w="9525">
      <a:noFill/>
    </a:ln>
  </c:spPr>
  <c:txPr>
    <a:bodyPr/>
    <a:lstStyle/>
    <a:p>
      <a:pPr>
        <a:defRPr sz="55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Chilkat River (Mark-Recapture &amp; Expanded Survey)</a:t>
            </a:r>
          </a:p>
        </c:rich>
      </c:tx>
      <c:layout>
        <c:manualLayout>
          <c:xMode val="edge"/>
          <c:yMode val="edge"/>
          <c:x val="0.26494364675003856"/>
          <c:y val="3.1506775938721948E-2"/>
        </c:manualLayout>
      </c:layout>
      <c:overlay val="0"/>
      <c:spPr>
        <a:noFill/>
        <a:ln w="25400">
          <a:noFill/>
        </a:ln>
      </c:spPr>
    </c:title>
    <c:autoTitleDeleted val="0"/>
    <c:plotArea>
      <c:layout>
        <c:manualLayout>
          <c:layoutTarget val="inner"/>
          <c:xMode val="edge"/>
          <c:yMode val="edge"/>
          <c:x val="0.12323561346362649"/>
          <c:y val="0.13092555047385543"/>
          <c:w val="0.87024972855591753"/>
          <c:h val="0.69904195598307728"/>
        </c:manualLayout>
      </c:layout>
      <c:barChart>
        <c:barDir val="col"/>
        <c:grouping val="stacked"/>
        <c:varyColors val="0"/>
        <c:ser>
          <c:idx val="0"/>
          <c:order val="1"/>
          <c:tx>
            <c:v>Escapement</c:v>
          </c:tx>
          <c:spPr>
            <a:solidFill>
              <a:srgbClr val="E3E3E3"/>
            </a:solidFill>
            <a:ln w="12700">
              <a:solidFill>
                <a:srgbClr val="000000"/>
              </a:solidFill>
              <a:prstDash val="solid"/>
            </a:ln>
          </c:spPr>
          <c:invertIfNegative val="0"/>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NSEinside'!$X$8:$X$44</c:f>
              <c:numCache>
                <c:formatCode>General</c:formatCode>
                <c:ptCount val="37"/>
                <c:pt idx="0">
                  <c:v>0</c:v>
                </c:pt>
                <c:pt idx="1">
                  <c:v>0</c:v>
                </c:pt>
                <c:pt idx="2">
                  <c:v>0</c:v>
                </c:pt>
                <c:pt idx="3">
                  <c:v>0</c:v>
                </c:pt>
                <c:pt idx="4">
                  <c:v>0</c:v>
                </c:pt>
                <c:pt idx="5">
                  <c:v>0</c:v>
                </c:pt>
                <c:pt idx="6">
                  <c:v>0</c:v>
                </c:pt>
                <c:pt idx="7">
                  <c:v>37432.148331849698</c:v>
                </c:pt>
                <c:pt idx="8">
                  <c:v>29495.053088079232</c:v>
                </c:pt>
                <c:pt idx="9">
                  <c:v>48833.314804892871</c:v>
                </c:pt>
                <c:pt idx="10">
                  <c:v>79807</c:v>
                </c:pt>
                <c:pt idx="11">
                  <c:v>84516.611642352465</c:v>
                </c:pt>
                <c:pt idx="12">
                  <c:v>77588.469183807058</c:v>
                </c:pt>
                <c:pt idx="13">
                  <c:v>58216.575707485921</c:v>
                </c:pt>
                <c:pt idx="14">
                  <c:v>194425.20171286893</c:v>
                </c:pt>
                <c:pt idx="15">
                  <c:v>56736.778289155831</c:v>
                </c:pt>
                <c:pt idx="16">
                  <c:v>37331.253053327193</c:v>
                </c:pt>
                <c:pt idx="17">
                  <c:v>43519.496802707559</c:v>
                </c:pt>
                <c:pt idx="18">
                  <c:v>50758</c:v>
                </c:pt>
                <c:pt idx="19">
                  <c:v>57140.359403245857</c:v>
                </c:pt>
                <c:pt idx="20">
                  <c:v>84843</c:v>
                </c:pt>
                <c:pt idx="21">
                  <c:v>107697</c:v>
                </c:pt>
                <c:pt idx="22">
                  <c:v>204805</c:v>
                </c:pt>
                <c:pt idx="23">
                  <c:v>133045</c:v>
                </c:pt>
                <c:pt idx="24">
                  <c:v>67053</c:v>
                </c:pt>
                <c:pt idx="25">
                  <c:v>34575</c:v>
                </c:pt>
                <c:pt idx="26">
                  <c:v>79050</c:v>
                </c:pt>
                <c:pt idx="27">
                  <c:v>24770</c:v>
                </c:pt>
                <c:pt idx="28">
                  <c:v>56369</c:v>
                </c:pt>
                <c:pt idx="29">
                  <c:v>47911</c:v>
                </c:pt>
                <c:pt idx="30">
                  <c:v>84909</c:v>
                </c:pt>
                <c:pt idx="31">
                  <c:v>61099</c:v>
                </c:pt>
                <c:pt idx="32">
                  <c:v>36961</c:v>
                </c:pt>
                <c:pt idx="33">
                  <c:v>51324</c:v>
                </c:pt>
                <c:pt idx="34">
                  <c:v>130200</c:v>
                </c:pt>
                <c:pt idx="35">
                  <c:v>47372</c:v>
                </c:pt>
                <c:pt idx="36">
                  <c:v>26280</c:v>
                </c:pt>
              </c:numCache>
            </c:numRef>
          </c:val>
        </c:ser>
        <c:dLbls>
          <c:showLegendKey val="0"/>
          <c:showVal val="0"/>
          <c:showCatName val="0"/>
          <c:showSerName val="0"/>
          <c:showPercent val="0"/>
          <c:showBubbleSize val="0"/>
        </c:dLbls>
        <c:gapWidth val="60"/>
        <c:overlap val="100"/>
        <c:axId val="180295936"/>
        <c:axId val="180301824"/>
      </c:barChart>
      <c:lineChart>
        <c:grouping val="standard"/>
        <c:varyColors val="0"/>
        <c:ser>
          <c:idx val="1"/>
          <c:order val="0"/>
          <c:tx>
            <c:v>Cycle Trend</c:v>
          </c:tx>
          <c:spPr>
            <a:ln w="12700">
              <a:solidFill>
                <a:srgbClr val="424242"/>
              </a:solidFill>
              <a:prstDash val="lgDash"/>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NSEinside'!$Y$8:$Y$44</c:f>
              <c:numCache>
                <c:formatCode>General</c:formatCode>
                <c:ptCount val="37"/>
                <c:pt idx="7">
                  <c:v>28253.339572070247</c:v>
                </c:pt>
                <c:pt idx="8">
                  <c:v>41503.683123769617</c:v>
                </c:pt>
                <c:pt idx="9">
                  <c:v>54442.437844461216</c:v>
                </c:pt>
                <c:pt idx="10">
                  <c:v>67817.38754624674</c:v>
                </c:pt>
                <c:pt idx="11">
                  <c:v>75331.180725372251</c:v>
                </c:pt>
                <c:pt idx="12">
                  <c:v>86310.023086190791</c:v>
                </c:pt>
                <c:pt idx="13">
                  <c:v>100588.53937340586</c:v>
                </c:pt>
                <c:pt idx="14">
                  <c:v>96794.09756260147</c:v>
                </c:pt>
                <c:pt idx="15">
                  <c:v>85888.424704145553</c:v>
                </c:pt>
                <c:pt idx="16">
                  <c:v>60954.399145229443</c:v>
                </c:pt>
                <c:pt idx="17">
                  <c:v>46474.031108798779</c:v>
                </c:pt>
                <c:pt idx="18">
                  <c:v>52605.437375019479</c:v>
                </c:pt>
                <c:pt idx="19">
                  <c:v>66302.14317240435</c:v>
                </c:pt>
                <c:pt idx="20">
                  <c:v>92192.213524329592</c:v>
                </c:pt>
                <c:pt idx="21">
                  <c:v>124212.42948793317</c:v>
                </c:pt>
                <c:pt idx="22">
                  <c:v>135724.37196846525</c:v>
                </c:pt>
                <c:pt idx="23">
                  <c:v>122135.34918022009</c:v>
                </c:pt>
                <c:pt idx="24">
                  <c:v>90628.488391480292</c:v>
                </c:pt>
                <c:pt idx="25">
                  <c:v>63175.924295498888</c:v>
                </c:pt>
                <c:pt idx="26">
                  <c:v>50260.971325482256</c:v>
                </c:pt>
                <c:pt idx="27">
                  <c:v>50084.514588701015</c:v>
                </c:pt>
                <c:pt idx="28">
                  <c:v>51223.827757801933</c:v>
                </c:pt>
                <c:pt idx="29">
                  <c:v>58569.42529791472</c:v>
                </c:pt>
                <c:pt idx="30">
                  <c:v>61665.777975463228</c:v>
                </c:pt>
                <c:pt idx="31">
                  <c:v>58717.366154768526</c:v>
                </c:pt>
                <c:pt idx="32">
                  <c:v>60958.421104684327</c:v>
                </c:pt>
                <c:pt idx="33">
                  <c:v>68446.816578566533</c:v>
                </c:pt>
                <c:pt idx="34">
                  <c:v>62466.831442742194</c:v>
                </c:pt>
                <c:pt idx="35">
                  <c:v>56323.660819459794</c:v>
                </c:pt>
                <c:pt idx="36">
                  <c:v>47189.581934229267</c:v>
                </c:pt>
              </c:numCache>
            </c:numRef>
          </c:val>
          <c:smooth val="0"/>
        </c:ser>
        <c:ser>
          <c:idx val="4"/>
          <c:order val="2"/>
          <c:tx>
            <c:v>Goal Bounds</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NSEinside'!$Z$8:$Z$44</c:f>
              <c:numCache>
                <c:formatCode>General</c:formatCode>
                <c:ptCount val="37"/>
                <c:pt idx="7">
                  <c:v>30000</c:v>
                </c:pt>
                <c:pt idx="8">
                  <c:v>30000</c:v>
                </c:pt>
                <c:pt idx="9">
                  <c:v>30000</c:v>
                </c:pt>
                <c:pt idx="10">
                  <c:v>30000</c:v>
                </c:pt>
                <c:pt idx="11">
                  <c:v>30000</c:v>
                </c:pt>
                <c:pt idx="12">
                  <c:v>30000</c:v>
                </c:pt>
                <c:pt idx="13">
                  <c:v>30000</c:v>
                </c:pt>
                <c:pt idx="14">
                  <c:v>30000</c:v>
                </c:pt>
                <c:pt idx="15">
                  <c:v>30000</c:v>
                </c:pt>
                <c:pt idx="16">
                  <c:v>30000</c:v>
                </c:pt>
                <c:pt idx="17">
                  <c:v>30000</c:v>
                </c:pt>
                <c:pt idx="18">
                  <c:v>30000</c:v>
                </c:pt>
                <c:pt idx="19">
                  <c:v>30000</c:v>
                </c:pt>
                <c:pt idx="20">
                  <c:v>30000</c:v>
                </c:pt>
                <c:pt idx="21">
                  <c:v>30000</c:v>
                </c:pt>
                <c:pt idx="22">
                  <c:v>30000</c:v>
                </c:pt>
                <c:pt idx="23">
                  <c:v>30000</c:v>
                </c:pt>
                <c:pt idx="24">
                  <c:v>30000</c:v>
                </c:pt>
                <c:pt idx="25">
                  <c:v>30000</c:v>
                </c:pt>
                <c:pt idx="26">
                  <c:v>30000</c:v>
                </c:pt>
                <c:pt idx="27">
                  <c:v>30000</c:v>
                </c:pt>
                <c:pt idx="28">
                  <c:v>30000</c:v>
                </c:pt>
                <c:pt idx="29">
                  <c:v>30000</c:v>
                </c:pt>
                <c:pt idx="30">
                  <c:v>30000</c:v>
                </c:pt>
                <c:pt idx="31">
                  <c:v>30000</c:v>
                </c:pt>
                <c:pt idx="32">
                  <c:v>30000</c:v>
                </c:pt>
                <c:pt idx="33">
                  <c:v>30000</c:v>
                </c:pt>
                <c:pt idx="34">
                  <c:v>30000</c:v>
                </c:pt>
                <c:pt idx="35">
                  <c:v>30000</c:v>
                </c:pt>
                <c:pt idx="36">
                  <c:v>30000</c:v>
                </c:pt>
              </c:numCache>
            </c:numRef>
          </c:val>
          <c:smooth val="0"/>
        </c:ser>
        <c:ser>
          <c:idx val="5"/>
          <c:order val="3"/>
          <c:tx>
            <c:v>Upper Goal</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NSEinside'!$AA$8:$AA$44</c:f>
              <c:numCache>
                <c:formatCode>General</c:formatCode>
                <c:ptCount val="37"/>
                <c:pt idx="7">
                  <c:v>70000</c:v>
                </c:pt>
                <c:pt idx="8">
                  <c:v>70000</c:v>
                </c:pt>
                <c:pt idx="9">
                  <c:v>70000</c:v>
                </c:pt>
                <c:pt idx="10">
                  <c:v>70000</c:v>
                </c:pt>
                <c:pt idx="11">
                  <c:v>70000</c:v>
                </c:pt>
                <c:pt idx="12">
                  <c:v>70000</c:v>
                </c:pt>
                <c:pt idx="13">
                  <c:v>70000</c:v>
                </c:pt>
                <c:pt idx="14">
                  <c:v>70000</c:v>
                </c:pt>
                <c:pt idx="15">
                  <c:v>70000</c:v>
                </c:pt>
                <c:pt idx="16">
                  <c:v>70000</c:v>
                </c:pt>
                <c:pt idx="17">
                  <c:v>70000</c:v>
                </c:pt>
                <c:pt idx="18">
                  <c:v>70000</c:v>
                </c:pt>
                <c:pt idx="19">
                  <c:v>70000</c:v>
                </c:pt>
                <c:pt idx="20">
                  <c:v>70000</c:v>
                </c:pt>
                <c:pt idx="21">
                  <c:v>70000</c:v>
                </c:pt>
                <c:pt idx="22">
                  <c:v>70000</c:v>
                </c:pt>
                <c:pt idx="23">
                  <c:v>70000</c:v>
                </c:pt>
                <c:pt idx="24">
                  <c:v>70000</c:v>
                </c:pt>
                <c:pt idx="25">
                  <c:v>70000</c:v>
                </c:pt>
                <c:pt idx="26">
                  <c:v>70000</c:v>
                </c:pt>
                <c:pt idx="27">
                  <c:v>70000</c:v>
                </c:pt>
                <c:pt idx="28">
                  <c:v>70000</c:v>
                </c:pt>
                <c:pt idx="29">
                  <c:v>70000</c:v>
                </c:pt>
                <c:pt idx="30">
                  <c:v>70000</c:v>
                </c:pt>
                <c:pt idx="31">
                  <c:v>70000</c:v>
                </c:pt>
                <c:pt idx="32">
                  <c:v>70000</c:v>
                </c:pt>
                <c:pt idx="33">
                  <c:v>70000</c:v>
                </c:pt>
                <c:pt idx="34">
                  <c:v>70000</c:v>
                </c:pt>
                <c:pt idx="35">
                  <c:v>70000</c:v>
                </c:pt>
                <c:pt idx="36">
                  <c:v>70000</c:v>
                </c:pt>
              </c:numCache>
            </c:numRef>
          </c:val>
          <c:smooth val="0"/>
        </c:ser>
        <c:dLbls>
          <c:showLegendKey val="0"/>
          <c:showVal val="0"/>
          <c:showCatName val="0"/>
          <c:showSerName val="0"/>
          <c:showPercent val="0"/>
          <c:showBubbleSize val="0"/>
        </c:dLbls>
        <c:marker val="1"/>
        <c:smooth val="0"/>
        <c:axId val="180295936"/>
        <c:axId val="180301824"/>
      </c:lineChart>
      <c:catAx>
        <c:axId val="180295936"/>
        <c:scaling>
          <c:orientation val="minMax"/>
        </c:scaling>
        <c:delete val="0"/>
        <c:axPos val="b"/>
        <c:numFmt formatCode="General" sourceLinked="1"/>
        <c:majorTickMark val="out"/>
        <c:minorTickMark val="none"/>
        <c:tickLblPos val="nextTo"/>
        <c:spPr>
          <a:ln w="12700">
            <a:solidFill>
              <a:srgbClr val="000000"/>
            </a:solidFill>
            <a:prstDash val="solid"/>
          </a:ln>
        </c:spPr>
        <c:txPr>
          <a:bodyPr rot="-5400000" vert="horz"/>
          <a:lstStyle/>
          <a:p>
            <a:pPr>
              <a:defRPr sz="200" b="1" i="0" u="none" strike="noStrike" baseline="0">
                <a:solidFill>
                  <a:srgbClr val="FFFFFF"/>
                </a:solidFill>
                <a:latin typeface="Arial"/>
                <a:ea typeface="Arial"/>
                <a:cs typeface="Arial"/>
              </a:defRPr>
            </a:pPr>
            <a:endParaRPr lang="en-US"/>
          </a:p>
        </c:txPr>
        <c:crossAx val="180301824"/>
        <c:crosses val="autoZero"/>
        <c:auto val="1"/>
        <c:lblAlgn val="ctr"/>
        <c:lblOffset val="100"/>
        <c:tickLblSkip val="1"/>
        <c:tickMarkSkip val="1"/>
        <c:noMultiLvlLbl val="0"/>
      </c:catAx>
      <c:valAx>
        <c:axId val="180301824"/>
        <c:scaling>
          <c:orientation val="minMax"/>
          <c:max val="2200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80295936"/>
        <c:crosses val="autoZero"/>
        <c:crossBetween val="between"/>
        <c:majorUnit val="50000"/>
      </c:valAx>
      <c:spPr>
        <a:solidFill>
          <a:srgbClr val="FFFFFF"/>
        </a:solidFill>
        <a:ln w="25400">
          <a:noFill/>
        </a:ln>
      </c:spPr>
    </c:plotArea>
    <c:plotVisOnly val="1"/>
    <c:dispBlanksAs val="gap"/>
    <c:showDLblsOverMax val="0"/>
  </c:chart>
  <c:spPr>
    <a:no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b="1"/>
              <a:t>Situk River</a:t>
            </a:r>
          </a:p>
        </c:rich>
      </c:tx>
      <c:layout>
        <c:manualLayout>
          <c:xMode val="edge"/>
          <c:yMode val="edge"/>
          <c:x val="0.46924951226016537"/>
          <c:y val="6.6023622047244102E-2"/>
        </c:manualLayout>
      </c:layout>
      <c:overlay val="0"/>
      <c:spPr>
        <a:noFill/>
        <a:ln w="25400">
          <a:noFill/>
        </a:ln>
      </c:spPr>
    </c:title>
    <c:autoTitleDeleted val="0"/>
    <c:plotArea>
      <c:layout>
        <c:manualLayout>
          <c:layoutTarget val="inner"/>
          <c:xMode val="edge"/>
          <c:yMode val="edge"/>
          <c:x val="0.12081266579645457"/>
          <c:y val="4.2329396325459318E-2"/>
          <c:w val="0.86776201103204342"/>
          <c:h val="0.90352958721068954"/>
        </c:manualLayout>
      </c:layout>
      <c:barChart>
        <c:barDir val="col"/>
        <c:grouping val="stacked"/>
        <c:varyColors val="0"/>
        <c:ser>
          <c:idx val="0"/>
          <c:order val="0"/>
          <c:tx>
            <c:v>Peak Count</c:v>
          </c:tx>
          <c:spPr>
            <a:solidFill>
              <a:srgbClr val="E3E3E3"/>
            </a:solidFill>
            <a:ln w="12700">
              <a:solidFill>
                <a:srgbClr val="000000"/>
              </a:solidFill>
              <a:prstDash val="solid"/>
            </a:ln>
          </c:spPr>
          <c:invertIfNegative val="0"/>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YakutatFig'!$D$5:$D$49</c:f>
              <c:numCache>
                <c:formatCode>#,##0</c:formatCode>
                <c:ptCount val="45"/>
                <c:pt idx="0">
                  <c:v>5100</c:v>
                </c:pt>
                <c:pt idx="1">
                  <c:v>1719</c:v>
                </c:pt>
                <c:pt idx="2">
                  <c:v>4260</c:v>
                </c:pt>
                <c:pt idx="3">
                  <c:v>4500</c:v>
                </c:pt>
                <c:pt idx="4">
                  <c:v>3280</c:v>
                </c:pt>
                <c:pt idx="5">
                  <c:v>3750</c:v>
                </c:pt>
                <c:pt idx="6">
                  <c:v>3850</c:v>
                </c:pt>
                <c:pt idx="7">
                  <c:v>7000</c:v>
                </c:pt>
                <c:pt idx="8">
                  <c:v>8100</c:v>
                </c:pt>
                <c:pt idx="9">
                  <c:v>8430</c:v>
                </c:pt>
                <c:pt idx="10">
                  <c:v>9180</c:v>
                </c:pt>
                <c:pt idx="11">
                  <c:v>5300</c:v>
                </c:pt>
                <c:pt idx="12">
                  <c:v>14000</c:v>
                </c:pt>
                <c:pt idx="13">
                  <c:v>6490</c:v>
                </c:pt>
                <c:pt idx="14">
                  <c:v>3162</c:v>
                </c:pt>
                <c:pt idx="15">
                  <c:v>2000</c:v>
                </c:pt>
                <c:pt idx="16">
                  <c:v>11000</c:v>
                </c:pt>
                <c:pt idx="17">
                  <c:v>3900</c:v>
                </c:pt>
                <c:pt idx="18">
                  <c:v>1630</c:v>
                </c:pt>
                <c:pt idx="19">
                  <c:v>0</c:v>
                </c:pt>
                <c:pt idx="20">
                  <c:v>13820</c:v>
                </c:pt>
                <c:pt idx="21">
                  <c:v>10703</c:v>
                </c:pt>
                <c:pt idx="22">
                  <c:v>21960</c:v>
                </c:pt>
                <c:pt idx="23">
                  <c:v>0</c:v>
                </c:pt>
                <c:pt idx="24">
                  <c:v>0</c:v>
                </c:pt>
                <c:pt idx="25">
                  <c:v>9780</c:v>
                </c:pt>
                <c:pt idx="26">
                  <c:v>0</c:v>
                </c:pt>
                <c:pt idx="27">
                  <c:v>0</c:v>
                </c:pt>
                <c:pt idx="28">
                  <c:v>0</c:v>
                </c:pt>
                <c:pt idx="29">
                  <c:v>5030</c:v>
                </c:pt>
                <c:pt idx="30">
                  <c:v>40000</c:v>
                </c:pt>
                <c:pt idx="31">
                  <c:v>6009</c:v>
                </c:pt>
                <c:pt idx="32">
                  <c:v>10284</c:v>
                </c:pt>
                <c:pt idx="33">
                  <c:v>2514</c:v>
                </c:pt>
                <c:pt idx="34">
                  <c:v>7950</c:v>
                </c:pt>
                <c:pt idx="35">
                  <c:v>5763</c:v>
                </c:pt>
                <c:pt idx="36">
                  <c:v>0</c:v>
                </c:pt>
                <c:pt idx="37">
                  <c:v>5814</c:v>
                </c:pt>
                <c:pt idx="38">
                  <c:v>11195</c:v>
                </c:pt>
                <c:pt idx="39">
                  <c:v>3652</c:v>
                </c:pt>
                <c:pt idx="40">
                  <c:v>3007</c:v>
                </c:pt>
                <c:pt idx="41">
                  <c:v>14853</c:v>
                </c:pt>
                <c:pt idx="42">
                  <c:v>8226</c:v>
                </c:pt>
                <c:pt idx="43">
                  <c:v>7062</c:v>
                </c:pt>
                <c:pt idx="44">
                  <c:v>6177</c:v>
                </c:pt>
              </c:numCache>
            </c:numRef>
          </c:val>
        </c:ser>
        <c:dLbls>
          <c:showLegendKey val="0"/>
          <c:showVal val="0"/>
          <c:showCatName val="0"/>
          <c:showSerName val="0"/>
          <c:showPercent val="0"/>
          <c:showBubbleSize val="0"/>
        </c:dLbls>
        <c:gapWidth val="60"/>
        <c:overlap val="100"/>
        <c:axId val="111057152"/>
        <c:axId val="111058944"/>
      </c:barChart>
      <c:lineChart>
        <c:grouping val="standard"/>
        <c:varyColors val="0"/>
        <c:ser>
          <c:idx val="4"/>
          <c:order val="1"/>
          <c:tx>
            <c:v>Goal Bounds</c:v>
          </c:tx>
          <c:spPr>
            <a:ln w="25400">
              <a:solidFill>
                <a:srgbClr val="000000"/>
              </a:solidFill>
              <a:prstDash val="solid"/>
            </a:ln>
          </c:spPr>
          <c:marker>
            <c:symbol val="none"/>
          </c:marker>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YakutatFig'!$J$5:$J$49</c:f>
              <c:numCache>
                <c:formatCode>General</c:formatCode>
                <c:ptCount val="45"/>
                <c:pt idx="0">
                  <c:v>3300</c:v>
                </c:pt>
                <c:pt idx="1">
                  <c:v>3300</c:v>
                </c:pt>
                <c:pt idx="2">
                  <c:v>3300</c:v>
                </c:pt>
                <c:pt idx="3">
                  <c:v>3300</c:v>
                </c:pt>
                <c:pt idx="4">
                  <c:v>3300</c:v>
                </c:pt>
                <c:pt idx="5">
                  <c:v>3300</c:v>
                </c:pt>
                <c:pt idx="6">
                  <c:v>3300</c:v>
                </c:pt>
                <c:pt idx="7">
                  <c:v>3300</c:v>
                </c:pt>
                <c:pt idx="8">
                  <c:v>3300</c:v>
                </c:pt>
                <c:pt idx="9">
                  <c:v>3300</c:v>
                </c:pt>
                <c:pt idx="10">
                  <c:v>3300</c:v>
                </c:pt>
                <c:pt idx="11">
                  <c:v>3300</c:v>
                </c:pt>
                <c:pt idx="12">
                  <c:v>3300</c:v>
                </c:pt>
                <c:pt idx="13">
                  <c:v>3300</c:v>
                </c:pt>
                <c:pt idx="14">
                  <c:v>3300</c:v>
                </c:pt>
                <c:pt idx="15">
                  <c:v>3300</c:v>
                </c:pt>
                <c:pt idx="16">
                  <c:v>3300</c:v>
                </c:pt>
                <c:pt idx="17">
                  <c:v>3300</c:v>
                </c:pt>
                <c:pt idx="18">
                  <c:v>3300</c:v>
                </c:pt>
                <c:pt idx="19">
                  <c:v>3300</c:v>
                </c:pt>
                <c:pt idx="20">
                  <c:v>3300</c:v>
                </c:pt>
                <c:pt idx="21">
                  <c:v>3300</c:v>
                </c:pt>
                <c:pt idx="22">
                  <c:v>3300</c:v>
                </c:pt>
                <c:pt idx="23">
                  <c:v>3300</c:v>
                </c:pt>
                <c:pt idx="24">
                  <c:v>3300</c:v>
                </c:pt>
                <c:pt idx="25">
                  <c:v>3300</c:v>
                </c:pt>
                <c:pt idx="26">
                  <c:v>3300</c:v>
                </c:pt>
                <c:pt idx="27">
                  <c:v>3300</c:v>
                </c:pt>
                <c:pt idx="28">
                  <c:v>3300</c:v>
                </c:pt>
                <c:pt idx="29">
                  <c:v>3300</c:v>
                </c:pt>
                <c:pt idx="30">
                  <c:v>3300</c:v>
                </c:pt>
                <c:pt idx="31">
                  <c:v>3300</c:v>
                </c:pt>
                <c:pt idx="32">
                  <c:v>3300</c:v>
                </c:pt>
                <c:pt idx="33">
                  <c:v>3300</c:v>
                </c:pt>
                <c:pt idx="34">
                  <c:v>3300</c:v>
                </c:pt>
                <c:pt idx="35">
                  <c:v>3300</c:v>
                </c:pt>
                <c:pt idx="36">
                  <c:v>3300</c:v>
                </c:pt>
                <c:pt idx="37">
                  <c:v>3300</c:v>
                </c:pt>
                <c:pt idx="38">
                  <c:v>3300</c:v>
                </c:pt>
                <c:pt idx="39">
                  <c:v>3300</c:v>
                </c:pt>
                <c:pt idx="40">
                  <c:v>3300</c:v>
                </c:pt>
                <c:pt idx="41">
                  <c:v>3300</c:v>
                </c:pt>
                <c:pt idx="42">
                  <c:v>3300</c:v>
                </c:pt>
                <c:pt idx="43">
                  <c:v>3300</c:v>
                </c:pt>
                <c:pt idx="44">
                  <c:v>3300</c:v>
                </c:pt>
              </c:numCache>
            </c:numRef>
          </c:val>
          <c:smooth val="0"/>
        </c:ser>
        <c:ser>
          <c:idx val="1"/>
          <c:order val="2"/>
          <c:spPr>
            <a:ln w="25400">
              <a:solidFill>
                <a:schemeClr val="tx1"/>
              </a:solidFill>
            </a:ln>
          </c:spPr>
          <c:marker>
            <c:symbol val="none"/>
          </c:marker>
          <c:val>
            <c:numRef>
              <c:f>'Fig 7 table 6 YakutatFig'!$K$5:$K$49</c:f>
              <c:numCache>
                <c:formatCode>General</c:formatCode>
                <c:ptCount val="45"/>
                <c:pt idx="0">
                  <c:v>9800</c:v>
                </c:pt>
                <c:pt idx="1">
                  <c:v>9800</c:v>
                </c:pt>
                <c:pt idx="2">
                  <c:v>9800</c:v>
                </c:pt>
                <c:pt idx="3">
                  <c:v>9800</c:v>
                </c:pt>
                <c:pt idx="4">
                  <c:v>9800</c:v>
                </c:pt>
                <c:pt idx="5">
                  <c:v>9800</c:v>
                </c:pt>
                <c:pt idx="6">
                  <c:v>9800</c:v>
                </c:pt>
                <c:pt idx="7">
                  <c:v>9800</c:v>
                </c:pt>
                <c:pt idx="8">
                  <c:v>9800</c:v>
                </c:pt>
                <c:pt idx="9">
                  <c:v>9800</c:v>
                </c:pt>
                <c:pt idx="10">
                  <c:v>9800</c:v>
                </c:pt>
                <c:pt idx="11">
                  <c:v>9800</c:v>
                </c:pt>
                <c:pt idx="12">
                  <c:v>9800</c:v>
                </c:pt>
                <c:pt idx="13">
                  <c:v>9800</c:v>
                </c:pt>
                <c:pt idx="14">
                  <c:v>9800</c:v>
                </c:pt>
                <c:pt idx="15">
                  <c:v>9800</c:v>
                </c:pt>
                <c:pt idx="16">
                  <c:v>9800</c:v>
                </c:pt>
                <c:pt idx="17">
                  <c:v>9800</c:v>
                </c:pt>
                <c:pt idx="18">
                  <c:v>9800</c:v>
                </c:pt>
                <c:pt idx="19">
                  <c:v>9800</c:v>
                </c:pt>
                <c:pt idx="20">
                  <c:v>9800</c:v>
                </c:pt>
                <c:pt idx="21">
                  <c:v>9800</c:v>
                </c:pt>
                <c:pt idx="22">
                  <c:v>9800</c:v>
                </c:pt>
                <c:pt idx="23">
                  <c:v>9800</c:v>
                </c:pt>
                <c:pt idx="24">
                  <c:v>9800</c:v>
                </c:pt>
                <c:pt idx="25">
                  <c:v>9800</c:v>
                </c:pt>
                <c:pt idx="26">
                  <c:v>9800</c:v>
                </c:pt>
                <c:pt idx="27">
                  <c:v>9800</c:v>
                </c:pt>
                <c:pt idx="28">
                  <c:v>9800</c:v>
                </c:pt>
                <c:pt idx="29">
                  <c:v>9800</c:v>
                </c:pt>
                <c:pt idx="30">
                  <c:v>9800</c:v>
                </c:pt>
                <c:pt idx="31">
                  <c:v>9800</c:v>
                </c:pt>
                <c:pt idx="32">
                  <c:v>9800</c:v>
                </c:pt>
                <c:pt idx="33">
                  <c:v>9800</c:v>
                </c:pt>
                <c:pt idx="34">
                  <c:v>9800</c:v>
                </c:pt>
                <c:pt idx="35">
                  <c:v>9800</c:v>
                </c:pt>
                <c:pt idx="36">
                  <c:v>9800</c:v>
                </c:pt>
                <c:pt idx="37">
                  <c:v>9800</c:v>
                </c:pt>
                <c:pt idx="38">
                  <c:v>9800</c:v>
                </c:pt>
                <c:pt idx="39">
                  <c:v>9800</c:v>
                </c:pt>
                <c:pt idx="40">
                  <c:v>9800</c:v>
                </c:pt>
                <c:pt idx="41">
                  <c:v>9800</c:v>
                </c:pt>
                <c:pt idx="42">
                  <c:v>9800</c:v>
                </c:pt>
                <c:pt idx="43">
                  <c:v>9800</c:v>
                </c:pt>
                <c:pt idx="44">
                  <c:v>9800</c:v>
                </c:pt>
              </c:numCache>
            </c:numRef>
          </c:val>
          <c:smooth val="0"/>
        </c:ser>
        <c:dLbls>
          <c:showLegendKey val="0"/>
          <c:showVal val="0"/>
          <c:showCatName val="0"/>
          <c:showSerName val="0"/>
          <c:showPercent val="0"/>
          <c:showBubbleSize val="0"/>
        </c:dLbls>
        <c:marker val="1"/>
        <c:smooth val="0"/>
        <c:axId val="111057152"/>
        <c:axId val="111058944"/>
      </c:lineChart>
      <c:catAx>
        <c:axId val="111057152"/>
        <c:scaling>
          <c:orientation val="minMax"/>
        </c:scaling>
        <c:delete val="0"/>
        <c:axPos val="b"/>
        <c:numFmt formatCode="General" sourceLinked="1"/>
        <c:majorTickMark val="out"/>
        <c:minorTickMark val="none"/>
        <c:tickLblPos val="nextTo"/>
        <c:spPr>
          <a:ln w="12700">
            <a:solidFill>
              <a:srgbClr val="000000"/>
            </a:solidFill>
            <a:prstDash val="solid"/>
          </a:ln>
        </c:spPr>
        <c:txPr>
          <a:bodyPr rot="-5400000" vert="horz"/>
          <a:lstStyle/>
          <a:p>
            <a:pPr>
              <a:defRPr sz="200" b="0" i="0" u="none" strike="noStrike" baseline="0">
                <a:solidFill>
                  <a:srgbClr val="FFFFFF"/>
                </a:solidFill>
                <a:latin typeface="Arial"/>
                <a:ea typeface="Arial"/>
                <a:cs typeface="Arial"/>
              </a:defRPr>
            </a:pPr>
            <a:endParaRPr lang="en-US"/>
          </a:p>
        </c:txPr>
        <c:crossAx val="111058944"/>
        <c:crosses val="autoZero"/>
        <c:auto val="1"/>
        <c:lblAlgn val="ctr"/>
        <c:lblOffset val="100"/>
        <c:tickLblSkip val="2"/>
        <c:tickMarkSkip val="1"/>
        <c:noMultiLvlLbl val="0"/>
      </c:catAx>
      <c:valAx>
        <c:axId val="111058944"/>
        <c:scaling>
          <c:orientation val="minMax"/>
          <c:max val="40000"/>
          <c:min val="0"/>
        </c:scaling>
        <c:delete val="0"/>
        <c:axPos val="l"/>
        <c:title>
          <c:tx>
            <c:rich>
              <a:bodyPr/>
              <a:lstStyle/>
              <a:p>
                <a:pPr>
                  <a:defRPr sz="1400" b="1" i="0" u="none" strike="noStrike" baseline="0">
                    <a:solidFill>
                      <a:srgbClr val="000000"/>
                    </a:solidFill>
                    <a:latin typeface="Arial"/>
                    <a:ea typeface="Arial"/>
                    <a:cs typeface="Arial"/>
                  </a:defRPr>
                </a:pPr>
                <a:r>
                  <a:rPr lang="en-US" b="1"/>
                  <a:t>Spawners</a:t>
                </a:r>
              </a:p>
            </c:rich>
          </c:tx>
          <c:layout>
            <c:manualLayout>
              <c:xMode val="edge"/>
              <c:yMode val="edge"/>
              <c:x val="4.8156413603379791E-4"/>
              <c:y val="0.2399308041040324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11057152"/>
        <c:crosses val="autoZero"/>
        <c:crossBetween val="between"/>
        <c:majorUnit val="10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b="1"/>
              <a:t>Tsiu River</a:t>
            </a:r>
          </a:p>
        </c:rich>
      </c:tx>
      <c:layout>
        <c:manualLayout>
          <c:xMode val="edge"/>
          <c:yMode val="edge"/>
          <c:x val="0.47982985370796483"/>
          <c:y val="4.1958563690177024E-2"/>
        </c:manualLayout>
      </c:layout>
      <c:overlay val="0"/>
      <c:spPr>
        <a:noFill/>
        <a:ln w="25400">
          <a:noFill/>
        </a:ln>
      </c:spPr>
    </c:title>
    <c:autoTitleDeleted val="0"/>
    <c:plotArea>
      <c:layout>
        <c:manualLayout>
          <c:layoutTarget val="inner"/>
          <c:xMode val="edge"/>
          <c:yMode val="edge"/>
          <c:x val="0.12085931617797105"/>
          <c:y val="3.6870944323448923E-2"/>
          <c:w val="0.87375637696762432"/>
          <c:h val="0.69419914000111693"/>
        </c:manualLayout>
      </c:layout>
      <c:barChart>
        <c:barDir val="col"/>
        <c:grouping val="stacked"/>
        <c:varyColors val="0"/>
        <c:ser>
          <c:idx val="0"/>
          <c:order val="0"/>
          <c:tx>
            <c:v>Peak Count</c:v>
          </c:tx>
          <c:spPr>
            <a:solidFill>
              <a:srgbClr val="E3E3E3"/>
            </a:solidFill>
            <a:ln w="12700">
              <a:solidFill>
                <a:srgbClr val="000000"/>
              </a:solidFill>
              <a:prstDash val="solid"/>
            </a:ln>
          </c:spPr>
          <c:invertIfNegative val="0"/>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YakutatFig'!$F$5:$F$49</c:f>
              <c:numCache>
                <c:formatCode>#,##0</c:formatCode>
                <c:ptCount val="45"/>
                <c:pt idx="0">
                  <c:v>0</c:v>
                </c:pt>
                <c:pt idx="1">
                  <c:v>30000</c:v>
                </c:pt>
                <c:pt idx="2">
                  <c:v>15000</c:v>
                </c:pt>
                <c:pt idx="3">
                  <c:v>8150</c:v>
                </c:pt>
                <c:pt idx="4">
                  <c:v>30000</c:v>
                </c:pt>
                <c:pt idx="5">
                  <c:v>25000</c:v>
                </c:pt>
                <c:pt idx="6">
                  <c:v>40000</c:v>
                </c:pt>
                <c:pt idx="7">
                  <c:v>25000</c:v>
                </c:pt>
                <c:pt idx="8">
                  <c:v>18000</c:v>
                </c:pt>
                <c:pt idx="9">
                  <c:v>20000</c:v>
                </c:pt>
                <c:pt idx="10">
                  <c:v>40000</c:v>
                </c:pt>
                <c:pt idx="11">
                  <c:v>16500</c:v>
                </c:pt>
                <c:pt idx="12">
                  <c:v>30000</c:v>
                </c:pt>
                <c:pt idx="13">
                  <c:v>52350</c:v>
                </c:pt>
                <c:pt idx="14">
                  <c:v>14100</c:v>
                </c:pt>
                <c:pt idx="15">
                  <c:v>8500</c:v>
                </c:pt>
                <c:pt idx="16">
                  <c:v>16000</c:v>
                </c:pt>
                <c:pt idx="17">
                  <c:v>38000</c:v>
                </c:pt>
                <c:pt idx="18">
                  <c:v>16800</c:v>
                </c:pt>
                <c:pt idx="19">
                  <c:v>16600</c:v>
                </c:pt>
                <c:pt idx="20">
                  <c:v>30800</c:v>
                </c:pt>
                <c:pt idx="21">
                  <c:v>18500</c:v>
                </c:pt>
                <c:pt idx="22">
                  <c:v>55000</c:v>
                </c:pt>
                <c:pt idx="23">
                  <c:v>30000</c:v>
                </c:pt>
                <c:pt idx="24">
                  <c:v>19000</c:v>
                </c:pt>
                <c:pt idx="25">
                  <c:v>22000</c:v>
                </c:pt>
                <c:pt idx="26">
                  <c:v>12000</c:v>
                </c:pt>
                <c:pt idx="28">
                  <c:v>12000</c:v>
                </c:pt>
                <c:pt idx="29">
                  <c:v>17000</c:v>
                </c:pt>
                <c:pt idx="30">
                  <c:v>31000</c:v>
                </c:pt>
                <c:pt idx="31">
                  <c:v>35850</c:v>
                </c:pt>
                <c:pt idx="33">
                  <c:v>16600</c:v>
                </c:pt>
                <c:pt idx="34">
                  <c:v>14500</c:v>
                </c:pt>
                <c:pt idx="35">
                  <c:v>14000</c:v>
                </c:pt>
                <c:pt idx="36">
                  <c:v>25200</c:v>
                </c:pt>
                <c:pt idx="37">
                  <c:v>28000</c:v>
                </c:pt>
                <c:pt idx="38">
                  <c:v>11000</c:v>
                </c:pt>
                <c:pt idx="39">
                  <c:v>21000</c:v>
                </c:pt>
                <c:pt idx="40">
                  <c:v>10500</c:v>
                </c:pt>
                <c:pt idx="41">
                  <c:v>47000</c:v>
                </c:pt>
                <c:pt idx="42">
                  <c:v>27000</c:v>
                </c:pt>
                <c:pt idx="43">
                  <c:v>19500</c:v>
                </c:pt>
                <c:pt idx="44">
                  <c:v>31000</c:v>
                </c:pt>
              </c:numCache>
            </c:numRef>
          </c:val>
        </c:ser>
        <c:dLbls>
          <c:showLegendKey val="0"/>
          <c:showVal val="0"/>
          <c:showCatName val="0"/>
          <c:showSerName val="0"/>
          <c:showPercent val="0"/>
          <c:showBubbleSize val="0"/>
        </c:dLbls>
        <c:gapWidth val="60"/>
        <c:overlap val="100"/>
        <c:axId val="174604288"/>
        <c:axId val="174606208"/>
      </c:barChart>
      <c:lineChart>
        <c:grouping val="standard"/>
        <c:varyColors val="0"/>
        <c:ser>
          <c:idx val="4"/>
          <c:order val="1"/>
          <c:tx>
            <c:v>Goal Bounds</c:v>
          </c:tx>
          <c:spPr>
            <a:ln w="25400">
              <a:solidFill>
                <a:srgbClr val="000000"/>
              </a:solidFill>
              <a:prstDash val="solid"/>
            </a:ln>
          </c:spPr>
          <c:marker>
            <c:symbol val="none"/>
          </c:marker>
          <c:cat>
            <c:numRef>
              <c:f>'Fig 7 table 6 YakutatFig'!$A$5:$A$49</c:f>
              <c:numCache>
                <c:formatCode>General</c:formatCode>
                <c:ptCount val="45"/>
                <c:pt idx="0">
                  <c:v>1972</c:v>
                </c:pt>
                <c:pt idx="1">
                  <c:v>1973</c:v>
                </c:pt>
                <c:pt idx="2">
                  <c:v>1974</c:v>
                </c:pt>
                <c:pt idx="3">
                  <c:v>1975</c:v>
                </c:pt>
                <c:pt idx="4">
                  <c:v>1976</c:v>
                </c:pt>
                <c:pt idx="5">
                  <c:v>1977</c:v>
                </c:pt>
                <c:pt idx="6">
                  <c:v>1978</c:v>
                </c:pt>
                <c:pt idx="7">
                  <c:v>1979</c:v>
                </c:pt>
                <c:pt idx="8">
                  <c:v>1980</c:v>
                </c:pt>
                <c:pt idx="9">
                  <c:v>1981</c:v>
                </c:pt>
                <c:pt idx="10">
                  <c:v>1982</c:v>
                </c:pt>
                <c:pt idx="11">
                  <c:v>1983</c:v>
                </c:pt>
                <c:pt idx="12">
                  <c:v>1984</c:v>
                </c:pt>
                <c:pt idx="13">
                  <c:v>1985</c:v>
                </c:pt>
                <c:pt idx="14">
                  <c:v>1986</c:v>
                </c:pt>
                <c:pt idx="15">
                  <c:v>1987</c:v>
                </c:pt>
                <c:pt idx="16">
                  <c:v>1988</c:v>
                </c:pt>
                <c:pt idx="17">
                  <c:v>1989</c:v>
                </c:pt>
                <c:pt idx="18">
                  <c:v>1990</c:v>
                </c:pt>
                <c:pt idx="19">
                  <c:v>1991</c:v>
                </c:pt>
                <c:pt idx="20">
                  <c:v>1992</c:v>
                </c:pt>
                <c:pt idx="21">
                  <c:v>1993</c:v>
                </c:pt>
                <c:pt idx="22">
                  <c:v>1994</c:v>
                </c:pt>
                <c:pt idx="23">
                  <c:v>1995</c:v>
                </c:pt>
                <c:pt idx="24">
                  <c:v>1996</c:v>
                </c:pt>
                <c:pt idx="25">
                  <c:v>1997</c:v>
                </c:pt>
                <c:pt idx="26">
                  <c:v>1998</c:v>
                </c:pt>
                <c:pt idx="27">
                  <c:v>1999</c:v>
                </c:pt>
                <c:pt idx="28">
                  <c:v>2000</c:v>
                </c:pt>
                <c:pt idx="29">
                  <c:v>2001</c:v>
                </c:pt>
                <c:pt idx="30">
                  <c:v>2002</c:v>
                </c:pt>
                <c:pt idx="31">
                  <c:v>2003</c:v>
                </c:pt>
                <c:pt idx="32">
                  <c:v>2004</c:v>
                </c:pt>
                <c:pt idx="33">
                  <c:v>2005</c:v>
                </c:pt>
                <c:pt idx="34">
                  <c:v>2006</c:v>
                </c:pt>
                <c:pt idx="35">
                  <c:v>2007</c:v>
                </c:pt>
                <c:pt idx="36">
                  <c:v>2008</c:v>
                </c:pt>
                <c:pt idx="37">
                  <c:v>2009</c:v>
                </c:pt>
                <c:pt idx="38">
                  <c:v>2010</c:v>
                </c:pt>
                <c:pt idx="39">
                  <c:v>2011</c:v>
                </c:pt>
                <c:pt idx="40">
                  <c:v>2012</c:v>
                </c:pt>
                <c:pt idx="41">
                  <c:v>2013</c:v>
                </c:pt>
                <c:pt idx="42">
                  <c:v>2014</c:v>
                </c:pt>
                <c:pt idx="43">
                  <c:v>2015</c:v>
                </c:pt>
                <c:pt idx="44">
                  <c:v>2016</c:v>
                </c:pt>
              </c:numCache>
            </c:numRef>
          </c:cat>
          <c:val>
            <c:numRef>
              <c:f>'Fig 7 table 6 YakutatFig'!$M$5:$M$49</c:f>
              <c:numCache>
                <c:formatCode>General</c:formatCode>
                <c:ptCount val="45"/>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10000</c:v>
                </c:pt>
                <c:pt idx="32">
                  <c:v>10000</c:v>
                </c:pt>
                <c:pt idx="33">
                  <c:v>10000</c:v>
                </c:pt>
                <c:pt idx="34">
                  <c:v>10000</c:v>
                </c:pt>
                <c:pt idx="35">
                  <c:v>10000</c:v>
                </c:pt>
                <c:pt idx="36">
                  <c:v>10000</c:v>
                </c:pt>
                <c:pt idx="37">
                  <c:v>10000</c:v>
                </c:pt>
                <c:pt idx="38">
                  <c:v>10000</c:v>
                </c:pt>
                <c:pt idx="39">
                  <c:v>10000</c:v>
                </c:pt>
                <c:pt idx="40">
                  <c:v>10000</c:v>
                </c:pt>
                <c:pt idx="41">
                  <c:v>10000</c:v>
                </c:pt>
                <c:pt idx="42">
                  <c:v>10000</c:v>
                </c:pt>
                <c:pt idx="43">
                  <c:v>10000</c:v>
                </c:pt>
                <c:pt idx="44">
                  <c:v>10000</c:v>
                </c:pt>
              </c:numCache>
            </c:numRef>
          </c:val>
          <c:smooth val="0"/>
        </c:ser>
        <c:ser>
          <c:idx val="1"/>
          <c:order val="2"/>
          <c:spPr>
            <a:ln w="25400">
              <a:solidFill>
                <a:schemeClr val="tx1"/>
              </a:solidFill>
            </a:ln>
          </c:spPr>
          <c:marker>
            <c:symbol val="none"/>
          </c:marker>
          <c:val>
            <c:numRef>
              <c:f>'Fig 7 table 6 YakutatFig'!$N$5:$N$49</c:f>
              <c:numCache>
                <c:formatCode>General</c:formatCode>
                <c:ptCount val="45"/>
                <c:pt idx="0">
                  <c:v>29000</c:v>
                </c:pt>
                <c:pt idx="1">
                  <c:v>29000</c:v>
                </c:pt>
                <c:pt idx="2">
                  <c:v>29000</c:v>
                </c:pt>
                <c:pt idx="3">
                  <c:v>29000</c:v>
                </c:pt>
                <c:pt idx="4">
                  <c:v>29000</c:v>
                </c:pt>
                <c:pt idx="5">
                  <c:v>29000</c:v>
                </c:pt>
                <c:pt idx="6">
                  <c:v>29000</c:v>
                </c:pt>
                <c:pt idx="7">
                  <c:v>29000</c:v>
                </c:pt>
                <c:pt idx="8">
                  <c:v>29000</c:v>
                </c:pt>
                <c:pt idx="9">
                  <c:v>29000</c:v>
                </c:pt>
                <c:pt idx="10">
                  <c:v>29000</c:v>
                </c:pt>
                <c:pt idx="11">
                  <c:v>29000</c:v>
                </c:pt>
                <c:pt idx="12">
                  <c:v>29000</c:v>
                </c:pt>
                <c:pt idx="13">
                  <c:v>29000</c:v>
                </c:pt>
                <c:pt idx="14">
                  <c:v>29000</c:v>
                </c:pt>
                <c:pt idx="15">
                  <c:v>29000</c:v>
                </c:pt>
                <c:pt idx="16">
                  <c:v>29000</c:v>
                </c:pt>
                <c:pt idx="17">
                  <c:v>29000</c:v>
                </c:pt>
                <c:pt idx="18">
                  <c:v>29000</c:v>
                </c:pt>
                <c:pt idx="19">
                  <c:v>29000</c:v>
                </c:pt>
                <c:pt idx="20">
                  <c:v>29000</c:v>
                </c:pt>
                <c:pt idx="21">
                  <c:v>29000</c:v>
                </c:pt>
                <c:pt idx="22">
                  <c:v>29000</c:v>
                </c:pt>
                <c:pt idx="23">
                  <c:v>29000</c:v>
                </c:pt>
                <c:pt idx="24">
                  <c:v>29000</c:v>
                </c:pt>
                <c:pt idx="25">
                  <c:v>29000</c:v>
                </c:pt>
                <c:pt idx="26">
                  <c:v>29000</c:v>
                </c:pt>
                <c:pt idx="27">
                  <c:v>29000</c:v>
                </c:pt>
                <c:pt idx="28">
                  <c:v>29000</c:v>
                </c:pt>
                <c:pt idx="29">
                  <c:v>29000</c:v>
                </c:pt>
                <c:pt idx="30">
                  <c:v>29000</c:v>
                </c:pt>
                <c:pt idx="31">
                  <c:v>29000</c:v>
                </c:pt>
                <c:pt idx="32">
                  <c:v>29000</c:v>
                </c:pt>
                <c:pt idx="33">
                  <c:v>29000</c:v>
                </c:pt>
                <c:pt idx="34">
                  <c:v>29000</c:v>
                </c:pt>
                <c:pt idx="35">
                  <c:v>29000</c:v>
                </c:pt>
                <c:pt idx="36">
                  <c:v>29000</c:v>
                </c:pt>
                <c:pt idx="37">
                  <c:v>29000</c:v>
                </c:pt>
                <c:pt idx="38">
                  <c:v>29000</c:v>
                </c:pt>
                <c:pt idx="39">
                  <c:v>29000</c:v>
                </c:pt>
                <c:pt idx="40">
                  <c:v>29000</c:v>
                </c:pt>
                <c:pt idx="41">
                  <c:v>29000</c:v>
                </c:pt>
                <c:pt idx="42">
                  <c:v>29000</c:v>
                </c:pt>
                <c:pt idx="43">
                  <c:v>29000</c:v>
                </c:pt>
                <c:pt idx="44">
                  <c:v>29000</c:v>
                </c:pt>
              </c:numCache>
            </c:numRef>
          </c:val>
          <c:smooth val="0"/>
        </c:ser>
        <c:dLbls>
          <c:showLegendKey val="0"/>
          <c:showVal val="0"/>
          <c:showCatName val="0"/>
          <c:showSerName val="0"/>
          <c:showPercent val="0"/>
          <c:showBubbleSize val="0"/>
        </c:dLbls>
        <c:marker val="1"/>
        <c:smooth val="0"/>
        <c:axId val="174604288"/>
        <c:axId val="174606208"/>
      </c:lineChart>
      <c:catAx>
        <c:axId val="174604288"/>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b="1"/>
                  <a:t>Year</a:t>
                </a:r>
              </a:p>
            </c:rich>
          </c:tx>
          <c:layout>
            <c:manualLayout>
              <c:xMode val="edge"/>
              <c:yMode val="edge"/>
              <c:x val="0.5270995616164601"/>
              <c:y val="0.888639303065840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5400000" vert="horz"/>
          <a:lstStyle/>
          <a:p>
            <a:pPr>
              <a:defRPr sz="1000" b="1" i="0" u="none" strike="noStrike" baseline="0">
                <a:solidFill>
                  <a:srgbClr val="000000"/>
                </a:solidFill>
                <a:latin typeface="Arial"/>
                <a:ea typeface="Arial"/>
                <a:cs typeface="Arial"/>
              </a:defRPr>
            </a:pPr>
            <a:endParaRPr lang="en-US"/>
          </a:p>
        </c:txPr>
        <c:crossAx val="174606208"/>
        <c:crosses val="autoZero"/>
        <c:auto val="1"/>
        <c:lblAlgn val="ctr"/>
        <c:lblOffset val="100"/>
        <c:tickLblSkip val="2"/>
        <c:tickMarkSkip val="1"/>
        <c:noMultiLvlLbl val="0"/>
      </c:catAx>
      <c:valAx>
        <c:axId val="174606208"/>
        <c:scaling>
          <c:orientation val="minMax"/>
          <c:max val="700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74604288"/>
        <c:crosses val="autoZero"/>
        <c:crossBetween val="between"/>
        <c:majorUnit val="200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sz="1400"/>
              <a:t>Sitka</a:t>
            </a:r>
            <a:r>
              <a:rPr lang="en-US" sz="1400" baseline="0"/>
              <a:t> Index</a:t>
            </a:r>
            <a:endParaRPr lang="en-US" sz="1400"/>
          </a:p>
          <a:p>
            <a:pPr>
              <a:defRPr sz="1400" b="1" i="0" u="none" strike="noStrike" baseline="0">
                <a:solidFill>
                  <a:srgbClr val="000000"/>
                </a:solidFill>
                <a:latin typeface="Arial"/>
                <a:ea typeface="Arial"/>
                <a:cs typeface="Arial"/>
              </a:defRPr>
            </a:pPr>
            <a:r>
              <a:rPr lang="en-US" sz="1400"/>
              <a:t>(Survey)</a:t>
            </a:r>
          </a:p>
        </c:rich>
      </c:tx>
      <c:layout>
        <c:manualLayout>
          <c:xMode val="edge"/>
          <c:yMode val="edge"/>
          <c:x val="0.48569815168615843"/>
          <c:y val="2.572717935949706E-2"/>
        </c:manualLayout>
      </c:layout>
      <c:overlay val="0"/>
      <c:spPr>
        <a:noFill/>
        <a:ln w="25400">
          <a:noFill/>
        </a:ln>
      </c:spPr>
    </c:title>
    <c:autoTitleDeleted val="0"/>
    <c:plotArea>
      <c:layout>
        <c:manualLayout>
          <c:layoutTarget val="inner"/>
          <c:xMode val="edge"/>
          <c:yMode val="edge"/>
          <c:x val="0.11410821894107556"/>
          <c:y val="2.9101471908412037E-2"/>
          <c:w val="0.88589178105892441"/>
          <c:h val="0.88583149640803649"/>
        </c:manualLayout>
      </c:layout>
      <c:barChart>
        <c:barDir val="col"/>
        <c:grouping val="stacked"/>
        <c:varyColors val="0"/>
        <c:ser>
          <c:idx val="0"/>
          <c:order val="1"/>
          <c:tx>
            <c:v>Peak Count</c:v>
          </c:tx>
          <c:spPr>
            <a:solidFill>
              <a:srgbClr val="E3E3E3"/>
            </a:solidFill>
            <a:ln w="12700">
              <a:solidFill>
                <a:srgbClr val="000000"/>
              </a:solidFill>
              <a:prstDash val="solid"/>
            </a:ln>
          </c:spPr>
          <c:invertIfNegative val="0"/>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val>
        </c:ser>
        <c:dLbls>
          <c:showLegendKey val="0"/>
          <c:showVal val="0"/>
          <c:showCatName val="0"/>
          <c:showSerName val="0"/>
          <c:showPercent val="0"/>
          <c:showBubbleSize val="0"/>
        </c:dLbls>
        <c:gapWidth val="60"/>
        <c:overlap val="100"/>
        <c:axId val="177195264"/>
        <c:axId val="177201152"/>
      </c:barChart>
      <c:lineChart>
        <c:grouping val="standard"/>
        <c:varyColors val="0"/>
        <c:ser>
          <c:idx val="1"/>
          <c:order val="0"/>
          <c:tx>
            <c:v>Trend</c:v>
          </c:tx>
          <c:spPr>
            <a:ln w="12700">
              <a:solidFill>
                <a:srgbClr val="424242"/>
              </a:solidFill>
              <a:prstDash val="lgDash"/>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'Fig 5 Fig 6 Table 4 Sitka'!$N$10:$N$44</c:f>
              <c:numCache>
                <c:formatCode>General</c:formatCode>
                <c:ptCount val="35"/>
                <c:pt idx="0">
                  <c:v>1338.3684016473112</c:v>
                </c:pt>
                <c:pt idx="1">
                  <c:v>1292.6091386782891</c:v>
                </c:pt>
                <c:pt idx="2">
                  <c:v>1195.0280044908995</c:v>
                </c:pt>
                <c:pt idx="3">
                  <c:v>1141.5813150991385</c:v>
                </c:pt>
                <c:pt idx="4">
                  <c:v>842.78065606029509</c:v>
                </c:pt>
                <c:pt idx="5">
                  <c:v>549.64779915847021</c:v>
                </c:pt>
                <c:pt idx="6">
                  <c:v>465.34309899589164</c:v>
                </c:pt>
                <c:pt idx="7">
                  <c:v>594.20333753211605</c:v>
                </c:pt>
                <c:pt idx="8">
                  <c:v>927.68632219754704</c:v>
                </c:pt>
                <c:pt idx="9">
                  <c:v>1294.9240841746382</c:v>
                </c:pt>
                <c:pt idx="10">
                  <c:v>1625.6598520935752</c:v>
                </c:pt>
                <c:pt idx="11">
                  <c:v>1783.3255534434636</c:v>
                </c:pt>
                <c:pt idx="12">
                  <c:v>1720.6571677474749</c:v>
                </c:pt>
                <c:pt idx="13">
                  <c:v>1555.4297134609906</c:v>
                </c:pt>
                <c:pt idx="14">
                  <c:v>1326.1468058641362</c:v>
                </c:pt>
                <c:pt idx="15">
                  <c:v>1149.107675377827</c:v>
                </c:pt>
                <c:pt idx="16">
                  <c:v>988.39029527352591</c:v>
                </c:pt>
                <c:pt idx="17">
                  <c:v>979.52030299712897</c:v>
                </c:pt>
                <c:pt idx="18">
                  <c:v>1128.9986273094619</c:v>
                </c:pt>
                <c:pt idx="19">
                  <c:v>1307.5537243723177</c:v>
                </c:pt>
                <c:pt idx="20">
                  <c:v>1399.8505244952294</c:v>
                </c:pt>
                <c:pt idx="21">
                  <c:v>1401.6975481091304</c:v>
                </c:pt>
                <c:pt idx="22">
                  <c:v>1484.3992387127716</c:v>
                </c:pt>
                <c:pt idx="23">
                  <c:v>1662.5646289160511</c:v>
                </c:pt>
                <c:pt idx="24">
                  <c:v>1685.1881606303587</c:v>
                </c:pt>
                <c:pt idx="25">
                  <c:v>1553.6586001864798</c:v>
                </c:pt>
                <c:pt idx="26">
                  <c:v>1282.6143714651607</c:v>
                </c:pt>
                <c:pt idx="27">
                  <c:v>1273.6507521151057</c:v>
                </c:pt>
                <c:pt idx="28">
                  <c:v>1459.0981140584927</c:v>
                </c:pt>
                <c:pt idx="29">
                  <c:v>1518.138316342048</c:v>
                </c:pt>
                <c:pt idx="30">
                  <c:v>1608.0021734961697</c:v>
                </c:pt>
                <c:pt idx="31">
                  <c:v>1703.5173369181621</c:v>
                </c:pt>
                <c:pt idx="32">
                  <c:v>2032.1037177802502</c:v>
                </c:pt>
                <c:pt idx="33">
                  <c:v>2411.0287643760294</c:v>
                </c:pt>
                <c:pt idx="34">
                  <c:v>2809.756591727908</c:v>
                </c:pt>
              </c:numCache>
            </c:numRef>
          </c:val>
          <c:smooth val="0"/>
        </c:ser>
        <c:ser>
          <c:idx val="4"/>
          <c:order val="2"/>
          <c:tx>
            <c:v>Goal Bounds</c:v>
          </c:tx>
          <c:spPr>
            <a:ln w="25400">
              <a:solidFill>
                <a:srgbClr val="000000"/>
              </a:solidFill>
              <a:prstDash val="solid"/>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'Fig 5 Fig 6 Table 4 Sitka'!$O$10:$O$44</c:f>
              <c:numCache>
                <c:formatCode>General</c:formatCode>
                <c:ptCount val="35"/>
                <c:pt idx="0">
                  <c:v>400</c:v>
                </c:pt>
                <c:pt idx="1">
                  <c:v>400</c:v>
                </c:pt>
                <c:pt idx="2">
                  <c:v>400</c:v>
                </c:pt>
                <c:pt idx="3">
                  <c:v>400</c:v>
                </c:pt>
                <c:pt idx="4">
                  <c:v>400</c:v>
                </c:pt>
                <c:pt idx="5">
                  <c:v>400</c:v>
                </c:pt>
                <c:pt idx="6">
                  <c:v>400</c:v>
                </c:pt>
                <c:pt idx="7">
                  <c:v>400</c:v>
                </c:pt>
                <c:pt idx="8">
                  <c:v>400</c:v>
                </c:pt>
                <c:pt idx="9">
                  <c:v>400</c:v>
                </c:pt>
                <c:pt idx="10">
                  <c:v>400</c:v>
                </c:pt>
                <c:pt idx="11">
                  <c:v>400</c:v>
                </c:pt>
                <c:pt idx="12">
                  <c:v>400</c:v>
                </c:pt>
                <c:pt idx="13">
                  <c:v>400</c:v>
                </c:pt>
                <c:pt idx="14">
                  <c:v>400</c:v>
                </c:pt>
                <c:pt idx="15">
                  <c:v>400</c:v>
                </c:pt>
                <c:pt idx="16">
                  <c:v>400</c:v>
                </c:pt>
                <c:pt idx="17">
                  <c:v>400</c:v>
                </c:pt>
                <c:pt idx="18">
                  <c:v>400</c:v>
                </c:pt>
                <c:pt idx="19">
                  <c:v>400</c:v>
                </c:pt>
                <c:pt idx="20">
                  <c:v>400</c:v>
                </c:pt>
                <c:pt idx="21">
                  <c:v>400</c:v>
                </c:pt>
                <c:pt idx="22">
                  <c:v>400</c:v>
                </c:pt>
                <c:pt idx="23">
                  <c:v>400</c:v>
                </c:pt>
                <c:pt idx="24">
                  <c:v>400</c:v>
                </c:pt>
                <c:pt idx="25">
                  <c:v>400</c:v>
                </c:pt>
                <c:pt idx="26">
                  <c:v>400</c:v>
                </c:pt>
                <c:pt idx="27">
                  <c:v>400</c:v>
                </c:pt>
                <c:pt idx="28">
                  <c:v>400</c:v>
                </c:pt>
                <c:pt idx="29">
                  <c:v>400</c:v>
                </c:pt>
                <c:pt idx="30">
                  <c:v>400</c:v>
                </c:pt>
                <c:pt idx="31">
                  <c:v>400</c:v>
                </c:pt>
                <c:pt idx="32">
                  <c:v>400</c:v>
                </c:pt>
                <c:pt idx="33">
                  <c:v>400</c:v>
                </c:pt>
                <c:pt idx="34">
                  <c:v>400</c:v>
                </c:pt>
              </c:numCache>
            </c:numRef>
          </c:val>
          <c:smooth val="0"/>
        </c:ser>
        <c:ser>
          <c:idx val="5"/>
          <c:order val="3"/>
          <c:tx>
            <c:v>Upper Goal</c:v>
          </c:tx>
          <c:spPr>
            <a:ln w="25400">
              <a:solidFill>
                <a:srgbClr val="000000"/>
              </a:solidFill>
              <a:prstDash val="solid"/>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'Fig 5 Fig 6 Table 4 Sitka'!$P$10:$P$44</c:f>
              <c:numCache>
                <c:formatCode>General</c:formatCode>
                <c:ptCount val="35"/>
                <c:pt idx="0">
                  <c:v>800</c:v>
                </c:pt>
                <c:pt idx="1">
                  <c:v>800</c:v>
                </c:pt>
                <c:pt idx="2">
                  <c:v>800</c:v>
                </c:pt>
                <c:pt idx="3">
                  <c:v>800</c:v>
                </c:pt>
                <c:pt idx="4">
                  <c:v>800</c:v>
                </c:pt>
                <c:pt idx="5">
                  <c:v>800</c:v>
                </c:pt>
                <c:pt idx="6">
                  <c:v>800</c:v>
                </c:pt>
                <c:pt idx="7">
                  <c:v>800</c:v>
                </c:pt>
                <c:pt idx="8">
                  <c:v>800</c:v>
                </c:pt>
                <c:pt idx="9">
                  <c:v>800</c:v>
                </c:pt>
                <c:pt idx="10">
                  <c:v>800</c:v>
                </c:pt>
                <c:pt idx="11">
                  <c:v>800</c:v>
                </c:pt>
                <c:pt idx="12">
                  <c:v>800</c:v>
                </c:pt>
                <c:pt idx="13">
                  <c:v>800</c:v>
                </c:pt>
                <c:pt idx="14">
                  <c:v>800</c:v>
                </c:pt>
                <c:pt idx="15">
                  <c:v>800</c:v>
                </c:pt>
                <c:pt idx="16">
                  <c:v>800</c:v>
                </c:pt>
                <c:pt idx="17">
                  <c:v>800</c:v>
                </c:pt>
                <c:pt idx="18">
                  <c:v>800</c:v>
                </c:pt>
                <c:pt idx="19">
                  <c:v>800</c:v>
                </c:pt>
                <c:pt idx="20">
                  <c:v>800</c:v>
                </c:pt>
                <c:pt idx="21">
                  <c:v>800</c:v>
                </c:pt>
                <c:pt idx="22">
                  <c:v>800</c:v>
                </c:pt>
                <c:pt idx="23">
                  <c:v>800</c:v>
                </c:pt>
                <c:pt idx="24">
                  <c:v>800</c:v>
                </c:pt>
                <c:pt idx="25">
                  <c:v>800</c:v>
                </c:pt>
                <c:pt idx="26">
                  <c:v>800</c:v>
                </c:pt>
                <c:pt idx="27">
                  <c:v>800</c:v>
                </c:pt>
                <c:pt idx="28">
                  <c:v>800</c:v>
                </c:pt>
                <c:pt idx="29">
                  <c:v>800</c:v>
                </c:pt>
                <c:pt idx="30">
                  <c:v>800</c:v>
                </c:pt>
                <c:pt idx="31">
                  <c:v>800</c:v>
                </c:pt>
                <c:pt idx="32">
                  <c:v>800</c:v>
                </c:pt>
                <c:pt idx="33">
                  <c:v>800</c:v>
                </c:pt>
                <c:pt idx="34">
                  <c:v>800</c:v>
                </c:pt>
              </c:numCache>
            </c:numRef>
          </c:val>
          <c:smooth val="0"/>
        </c:ser>
        <c:dLbls>
          <c:showLegendKey val="0"/>
          <c:showVal val="0"/>
          <c:showCatName val="0"/>
          <c:showSerName val="0"/>
          <c:showPercent val="0"/>
          <c:showBubbleSize val="0"/>
        </c:dLbls>
        <c:marker val="1"/>
        <c:smooth val="0"/>
        <c:axId val="177195264"/>
        <c:axId val="177201152"/>
      </c:lineChart>
      <c:catAx>
        <c:axId val="177195264"/>
        <c:scaling>
          <c:orientation val="minMax"/>
        </c:scaling>
        <c:delete val="0"/>
        <c:axPos val="b"/>
        <c:numFmt formatCode="General" sourceLinked="1"/>
        <c:majorTickMark val="none"/>
        <c:minorTickMark val="none"/>
        <c:tickLblPos val="nextTo"/>
        <c:spPr>
          <a:ln w="12700">
            <a:solidFill>
              <a:srgbClr val="000000"/>
            </a:solidFill>
            <a:prstDash val="solid"/>
          </a:ln>
        </c:spPr>
        <c:txPr>
          <a:bodyPr rot="-5400000" vert="horz"/>
          <a:lstStyle/>
          <a:p>
            <a:pPr>
              <a:defRPr sz="200" b="1" i="0" u="none" strike="noStrike" baseline="0">
                <a:solidFill>
                  <a:srgbClr val="FFFFFF"/>
                </a:solidFill>
                <a:latin typeface="Arial"/>
                <a:ea typeface="Arial"/>
                <a:cs typeface="Arial"/>
              </a:defRPr>
            </a:pPr>
            <a:endParaRPr lang="en-US"/>
          </a:p>
        </c:txPr>
        <c:crossAx val="177201152"/>
        <c:crosses val="autoZero"/>
        <c:auto val="1"/>
        <c:lblAlgn val="ctr"/>
        <c:lblOffset val="100"/>
        <c:tickLblSkip val="1"/>
        <c:tickMarkSkip val="1"/>
        <c:noMultiLvlLbl val="0"/>
      </c:catAx>
      <c:valAx>
        <c:axId val="177201152"/>
        <c:scaling>
          <c:orientation val="minMax"/>
          <c:max val="3000"/>
          <c:min val="0"/>
        </c:scaling>
        <c:delete val="0"/>
        <c:axPos val="l"/>
        <c:title>
          <c:tx>
            <c:rich>
              <a:bodyPr/>
              <a:lstStyle/>
              <a:p>
                <a:pPr>
                  <a:defRPr sz="1400" b="1" i="0" u="none" strike="noStrike" baseline="0">
                    <a:solidFill>
                      <a:srgbClr val="000000"/>
                    </a:solidFill>
                    <a:latin typeface="Arial"/>
                    <a:ea typeface="Arial"/>
                    <a:cs typeface="Arial"/>
                  </a:defRPr>
                </a:pPr>
                <a:r>
                  <a:rPr lang="en-US" sz="1400"/>
                  <a:t>Spawners</a:t>
                </a:r>
              </a:p>
            </c:rich>
          </c:tx>
          <c:layout>
            <c:manualLayout>
              <c:xMode val="edge"/>
              <c:yMode val="edge"/>
              <c:x val="1.0857969542026041E-3"/>
              <c:y val="0.618333281462346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77195264"/>
        <c:crosses val="autoZero"/>
        <c:crossBetween val="between"/>
        <c:majorUnit val="500"/>
        <c:minorUnit val="500"/>
      </c:valAx>
      <c:spPr>
        <a:solidFill>
          <a:srgbClr val="FFFFFF"/>
        </a:solidFill>
        <a:ln w="25400">
          <a:noFill/>
        </a:ln>
      </c:spPr>
    </c:plotArea>
    <c:plotVisOnly val="1"/>
    <c:dispBlanksAs val="gap"/>
    <c:showDLblsOverMax val="0"/>
  </c:chart>
  <c:spPr>
    <a:noFill/>
    <a:ln w="9525">
      <a:noFill/>
    </a:ln>
  </c:spPr>
  <c:txPr>
    <a:bodyPr/>
    <a:lstStyle/>
    <a:p>
      <a:pPr>
        <a:defRPr sz="575"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sz="1400"/>
              <a:t>Ford</a:t>
            </a:r>
            <a:r>
              <a:rPr lang="en-US" sz="1400" baseline="0"/>
              <a:t> Arm Creek</a:t>
            </a:r>
            <a:endParaRPr lang="en-US" sz="1400"/>
          </a:p>
          <a:p>
            <a:pPr>
              <a:defRPr sz="1400" b="1" i="0" u="none" strike="noStrike" baseline="0">
                <a:solidFill>
                  <a:srgbClr val="000000"/>
                </a:solidFill>
                <a:latin typeface="Arial"/>
                <a:ea typeface="Arial"/>
                <a:cs typeface="Arial"/>
              </a:defRPr>
            </a:pPr>
            <a:r>
              <a:rPr lang="en-US" sz="1400"/>
              <a:t>(Weir/Mark</a:t>
            </a:r>
            <a:r>
              <a:rPr lang="en-US" sz="1400" b="1" i="0" u="none" strike="noStrike" baseline="0">
                <a:effectLst/>
              </a:rPr>
              <a:t>–</a:t>
            </a:r>
            <a:r>
              <a:rPr lang="en-US" sz="1400"/>
              <a:t>Recapture)</a:t>
            </a:r>
          </a:p>
        </c:rich>
      </c:tx>
      <c:layout>
        <c:manualLayout>
          <c:xMode val="edge"/>
          <c:yMode val="edge"/>
          <c:x val="0.42545475933155413"/>
          <c:y val="5.77424945169525E-2"/>
        </c:manualLayout>
      </c:layout>
      <c:overlay val="0"/>
      <c:spPr>
        <a:noFill/>
        <a:ln w="25400">
          <a:noFill/>
        </a:ln>
      </c:spPr>
    </c:title>
    <c:autoTitleDeleted val="0"/>
    <c:plotArea>
      <c:layout>
        <c:manualLayout>
          <c:layoutTarget val="inner"/>
          <c:xMode val="edge"/>
          <c:yMode val="edge"/>
          <c:x val="0.11647264680150275"/>
          <c:y val="7.5461690576349189E-2"/>
          <c:w val="0.88350632641508042"/>
          <c:h val="0.65423708337827635"/>
        </c:manualLayout>
      </c:layout>
      <c:barChart>
        <c:barDir val="col"/>
        <c:grouping val="stacked"/>
        <c:varyColors val="0"/>
        <c:ser>
          <c:idx val="0"/>
          <c:order val="1"/>
          <c:tx>
            <c:v>Total Escapement</c:v>
          </c:tx>
          <c:spPr>
            <a:solidFill>
              <a:srgbClr val="E3E3E3"/>
            </a:solidFill>
            <a:ln w="12700">
              <a:solidFill>
                <a:srgbClr val="000000"/>
              </a:solidFill>
              <a:prstDash val="solid"/>
            </a:ln>
          </c:spPr>
          <c:invertIfNegative val="0"/>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 5 Fig 6 Table 4 Sitka'!$R$10:$R$44</c:f>
              <c:numCache>
                <c:formatCode>General</c:formatCode>
                <c:ptCount val="35"/>
                <c:pt idx="0">
                  <c:v>2655</c:v>
                </c:pt>
                <c:pt idx="1">
                  <c:v>1931</c:v>
                </c:pt>
                <c:pt idx="3">
                  <c:v>2324</c:v>
                </c:pt>
                <c:pt idx="4">
                  <c:v>1552</c:v>
                </c:pt>
                <c:pt idx="5">
                  <c:v>1694</c:v>
                </c:pt>
                <c:pt idx="6">
                  <c:v>3119</c:v>
                </c:pt>
                <c:pt idx="7">
                  <c:v>2176</c:v>
                </c:pt>
                <c:pt idx="8">
                  <c:v>2192</c:v>
                </c:pt>
                <c:pt idx="9">
                  <c:v>2761</c:v>
                </c:pt>
                <c:pt idx="10">
                  <c:v>3866</c:v>
                </c:pt>
                <c:pt idx="11">
                  <c:v>4202</c:v>
                </c:pt>
                <c:pt idx="12">
                  <c:v>3227</c:v>
                </c:pt>
                <c:pt idx="13">
                  <c:v>2446</c:v>
                </c:pt>
                <c:pt idx="14">
                  <c:v>2500</c:v>
                </c:pt>
                <c:pt idx="15">
                  <c:v>4718</c:v>
                </c:pt>
                <c:pt idx="16">
                  <c:v>7049</c:v>
                </c:pt>
                <c:pt idx="17">
                  <c:v>3800</c:v>
                </c:pt>
                <c:pt idx="18">
                  <c:v>2304</c:v>
                </c:pt>
                <c:pt idx="19">
                  <c:v>2209</c:v>
                </c:pt>
                <c:pt idx="20">
                  <c:v>7109</c:v>
                </c:pt>
                <c:pt idx="21">
                  <c:v>6789</c:v>
                </c:pt>
                <c:pt idx="22">
                  <c:v>3539</c:v>
                </c:pt>
                <c:pt idx="23">
                  <c:v>4257</c:v>
                </c:pt>
                <c:pt idx="24">
                  <c:v>4737</c:v>
                </c:pt>
                <c:pt idx="25">
                  <c:v>2567</c:v>
                </c:pt>
                <c:pt idx="26">
                  <c:v>5173</c:v>
                </c:pt>
                <c:pt idx="27">
                  <c:v>2181</c:v>
                </c:pt>
                <c:pt idx="28">
                  <c:v>1610</c:v>
                </c:pt>
                <c:pt idx="29">
                  <c:v>1908</c:v>
                </c:pt>
                <c:pt idx="30">
                  <c:v>2282</c:v>
                </c:pt>
                <c:pt idx="31">
                  <c:v>1573</c:v>
                </c:pt>
                <c:pt idx="32">
                  <c:v>3025</c:v>
                </c:pt>
                <c:pt idx="33">
                  <c:v>3281</c:v>
                </c:pt>
                <c:pt idx="34">
                  <c:v>0</c:v>
                </c:pt>
              </c:numCache>
            </c:numRef>
          </c:val>
        </c:ser>
        <c:dLbls>
          <c:showLegendKey val="0"/>
          <c:showVal val="0"/>
          <c:showCatName val="0"/>
          <c:showSerName val="0"/>
          <c:showPercent val="0"/>
          <c:showBubbleSize val="0"/>
        </c:dLbls>
        <c:gapWidth val="60"/>
        <c:overlap val="100"/>
        <c:axId val="177244800"/>
        <c:axId val="177255168"/>
      </c:barChart>
      <c:lineChart>
        <c:grouping val="standard"/>
        <c:varyColors val="0"/>
        <c:ser>
          <c:idx val="1"/>
          <c:order val="0"/>
          <c:tx>
            <c:v>Trend</c:v>
          </c:tx>
          <c:spPr>
            <a:ln w="12700">
              <a:solidFill>
                <a:srgbClr val="424242"/>
              </a:solidFill>
              <a:prstDash val="lgDash"/>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 5 Fig 6 Table 4 Sitka'!$S$10:$S$44</c:f>
              <c:numCache>
                <c:formatCode>General</c:formatCode>
                <c:ptCount val="35"/>
                <c:pt idx="0">
                  <c:v>2446.0837358628933</c:v>
                </c:pt>
                <c:pt idx="1">
                  <c:v>2288.9140396969606</c:v>
                </c:pt>
                <c:pt idx="2">
                  <c:v>2119.1538462290482</c:v>
                </c:pt>
                <c:pt idx="3">
                  <c:v>1971.2842767494574</c:v>
                </c:pt>
                <c:pt idx="4">
                  <c:v>1999.9016160025521</c:v>
                </c:pt>
                <c:pt idx="5">
                  <c:v>2134.2027045067598</c:v>
                </c:pt>
                <c:pt idx="6">
                  <c:v>2262.3443612309989</c:v>
                </c:pt>
                <c:pt idx="7">
                  <c:v>2432.1793213381711</c:v>
                </c:pt>
                <c:pt idx="8">
                  <c:v>2594.0216042569555</c:v>
                </c:pt>
                <c:pt idx="9">
                  <c:v>2984.0688663749015</c:v>
                </c:pt>
                <c:pt idx="10">
                  <c:v>3437.41465801194</c:v>
                </c:pt>
                <c:pt idx="11">
                  <c:v>3546.0059655665709</c:v>
                </c:pt>
                <c:pt idx="12">
                  <c:v>3267.9340511373625</c:v>
                </c:pt>
                <c:pt idx="13">
                  <c:v>3063.0993544922094</c:v>
                </c:pt>
                <c:pt idx="14">
                  <c:v>3582.7031341081711</c:v>
                </c:pt>
                <c:pt idx="15">
                  <c:v>4427.7993959986643</c:v>
                </c:pt>
                <c:pt idx="16">
                  <c:v>4688.466894229412</c:v>
                </c:pt>
                <c:pt idx="17">
                  <c:v>4182.1075802538799</c:v>
                </c:pt>
                <c:pt idx="18">
                  <c:v>3618.7116239311717</c:v>
                </c:pt>
                <c:pt idx="19">
                  <c:v>4107.0789897577424</c:v>
                </c:pt>
                <c:pt idx="20">
                  <c:v>4932.7153008648502</c:v>
                </c:pt>
                <c:pt idx="21">
                  <c:v>5326.2064250871381</c:v>
                </c:pt>
                <c:pt idx="22">
                  <c:v>5033.3952859678484</c:v>
                </c:pt>
                <c:pt idx="23">
                  <c:v>4280.2256796282418</c:v>
                </c:pt>
                <c:pt idx="24">
                  <c:v>3981.3371105933084</c:v>
                </c:pt>
                <c:pt idx="25">
                  <c:v>3921.9678649639159</c:v>
                </c:pt>
                <c:pt idx="26">
                  <c:v>3337.637740410406</c:v>
                </c:pt>
                <c:pt idx="27">
                  <c:v>2813.0155649123831</c:v>
                </c:pt>
                <c:pt idx="28">
                  <c:v>2256.5276358459905</c:v>
                </c:pt>
                <c:pt idx="29">
                  <c:v>1921.2819570295521</c:v>
                </c:pt>
                <c:pt idx="30">
                  <c:v>2011.4382594441181</c:v>
                </c:pt>
                <c:pt idx="31">
                  <c:v>2390.4740499480208</c:v>
                </c:pt>
                <c:pt idx="32">
                  <c:v>2756.6105703591975</c:v>
                </c:pt>
                <c:pt idx="33">
                  <c:v>3155.8870391220662</c:v>
                </c:pt>
              </c:numCache>
            </c:numRef>
          </c:val>
          <c:smooth val="0"/>
        </c:ser>
        <c:ser>
          <c:idx val="4"/>
          <c:order val="2"/>
          <c:tx>
            <c:v>Lower</c:v>
          </c:tx>
          <c:spPr>
            <a:ln w="25400">
              <a:solidFill>
                <a:srgbClr val="000000"/>
              </a:solidFill>
              <a:prstDash val="solid"/>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 5 Fig 6 Table 4 Sitka'!$T$10:$T$44</c:f>
              <c:numCache>
                <c:formatCode>General</c:formatCode>
                <c:ptCount val="35"/>
                <c:pt idx="0">
                  <c:v>1300</c:v>
                </c:pt>
                <c:pt idx="1">
                  <c:v>1300</c:v>
                </c:pt>
                <c:pt idx="2">
                  <c:v>1300</c:v>
                </c:pt>
                <c:pt idx="3">
                  <c:v>1300</c:v>
                </c:pt>
                <c:pt idx="4">
                  <c:v>1300</c:v>
                </c:pt>
                <c:pt idx="5">
                  <c:v>1300</c:v>
                </c:pt>
                <c:pt idx="6">
                  <c:v>1300</c:v>
                </c:pt>
                <c:pt idx="7">
                  <c:v>1300</c:v>
                </c:pt>
                <c:pt idx="8">
                  <c:v>1300</c:v>
                </c:pt>
                <c:pt idx="9">
                  <c:v>1300</c:v>
                </c:pt>
                <c:pt idx="10">
                  <c:v>1300</c:v>
                </c:pt>
                <c:pt idx="11">
                  <c:v>1300</c:v>
                </c:pt>
                <c:pt idx="12">
                  <c:v>1300</c:v>
                </c:pt>
                <c:pt idx="13">
                  <c:v>1300</c:v>
                </c:pt>
                <c:pt idx="14">
                  <c:v>1300</c:v>
                </c:pt>
                <c:pt idx="15">
                  <c:v>1300</c:v>
                </c:pt>
                <c:pt idx="16">
                  <c:v>1300</c:v>
                </c:pt>
                <c:pt idx="17">
                  <c:v>1300</c:v>
                </c:pt>
                <c:pt idx="18">
                  <c:v>1300</c:v>
                </c:pt>
                <c:pt idx="19">
                  <c:v>1300</c:v>
                </c:pt>
                <c:pt idx="20">
                  <c:v>1300</c:v>
                </c:pt>
                <c:pt idx="21">
                  <c:v>1300</c:v>
                </c:pt>
                <c:pt idx="22">
                  <c:v>1300</c:v>
                </c:pt>
                <c:pt idx="23">
                  <c:v>1300</c:v>
                </c:pt>
                <c:pt idx="24">
                  <c:v>1300</c:v>
                </c:pt>
                <c:pt idx="25">
                  <c:v>1300</c:v>
                </c:pt>
                <c:pt idx="26">
                  <c:v>1300</c:v>
                </c:pt>
                <c:pt idx="27">
                  <c:v>1300</c:v>
                </c:pt>
                <c:pt idx="28">
                  <c:v>1300</c:v>
                </c:pt>
                <c:pt idx="29">
                  <c:v>1300</c:v>
                </c:pt>
                <c:pt idx="30">
                  <c:v>1300</c:v>
                </c:pt>
                <c:pt idx="31">
                  <c:v>1300</c:v>
                </c:pt>
                <c:pt idx="32">
                  <c:v>1300</c:v>
                </c:pt>
                <c:pt idx="33">
                  <c:v>1300</c:v>
                </c:pt>
                <c:pt idx="34">
                  <c:v>1300</c:v>
                </c:pt>
              </c:numCache>
            </c:numRef>
          </c:val>
          <c:smooth val="0"/>
        </c:ser>
        <c:ser>
          <c:idx val="2"/>
          <c:order val="3"/>
          <c:tx>
            <c:v>Goal Bounds</c:v>
          </c:tx>
          <c:spPr>
            <a:ln w="25400">
              <a:solidFill>
                <a:srgbClr val="000000"/>
              </a:solidFill>
              <a:prstDash val="solid"/>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'Fig 5 Fig 6 Table 4 Sitka'!$U$10:$U$44</c:f>
              <c:numCache>
                <c:formatCode>General</c:formatCode>
                <c:ptCount val="35"/>
                <c:pt idx="0">
                  <c:v>2900</c:v>
                </c:pt>
                <c:pt idx="1">
                  <c:v>2900</c:v>
                </c:pt>
                <c:pt idx="2">
                  <c:v>2900</c:v>
                </c:pt>
                <c:pt idx="3">
                  <c:v>2900</c:v>
                </c:pt>
                <c:pt idx="4">
                  <c:v>2900</c:v>
                </c:pt>
                <c:pt idx="5">
                  <c:v>2900</c:v>
                </c:pt>
                <c:pt idx="6">
                  <c:v>2900</c:v>
                </c:pt>
                <c:pt idx="7">
                  <c:v>2900</c:v>
                </c:pt>
                <c:pt idx="8">
                  <c:v>2900</c:v>
                </c:pt>
                <c:pt idx="9">
                  <c:v>2900</c:v>
                </c:pt>
                <c:pt idx="10">
                  <c:v>2900</c:v>
                </c:pt>
                <c:pt idx="11">
                  <c:v>2900</c:v>
                </c:pt>
                <c:pt idx="12">
                  <c:v>2900</c:v>
                </c:pt>
                <c:pt idx="13">
                  <c:v>2900</c:v>
                </c:pt>
                <c:pt idx="14">
                  <c:v>2900</c:v>
                </c:pt>
                <c:pt idx="15">
                  <c:v>2900</c:v>
                </c:pt>
                <c:pt idx="16">
                  <c:v>2900</c:v>
                </c:pt>
                <c:pt idx="17">
                  <c:v>2900</c:v>
                </c:pt>
                <c:pt idx="18">
                  <c:v>2900</c:v>
                </c:pt>
                <c:pt idx="19">
                  <c:v>2900</c:v>
                </c:pt>
                <c:pt idx="20">
                  <c:v>2900</c:v>
                </c:pt>
                <c:pt idx="21">
                  <c:v>2900</c:v>
                </c:pt>
                <c:pt idx="22">
                  <c:v>2900</c:v>
                </c:pt>
                <c:pt idx="23">
                  <c:v>2900</c:v>
                </c:pt>
                <c:pt idx="24">
                  <c:v>2900</c:v>
                </c:pt>
                <c:pt idx="25">
                  <c:v>2900</c:v>
                </c:pt>
                <c:pt idx="26">
                  <c:v>2900</c:v>
                </c:pt>
                <c:pt idx="27">
                  <c:v>2900</c:v>
                </c:pt>
                <c:pt idx="28">
                  <c:v>2900</c:v>
                </c:pt>
                <c:pt idx="29">
                  <c:v>2900</c:v>
                </c:pt>
                <c:pt idx="30">
                  <c:v>2900</c:v>
                </c:pt>
                <c:pt idx="31">
                  <c:v>2900</c:v>
                </c:pt>
                <c:pt idx="32">
                  <c:v>2900</c:v>
                </c:pt>
                <c:pt idx="33">
                  <c:v>2900</c:v>
                </c:pt>
                <c:pt idx="34">
                  <c:v>2900</c:v>
                </c:pt>
              </c:numCache>
            </c:numRef>
          </c:val>
          <c:smooth val="0"/>
        </c:ser>
        <c:dLbls>
          <c:showLegendKey val="0"/>
          <c:showVal val="0"/>
          <c:showCatName val="0"/>
          <c:showSerName val="0"/>
          <c:showPercent val="0"/>
          <c:showBubbleSize val="0"/>
        </c:dLbls>
        <c:marker val="1"/>
        <c:smooth val="0"/>
        <c:axId val="177244800"/>
        <c:axId val="177255168"/>
      </c:lineChart>
      <c:catAx>
        <c:axId val="177244800"/>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sz="1400"/>
                  <a:t>Year</a:t>
                </a:r>
              </a:p>
            </c:rich>
          </c:tx>
          <c:layout>
            <c:manualLayout>
              <c:xMode val="edge"/>
              <c:yMode val="edge"/>
              <c:x val="0.52502393083217547"/>
              <c:y val="0.8408099809441628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1000" b="1" i="0" u="none" strike="noStrike" baseline="0">
                <a:solidFill>
                  <a:srgbClr val="000000"/>
                </a:solidFill>
                <a:latin typeface="Arial"/>
                <a:ea typeface="Arial"/>
                <a:cs typeface="Arial"/>
              </a:defRPr>
            </a:pPr>
            <a:endParaRPr lang="en-US"/>
          </a:p>
        </c:txPr>
        <c:crossAx val="177255168"/>
        <c:crosses val="autoZero"/>
        <c:auto val="1"/>
        <c:lblAlgn val="ctr"/>
        <c:lblOffset val="100"/>
        <c:tickLblSkip val="2"/>
        <c:tickMarkSkip val="1"/>
        <c:noMultiLvlLbl val="0"/>
      </c:catAx>
      <c:valAx>
        <c:axId val="177255168"/>
        <c:scaling>
          <c:orientation val="minMax"/>
          <c:max val="90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77244800"/>
        <c:crosses val="autoZero"/>
        <c:crossBetween val="between"/>
      </c:valAx>
      <c:spPr>
        <a:solidFill>
          <a:srgbClr val="FFFFFF"/>
        </a:solidFill>
        <a:ln w="25400">
          <a:noFill/>
        </a:ln>
      </c:spPr>
    </c:plotArea>
    <c:legend>
      <c:legendPos val="r"/>
      <c:legendEntry>
        <c:idx val="2"/>
        <c:delete val="1"/>
      </c:legendEntry>
      <c:layout>
        <c:manualLayout>
          <c:xMode val="edge"/>
          <c:yMode val="edge"/>
          <c:x val="6.8876684532080554E-2"/>
          <c:y val="0.93938633013339079"/>
          <c:w val="0.93112331546791949"/>
          <c:h val="6.0148851256606628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sz="1400" baseline="0"/>
              <a:t>Ketchikan Index</a:t>
            </a:r>
            <a:endParaRPr lang="en-US" sz="1400"/>
          </a:p>
          <a:p>
            <a:pPr>
              <a:defRPr sz="1400" b="1" i="0" u="none" strike="noStrike" baseline="0">
                <a:solidFill>
                  <a:srgbClr val="000000"/>
                </a:solidFill>
                <a:latin typeface="Arial"/>
                <a:ea typeface="Arial"/>
                <a:cs typeface="Arial"/>
              </a:defRPr>
            </a:pPr>
            <a:r>
              <a:rPr lang="en-US" sz="1400"/>
              <a:t>(Survey)</a:t>
            </a:r>
          </a:p>
        </c:rich>
      </c:tx>
      <c:layout>
        <c:manualLayout>
          <c:xMode val="edge"/>
          <c:yMode val="edge"/>
          <c:x val="0.48569815168615843"/>
          <c:y val="2.572717935949706E-2"/>
        </c:manualLayout>
      </c:layout>
      <c:overlay val="0"/>
      <c:spPr>
        <a:noFill/>
        <a:ln w="25400">
          <a:noFill/>
        </a:ln>
      </c:spPr>
    </c:title>
    <c:autoTitleDeleted val="0"/>
    <c:plotArea>
      <c:layout>
        <c:manualLayout>
          <c:layoutTarget val="inner"/>
          <c:xMode val="edge"/>
          <c:yMode val="edge"/>
          <c:x val="0.11410821894107556"/>
          <c:y val="2.9101471908412037E-2"/>
          <c:w val="0.88589178105892441"/>
          <c:h val="0.88583149640803649"/>
        </c:manualLayout>
      </c:layout>
      <c:barChart>
        <c:barDir val="col"/>
        <c:grouping val="stacked"/>
        <c:varyColors val="0"/>
        <c:ser>
          <c:idx val="0"/>
          <c:order val="1"/>
          <c:tx>
            <c:v>Peak Count</c:v>
          </c:tx>
          <c:spPr>
            <a:solidFill>
              <a:srgbClr val="E3E3E3"/>
            </a:solidFill>
            <a:ln w="12700">
              <a:solidFill>
                <a:srgbClr val="000000"/>
              </a:solidFill>
              <a:prstDash val="solid"/>
            </a:ln>
          </c:spPr>
          <c:invertIfNegative val="0"/>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'table 5 Ketchikan'!$W$131:$W$165</c:f>
              <c:numCache>
                <c:formatCode>General</c:formatCode>
                <c:ptCount val="35"/>
                <c:pt idx="5">
                  <c:v>4791.7310554409642</c:v>
                </c:pt>
                <c:pt idx="6">
                  <c:v>5007</c:v>
                </c:pt>
                <c:pt idx="7">
                  <c:v>6761</c:v>
                </c:pt>
                <c:pt idx="8">
                  <c:v>3443.5916335040188</c:v>
                </c:pt>
                <c:pt idx="9">
                  <c:v>5721</c:v>
                </c:pt>
                <c:pt idx="10">
                  <c:v>7017</c:v>
                </c:pt>
                <c:pt idx="11">
                  <c:v>7270</c:v>
                </c:pt>
                <c:pt idx="12">
                  <c:v>8690</c:v>
                </c:pt>
                <c:pt idx="13">
                  <c:v>8627</c:v>
                </c:pt>
                <c:pt idx="14">
                  <c:v>8831</c:v>
                </c:pt>
                <c:pt idx="15">
                  <c:v>5024.9558480428277</c:v>
                </c:pt>
                <c:pt idx="16">
                  <c:v>7094.5375401263209</c:v>
                </c:pt>
                <c:pt idx="17">
                  <c:v>8038</c:v>
                </c:pt>
                <c:pt idx="18">
                  <c:v>8634</c:v>
                </c:pt>
                <c:pt idx="19">
                  <c:v>11267.116943179739</c:v>
                </c:pt>
                <c:pt idx="20">
                  <c:v>12223</c:v>
                </c:pt>
                <c:pt idx="21">
                  <c:v>11899.091649078884</c:v>
                </c:pt>
                <c:pt idx="22">
                  <c:v>9904</c:v>
                </c:pt>
                <c:pt idx="23">
                  <c:v>14840</c:v>
                </c:pt>
                <c:pt idx="24">
                  <c:v>6900.5412233682428</c:v>
                </c:pt>
                <c:pt idx="25">
                  <c:v>4316.19131889442</c:v>
                </c:pt>
                <c:pt idx="26">
                  <c:v>16752.168254747987</c:v>
                </c:pt>
                <c:pt idx="27">
                  <c:v>8709.9845470338514</c:v>
                </c:pt>
                <c:pt idx="28">
                  <c:v>4562.5036185839253</c:v>
                </c:pt>
                <c:pt idx="29">
                  <c:v>5097.790030993855</c:v>
                </c:pt>
                <c:pt idx="30">
                  <c:v>11960.137442047555</c:v>
                </c:pt>
                <c:pt idx="31">
                  <c:v>11294.848476759547</c:v>
                </c:pt>
                <c:pt idx="32">
                  <c:v>16674.889312790467</c:v>
                </c:pt>
                <c:pt idx="33">
                  <c:v>10128.133298386627</c:v>
                </c:pt>
                <c:pt idx="34">
                  <c:v>13419.975739938032</c:v>
                </c:pt>
              </c:numCache>
            </c:numRef>
          </c:val>
        </c:ser>
        <c:dLbls>
          <c:showLegendKey val="0"/>
          <c:showVal val="0"/>
          <c:showCatName val="0"/>
          <c:showSerName val="0"/>
          <c:showPercent val="0"/>
          <c:showBubbleSize val="0"/>
        </c:dLbls>
        <c:gapWidth val="60"/>
        <c:overlap val="100"/>
        <c:axId val="177348608"/>
        <c:axId val="177350144"/>
      </c:barChart>
      <c:lineChart>
        <c:grouping val="standard"/>
        <c:varyColors val="0"/>
        <c:ser>
          <c:idx val="1"/>
          <c:order val="0"/>
          <c:tx>
            <c:v>Trend</c:v>
          </c:tx>
          <c:spPr>
            <a:ln w="12700">
              <a:solidFill>
                <a:srgbClr val="424242"/>
              </a:solidFill>
              <a:prstDash val="lgDash"/>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'table 5 Ketchikan'!$X$131:$X$165</c:f>
              <c:numCache>
                <c:formatCode>General</c:formatCode>
                <c:ptCount val="35"/>
                <c:pt idx="5">
                  <c:v>5052.0384013657895</c:v>
                </c:pt>
                <c:pt idx="6">
                  <c:v>5125.1723649739552</c:v>
                </c:pt>
                <c:pt idx="7">
                  <c:v>5217.3077622707387</c:v>
                </c:pt>
                <c:pt idx="8">
                  <c:v>5391.9808352433483</c:v>
                </c:pt>
                <c:pt idx="9">
                  <c:v>5728.4207918504089</c:v>
                </c:pt>
                <c:pt idx="10">
                  <c:v>6559.4464445170361</c:v>
                </c:pt>
                <c:pt idx="11">
                  <c:v>7549.9915964218389</c:v>
                </c:pt>
                <c:pt idx="12">
                  <c:v>8156.4975131510655</c:v>
                </c:pt>
                <c:pt idx="13">
                  <c:v>8199.2828802760123</c:v>
                </c:pt>
                <c:pt idx="14">
                  <c:v>7615.034963778684</c:v>
                </c:pt>
                <c:pt idx="15">
                  <c:v>7193.2473962083604</c:v>
                </c:pt>
                <c:pt idx="16">
                  <c:v>7133.5861215064033</c:v>
                </c:pt>
                <c:pt idx="17">
                  <c:v>7970.5345788424474</c:v>
                </c:pt>
                <c:pt idx="18">
                  <c:v>9361.3517609097908</c:v>
                </c:pt>
                <c:pt idx="19">
                  <c:v>10577.243977278287</c:v>
                </c:pt>
                <c:pt idx="20">
                  <c:v>11303.761079221107</c:v>
                </c:pt>
                <c:pt idx="21">
                  <c:v>11701.642352216544</c:v>
                </c:pt>
                <c:pt idx="22">
                  <c:v>11612.549066639189</c:v>
                </c:pt>
                <c:pt idx="23">
                  <c:v>10191.719727164564</c:v>
                </c:pt>
                <c:pt idx="24">
                  <c:v>9559.7162697745025</c:v>
                </c:pt>
                <c:pt idx="25">
                  <c:v>9659.7517197041198</c:v>
                </c:pt>
                <c:pt idx="26">
                  <c:v>9296.544562598463</c:v>
                </c:pt>
                <c:pt idx="27">
                  <c:v>8907.4992608898501</c:v>
                </c:pt>
                <c:pt idx="28">
                  <c:v>7722.8846228636539</c:v>
                </c:pt>
                <c:pt idx="29">
                  <c:v>7701.4119028046407</c:v>
                </c:pt>
                <c:pt idx="30">
                  <c:v>9761.727098724039</c:v>
                </c:pt>
                <c:pt idx="31">
                  <c:v>12108.008999044197</c:v>
                </c:pt>
                <c:pt idx="32">
                  <c:v>12481.317681462211</c:v>
                </c:pt>
                <c:pt idx="33">
                  <c:v>12938.082051099378</c:v>
                </c:pt>
                <c:pt idx="34">
                  <c:v>13165.024371321091</c:v>
                </c:pt>
              </c:numCache>
            </c:numRef>
          </c:val>
          <c:smooth val="0"/>
        </c:ser>
        <c:ser>
          <c:idx val="4"/>
          <c:order val="2"/>
          <c:tx>
            <c:v>Goal Bounds</c:v>
          </c:tx>
          <c:spPr>
            <a:ln w="25400">
              <a:solidFill>
                <a:srgbClr val="000000"/>
              </a:solidFill>
              <a:prstDash val="solid"/>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'table 5 Ketchikan'!$Y$131:$Y$165</c:f>
              <c:numCache>
                <c:formatCode>General</c:formatCode>
                <c:ptCount val="35"/>
                <c:pt idx="5">
                  <c:v>4250</c:v>
                </c:pt>
                <c:pt idx="6">
                  <c:v>4250</c:v>
                </c:pt>
                <c:pt idx="7">
                  <c:v>4250</c:v>
                </c:pt>
                <c:pt idx="8">
                  <c:v>4250</c:v>
                </c:pt>
                <c:pt idx="9">
                  <c:v>4250</c:v>
                </c:pt>
                <c:pt idx="10">
                  <c:v>4250</c:v>
                </c:pt>
                <c:pt idx="11">
                  <c:v>4250</c:v>
                </c:pt>
                <c:pt idx="12">
                  <c:v>4250</c:v>
                </c:pt>
                <c:pt idx="13">
                  <c:v>4250</c:v>
                </c:pt>
                <c:pt idx="14">
                  <c:v>4250</c:v>
                </c:pt>
                <c:pt idx="15">
                  <c:v>4250</c:v>
                </c:pt>
                <c:pt idx="16">
                  <c:v>4250</c:v>
                </c:pt>
                <c:pt idx="17">
                  <c:v>4250</c:v>
                </c:pt>
                <c:pt idx="18">
                  <c:v>4250</c:v>
                </c:pt>
                <c:pt idx="19">
                  <c:v>4250</c:v>
                </c:pt>
                <c:pt idx="20">
                  <c:v>4250</c:v>
                </c:pt>
                <c:pt idx="21">
                  <c:v>4250</c:v>
                </c:pt>
                <c:pt idx="22">
                  <c:v>4250</c:v>
                </c:pt>
                <c:pt idx="23">
                  <c:v>4250</c:v>
                </c:pt>
                <c:pt idx="24">
                  <c:v>4250</c:v>
                </c:pt>
                <c:pt idx="25">
                  <c:v>4250</c:v>
                </c:pt>
                <c:pt idx="26">
                  <c:v>4250</c:v>
                </c:pt>
                <c:pt idx="27">
                  <c:v>4250</c:v>
                </c:pt>
                <c:pt idx="28">
                  <c:v>4250</c:v>
                </c:pt>
                <c:pt idx="29">
                  <c:v>4250</c:v>
                </c:pt>
                <c:pt idx="30">
                  <c:v>4250</c:v>
                </c:pt>
                <c:pt idx="31">
                  <c:v>4250</c:v>
                </c:pt>
                <c:pt idx="32">
                  <c:v>4250</c:v>
                </c:pt>
                <c:pt idx="33">
                  <c:v>4250</c:v>
                </c:pt>
                <c:pt idx="34">
                  <c:v>4250</c:v>
                </c:pt>
              </c:numCache>
            </c:numRef>
          </c:val>
          <c:smooth val="0"/>
        </c:ser>
        <c:ser>
          <c:idx val="5"/>
          <c:order val="3"/>
          <c:tx>
            <c:v>Upper Goal</c:v>
          </c:tx>
          <c:spPr>
            <a:ln w="25400">
              <a:solidFill>
                <a:srgbClr val="000000"/>
              </a:solidFill>
              <a:prstDash val="solid"/>
            </a:ln>
          </c:spPr>
          <c:marker>
            <c:symbol val="none"/>
          </c:marker>
          <c:cat>
            <c:numRef>
              <c:f>'Fig 5 Fig 6 Table 4 Sitka'!$M$10:$M$44</c:f>
              <c:numCache>
                <c:formatCode>General</c:formatCode>
                <c:ptCount val="35"/>
                <c:pt idx="0">
                  <c:v>1545.3219007545463</c:v>
                </c:pt>
                <c:pt idx="1">
                  <c:v>456.62998799081362</c:v>
                </c:pt>
                <c:pt idx="2">
                  <c:v>2062.8587955777002</c:v>
                </c:pt>
                <c:pt idx="3">
                  <c:v>1245.8850151473785</c:v>
                </c:pt>
                <c:pt idx="4">
                  <c:v>701.94667538311569</c:v>
                </c:pt>
                <c:pt idx="5">
                  <c:v>293.01983987605763</c:v>
                </c:pt>
                <c:pt idx="6">
                  <c:v>402.6513632086486</c:v>
                </c:pt>
                <c:pt idx="7">
                  <c:v>576.25829154790063</c:v>
                </c:pt>
                <c:pt idx="8">
                  <c:v>566</c:v>
                </c:pt>
                <c:pt idx="9">
                  <c:v>1510</c:v>
                </c:pt>
                <c:pt idx="10">
                  <c:v>1899</c:v>
                </c:pt>
                <c:pt idx="11">
                  <c:v>1716.3150783224742</c:v>
                </c:pt>
                <c:pt idx="12">
                  <c:v>1965</c:v>
                </c:pt>
                <c:pt idx="13">
                  <c:v>1487</c:v>
                </c:pt>
                <c:pt idx="14">
                  <c:v>1451</c:v>
                </c:pt>
                <c:pt idx="15">
                  <c:v>809</c:v>
                </c:pt>
                <c:pt idx="16">
                  <c:v>1242</c:v>
                </c:pt>
                <c:pt idx="17">
                  <c:v>775.58397313770752</c:v>
                </c:pt>
                <c:pt idx="18">
                  <c:v>803</c:v>
                </c:pt>
                <c:pt idx="19">
                  <c:v>1515</c:v>
                </c:pt>
                <c:pt idx="20">
                  <c:v>1868</c:v>
                </c:pt>
                <c:pt idx="21">
                  <c:v>1101</c:v>
                </c:pt>
                <c:pt idx="22">
                  <c:v>1124</c:v>
                </c:pt>
                <c:pt idx="23">
                  <c:v>1668</c:v>
                </c:pt>
                <c:pt idx="24">
                  <c:v>2647</c:v>
                </c:pt>
                <c:pt idx="25">
                  <c:v>1066</c:v>
                </c:pt>
                <c:pt idx="26">
                  <c:v>1117</c:v>
                </c:pt>
                <c:pt idx="27">
                  <c:v>1156</c:v>
                </c:pt>
                <c:pt idx="28">
                  <c:v>1273</c:v>
                </c:pt>
                <c:pt idx="29">
                  <c:v>2222</c:v>
                </c:pt>
                <c:pt idx="30">
                  <c:v>1157</c:v>
                </c:pt>
                <c:pt idx="31">
                  <c:v>1414</c:v>
                </c:pt>
                <c:pt idx="32">
                  <c:v>2161</c:v>
                </c:pt>
                <c:pt idx="33">
                  <c:v>2244</c:v>
                </c:pt>
                <c:pt idx="34">
                  <c:v>2943</c:v>
                </c:pt>
              </c:numCache>
            </c:numRef>
          </c:cat>
          <c:val>
            <c:numRef>
              <c:f>'table 5 Ketchikan'!$Z$131:$Z$165</c:f>
              <c:numCache>
                <c:formatCode>General</c:formatCode>
                <c:ptCount val="35"/>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mooth val="0"/>
        </c:ser>
        <c:dLbls>
          <c:showLegendKey val="0"/>
          <c:showVal val="0"/>
          <c:showCatName val="0"/>
          <c:showSerName val="0"/>
          <c:showPercent val="0"/>
          <c:showBubbleSize val="0"/>
        </c:dLbls>
        <c:marker val="1"/>
        <c:smooth val="0"/>
        <c:axId val="177348608"/>
        <c:axId val="177350144"/>
      </c:lineChart>
      <c:catAx>
        <c:axId val="177348608"/>
        <c:scaling>
          <c:orientation val="minMax"/>
        </c:scaling>
        <c:delete val="0"/>
        <c:axPos val="b"/>
        <c:numFmt formatCode="General" sourceLinked="1"/>
        <c:majorTickMark val="none"/>
        <c:minorTickMark val="none"/>
        <c:tickLblPos val="nextTo"/>
        <c:spPr>
          <a:ln w="12700">
            <a:solidFill>
              <a:srgbClr val="000000"/>
            </a:solidFill>
            <a:prstDash val="solid"/>
          </a:ln>
        </c:spPr>
        <c:txPr>
          <a:bodyPr rot="-5400000" vert="horz"/>
          <a:lstStyle/>
          <a:p>
            <a:pPr>
              <a:defRPr sz="200" b="1" i="0" u="none" strike="noStrike" baseline="0">
                <a:solidFill>
                  <a:srgbClr val="FFFFFF"/>
                </a:solidFill>
                <a:latin typeface="Arial"/>
                <a:ea typeface="Arial"/>
                <a:cs typeface="Arial"/>
              </a:defRPr>
            </a:pPr>
            <a:endParaRPr lang="en-US"/>
          </a:p>
        </c:txPr>
        <c:crossAx val="177350144"/>
        <c:crosses val="autoZero"/>
        <c:auto val="1"/>
        <c:lblAlgn val="ctr"/>
        <c:lblOffset val="100"/>
        <c:tickLblSkip val="1"/>
        <c:tickMarkSkip val="1"/>
        <c:noMultiLvlLbl val="0"/>
      </c:catAx>
      <c:valAx>
        <c:axId val="177350144"/>
        <c:scaling>
          <c:orientation val="minMax"/>
          <c:max val="18000"/>
          <c:min val="0"/>
        </c:scaling>
        <c:delete val="0"/>
        <c:axPos val="l"/>
        <c:title>
          <c:tx>
            <c:rich>
              <a:bodyPr/>
              <a:lstStyle/>
              <a:p>
                <a:pPr>
                  <a:defRPr sz="1400" b="1" i="0" u="none" strike="noStrike" baseline="0">
                    <a:solidFill>
                      <a:srgbClr val="000000"/>
                    </a:solidFill>
                    <a:latin typeface="Arial"/>
                    <a:ea typeface="Arial"/>
                    <a:cs typeface="Arial"/>
                  </a:defRPr>
                </a:pPr>
                <a:r>
                  <a:rPr lang="en-US" sz="1400"/>
                  <a:t>Spawners</a:t>
                </a:r>
              </a:p>
            </c:rich>
          </c:tx>
          <c:layout>
            <c:manualLayout>
              <c:xMode val="edge"/>
              <c:yMode val="edge"/>
              <c:x val="1.0857969542026041E-3"/>
              <c:y val="0.6183332814623467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77348608"/>
        <c:crosses val="autoZero"/>
        <c:crossBetween val="between"/>
        <c:majorUnit val="2000"/>
        <c:minorUnit val="2000"/>
      </c:valAx>
      <c:spPr>
        <a:solidFill>
          <a:srgbClr val="FFFFFF"/>
        </a:solidFill>
        <a:ln w="25400">
          <a:noFill/>
        </a:ln>
      </c:spPr>
    </c:plotArea>
    <c:plotVisOnly val="1"/>
    <c:dispBlanksAs val="gap"/>
    <c:showDLblsOverMax val="0"/>
  </c:chart>
  <c:spPr>
    <a:noFill/>
    <a:ln w="9525">
      <a:noFill/>
    </a:ln>
  </c:spPr>
  <c:txPr>
    <a:bodyPr/>
    <a:lstStyle/>
    <a:p>
      <a:pPr>
        <a:defRPr sz="575"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sz="1400"/>
              <a:t>Hugh</a:t>
            </a:r>
            <a:r>
              <a:rPr lang="en-US" sz="1400" baseline="0"/>
              <a:t> Smith Lake</a:t>
            </a:r>
            <a:endParaRPr lang="en-US" sz="1400"/>
          </a:p>
          <a:p>
            <a:pPr>
              <a:defRPr sz="1400" b="1" i="0" u="none" strike="noStrike" baseline="0">
                <a:solidFill>
                  <a:srgbClr val="000000"/>
                </a:solidFill>
                <a:latin typeface="Arial"/>
                <a:ea typeface="Arial"/>
                <a:cs typeface="Arial"/>
              </a:defRPr>
            </a:pPr>
            <a:r>
              <a:rPr lang="en-US" sz="1400"/>
              <a:t>(Weir/Mark-Recapture)</a:t>
            </a:r>
          </a:p>
        </c:rich>
      </c:tx>
      <c:layout>
        <c:manualLayout>
          <c:xMode val="edge"/>
          <c:yMode val="edge"/>
          <c:x val="0.42545475933155413"/>
          <c:y val="7.2354366663071226E-2"/>
        </c:manualLayout>
      </c:layout>
      <c:overlay val="0"/>
      <c:spPr>
        <a:noFill/>
        <a:ln w="25400">
          <a:noFill/>
        </a:ln>
      </c:spPr>
    </c:title>
    <c:autoTitleDeleted val="0"/>
    <c:plotArea>
      <c:layout>
        <c:manualLayout>
          <c:layoutTarget val="inner"/>
          <c:xMode val="edge"/>
          <c:yMode val="edge"/>
          <c:x val="0.11647264680150275"/>
          <c:y val="7.5461690576349189E-2"/>
          <c:w val="0.88350632641508042"/>
          <c:h val="0.65423708337827635"/>
        </c:manualLayout>
      </c:layout>
      <c:barChart>
        <c:barDir val="col"/>
        <c:grouping val="stacked"/>
        <c:varyColors val="0"/>
        <c:ser>
          <c:idx val="0"/>
          <c:order val="1"/>
          <c:tx>
            <c:v>Total Escapement</c:v>
          </c:tx>
          <c:spPr>
            <a:solidFill>
              <a:srgbClr val="E3E3E3"/>
            </a:solidFill>
            <a:ln w="12700">
              <a:solidFill>
                <a:srgbClr val="000000"/>
              </a:solidFill>
              <a:prstDash val="solid"/>
            </a:ln>
          </c:spPr>
          <c:invertIfNegative val="0"/>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'table 5 Ketchikan'!$AB$131:$AB$165</c:f>
              <c:numCache>
                <c:formatCode>General</c:formatCode>
                <c:ptCount val="35"/>
                <c:pt idx="0">
                  <c:v>2144</c:v>
                </c:pt>
                <c:pt idx="1">
                  <c:v>1487</c:v>
                </c:pt>
                <c:pt idx="2">
                  <c:v>1407</c:v>
                </c:pt>
                <c:pt idx="3">
                  <c:v>903</c:v>
                </c:pt>
                <c:pt idx="4">
                  <c:v>1782</c:v>
                </c:pt>
                <c:pt idx="5">
                  <c:v>1117</c:v>
                </c:pt>
                <c:pt idx="6">
                  <c:v>513</c:v>
                </c:pt>
                <c:pt idx="7">
                  <c:v>433</c:v>
                </c:pt>
                <c:pt idx="8">
                  <c:v>870</c:v>
                </c:pt>
                <c:pt idx="9">
                  <c:v>1836</c:v>
                </c:pt>
                <c:pt idx="10">
                  <c:v>1426</c:v>
                </c:pt>
                <c:pt idx="11">
                  <c:v>832</c:v>
                </c:pt>
                <c:pt idx="12">
                  <c:v>1753</c:v>
                </c:pt>
                <c:pt idx="13">
                  <c:v>1781</c:v>
                </c:pt>
                <c:pt idx="14">
                  <c:v>950</c:v>
                </c:pt>
                <c:pt idx="15">
                  <c:v>732</c:v>
                </c:pt>
                <c:pt idx="16">
                  <c:v>983</c:v>
                </c:pt>
                <c:pt idx="17">
                  <c:v>1246</c:v>
                </c:pt>
                <c:pt idx="18">
                  <c:v>600</c:v>
                </c:pt>
                <c:pt idx="19">
                  <c:v>1580</c:v>
                </c:pt>
                <c:pt idx="20">
                  <c:v>3291</c:v>
                </c:pt>
                <c:pt idx="21">
                  <c:v>1510</c:v>
                </c:pt>
                <c:pt idx="22">
                  <c:v>840</c:v>
                </c:pt>
                <c:pt idx="23">
                  <c:v>1732</c:v>
                </c:pt>
                <c:pt idx="24">
                  <c:v>891</c:v>
                </c:pt>
                <c:pt idx="25">
                  <c:v>1244</c:v>
                </c:pt>
                <c:pt idx="26">
                  <c:v>1741</c:v>
                </c:pt>
                <c:pt idx="27">
                  <c:v>2281</c:v>
                </c:pt>
                <c:pt idx="28">
                  <c:v>2878</c:v>
                </c:pt>
                <c:pt idx="29">
                  <c:v>2137</c:v>
                </c:pt>
                <c:pt idx="30">
                  <c:v>1908</c:v>
                </c:pt>
                <c:pt idx="31">
                  <c:v>3048</c:v>
                </c:pt>
                <c:pt idx="32">
                  <c:v>4110</c:v>
                </c:pt>
                <c:pt idx="33">
                  <c:v>956</c:v>
                </c:pt>
                <c:pt idx="34">
                  <c:v>948</c:v>
                </c:pt>
              </c:numCache>
            </c:numRef>
          </c:val>
        </c:ser>
        <c:dLbls>
          <c:showLegendKey val="0"/>
          <c:showVal val="0"/>
          <c:showCatName val="0"/>
          <c:showSerName val="0"/>
          <c:showPercent val="0"/>
          <c:showBubbleSize val="0"/>
        </c:dLbls>
        <c:gapWidth val="60"/>
        <c:overlap val="100"/>
        <c:axId val="177404544"/>
        <c:axId val="177935104"/>
      </c:barChart>
      <c:lineChart>
        <c:grouping val="standard"/>
        <c:varyColors val="0"/>
        <c:ser>
          <c:idx val="1"/>
          <c:order val="0"/>
          <c:tx>
            <c:v>Trend</c:v>
          </c:tx>
          <c:spPr>
            <a:ln w="12700">
              <a:solidFill>
                <a:srgbClr val="424242"/>
              </a:solidFill>
              <a:prstDash val="lgDash"/>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'table 5 Ketchikan'!$AC$131:$AC$165</c:f>
              <c:numCache>
                <c:formatCode>General</c:formatCode>
                <c:ptCount val="35"/>
                <c:pt idx="0">
                  <c:v>1894.034899745569</c:v>
                </c:pt>
                <c:pt idx="1">
                  <c:v>1678.4421652109747</c:v>
                </c:pt>
                <c:pt idx="2">
                  <c:v>1489.2935454015078</c:v>
                </c:pt>
                <c:pt idx="3">
                  <c:v>1337.4243142718749</c:v>
                </c:pt>
                <c:pt idx="4">
                  <c:v>1221.6519479658427</c:v>
                </c:pt>
                <c:pt idx="5">
                  <c:v>1042.7910521931535</c:v>
                </c:pt>
                <c:pt idx="6">
                  <c:v>810.03379864316321</c:v>
                </c:pt>
                <c:pt idx="7">
                  <c:v>774.3639812261315</c:v>
                </c:pt>
                <c:pt idx="8">
                  <c:v>1025.5387074891314</c:v>
                </c:pt>
                <c:pt idx="9">
                  <c:v>1242.3835426390731</c:v>
                </c:pt>
                <c:pt idx="10">
                  <c:v>1355.9126955784377</c:v>
                </c:pt>
                <c:pt idx="11">
                  <c:v>1415.8295476931939</c:v>
                </c:pt>
                <c:pt idx="12">
                  <c:v>1410.9866964733496</c:v>
                </c:pt>
                <c:pt idx="13">
                  <c:v>1360.8569577050375</c:v>
                </c:pt>
                <c:pt idx="14">
                  <c:v>1190.8094756495398</c:v>
                </c:pt>
                <c:pt idx="15">
                  <c:v>1008.6291919919056</c:v>
                </c:pt>
                <c:pt idx="16">
                  <c:v>944.4541741429008</c:v>
                </c:pt>
                <c:pt idx="17">
                  <c:v>994.93580132024306</c:v>
                </c:pt>
                <c:pt idx="18">
                  <c:v>1324.4488495570067</c:v>
                </c:pt>
                <c:pt idx="19">
                  <c:v>1726.9960467607948</c:v>
                </c:pt>
                <c:pt idx="20">
                  <c:v>1881.2240603282924</c:v>
                </c:pt>
                <c:pt idx="21">
                  <c:v>1824.0601289537512</c:v>
                </c:pt>
                <c:pt idx="22">
                  <c:v>1490.8093010013451</c:v>
                </c:pt>
                <c:pt idx="23">
                  <c:v>1216.6454860388917</c:v>
                </c:pt>
                <c:pt idx="24">
                  <c:v>1277.0674949538793</c:v>
                </c:pt>
                <c:pt idx="25">
                  <c:v>1433.5018309508541</c:v>
                </c:pt>
                <c:pt idx="26">
                  <c:v>1780.740069870154</c:v>
                </c:pt>
                <c:pt idx="27">
                  <c:v>2177.4502358264867</c:v>
                </c:pt>
                <c:pt idx="28">
                  <c:v>2324.1423864859844</c:v>
                </c:pt>
                <c:pt idx="29">
                  <c:v>2373.8263533371792</c:v>
                </c:pt>
                <c:pt idx="30">
                  <c:v>2576.363047562003</c:v>
                </c:pt>
                <c:pt idx="31">
                  <c:v>2727.539845031291</c:v>
                </c:pt>
                <c:pt idx="32">
                  <c:v>2262.8743240463891</c:v>
                </c:pt>
                <c:pt idx="33">
                  <c:v>1800.5845600315433</c:v>
                </c:pt>
                <c:pt idx="34">
                  <c:v>1216.1508774438298</c:v>
                </c:pt>
              </c:numCache>
            </c:numRef>
          </c:val>
          <c:smooth val="0"/>
        </c:ser>
        <c:ser>
          <c:idx val="4"/>
          <c:order val="2"/>
          <c:tx>
            <c:v>Lower</c:v>
          </c:tx>
          <c:spPr>
            <a:ln w="25400">
              <a:solidFill>
                <a:srgbClr val="000000"/>
              </a:solidFill>
              <a:prstDash val="solid"/>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'table 5 Ketchikan'!$AD$131:$AD$165</c:f>
              <c:numCache>
                <c:formatCode>General</c:formatCode>
                <c:ptCount val="35"/>
                <c:pt idx="0">
                  <c:v>500</c:v>
                </c:pt>
                <c:pt idx="1">
                  <c:v>500</c:v>
                </c:pt>
                <c:pt idx="2">
                  <c:v>500</c:v>
                </c:pt>
                <c:pt idx="3">
                  <c:v>500</c:v>
                </c:pt>
                <c:pt idx="4">
                  <c:v>500</c:v>
                </c:pt>
                <c:pt idx="5">
                  <c:v>500</c:v>
                </c:pt>
                <c:pt idx="6">
                  <c:v>500</c:v>
                </c:pt>
                <c:pt idx="7">
                  <c:v>500</c:v>
                </c:pt>
                <c:pt idx="8">
                  <c:v>500</c:v>
                </c:pt>
                <c:pt idx="9">
                  <c:v>500</c:v>
                </c:pt>
                <c:pt idx="10">
                  <c:v>500</c:v>
                </c:pt>
                <c:pt idx="11">
                  <c:v>500</c:v>
                </c:pt>
                <c:pt idx="12">
                  <c:v>500</c:v>
                </c:pt>
                <c:pt idx="13">
                  <c:v>500</c:v>
                </c:pt>
                <c:pt idx="14">
                  <c:v>500</c:v>
                </c:pt>
                <c:pt idx="15">
                  <c:v>500</c:v>
                </c:pt>
                <c:pt idx="16">
                  <c:v>500</c:v>
                </c:pt>
                <c:pt idx="17">
                  <c:v>500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500</c:v>
                </c:pt>
                <c:pt idx="34">
                  <c:v>500</c:v>
                </c:pt>
              </c:numCache>
            </c:numRef>
          </c:val>
          <c:smooth val="0"/>
        </c:ser>
        <c:ser>
          <c:idx val="2"/>
          <c:order val="3"/>
          <c:tx>
            <c:v>Goal Bounds</c:v>
          </c:tx>
          <c:spPr>
            <a:ln w="25400">
              <a:solidFill>
                <a:srgbClr val="000000"/>
              </a:solidFill>
              <a:prstDash val="solid"/>
            </a:ln>
          </c:spPr>
          <c:marker>
            <c:symbol val="none"/>
          </c:marker>
          <c:cat>
            <c:numRef>
              <c:f>'Fig 5 Fig 6 Table 4 Sitka'!$L$10:$L$44</c:f>
              <c:numCache>
                <c:formatCode>General</c:formatCode>
                <c:ptCount val="35"/>
                <c:pt idx="0">
                  <c:v>1982</c:v>
                </c:pt>
                <c:pt idx="1">
                  <c:v>1983</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pt idx="34">
                  <c:v>2016</c:v>
                </c:pt>
              </c:numCache>
            </c:numRef>
          </c:cat>
          <c:val>
            <c:numRef>
              <c:f>'table 5 Ketchikan'!$AE$131:$AE$165</c:f>
              <c:numCache>
                <c:formatCode>General</c:formatCode>
                <c:ptCount val="3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smooth val="0"/>
        </c:ser>
        <c:dLbls>
          <c:showLegendKey val="0"/>
          <c:showVal val="0"/>
          <c:showCatName val="0"/>
          <c:showSerName val="0"/>
          <c:showPercent val="0"/>
          <c:showBubbleSize val="0"/>
        </c:dLbls>
        <c:marker val="1"/>
        <c:smooth val="0"/>
        <c:axId val="177404544"/>
        <c:axId val="177935104"/>
      </c:lineChart>
      <c:catAx>
        <c:axId val="177404544"/>
        <c:scaling>
          <c:orientation val="minMax"/>
        </c:scaling>
        <c:delete val="0"/>
        <c:axPos val="b"/>
        <c:title>
          <c:tx>
            <c:rich>
              <a:bodyPr/>
              <a:lstStyle/>
              <a:p>
                <a:pPr>
                  <a:defRPr sz="1400" b="1" i="0" u="none" strike="noStrike" baseline="0">
                    <a:solidFill>
                      <a:srgbClr val="000000"/>
                    </a:solidFill>
                    <a:latin typeface="Arial"/>
                    <a:ea typeface="Arial"/>
                    <a:cs typeface="Arial"/>
                  </a:defRPr>
                </a:pPr>
                <a:r>
                  <a:rPr lang="en-US" sz="1400"/>
                  <a:t>Year</a:t>
                </a:r>
              </a:p>
            </c:rich>
          </c:tx>
          <c:layout>
            <c:manualLayout>
              <c:xMode val="edge"/>
              <c:yMode val="edge"/>
              <c:x val="0.52502393083217547"/>
              <c:y val="0.84080998094416282"/>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5400000" vert="horz"/>
          <a:lstStyle/>
          <a:p>
            <a:pPr>
              <a:defRPr sz="1000" b="1" i="0" u="none" strike="noStrike" baseline="0">
                <a:solidFill>
                  <a:srgbClr val="000000"/>
                </a:solidFill>
                <a:latin typeface="Arial"/>
                <a:ea typeface="Arial"/>
                <a:cs typeface="Arial"/>
              </a:defRPr>
            </a:pPr>
            <a:endParaRPr lang="en-US"/>
          </a:p>
        </c:txPr>
        <c:crossAx val="177935104"/>
        <c:crosses val="autoZero"/>
        <c:auto val="1"/>
        <c:lblAlgn val="ctr"/>
        <c:lblOffset val="100"/>
        <c:tickLblSkip val="2"/>
        <c:tickMarkSkip val="1"/>
        <c:noMultiLvlLbl val="0"/>
      </c:catAx>
      <c:valAx>
        <c:axId val="177935104"/>
        <c:scaling>
          <c:orientation val="minMax"/>
          <c:max val="42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177404544"/>
        <c:crosses val="autoZero"/>
        <c:crossBetween val="between"/>
        <c:majorUnit val="500"/>
        <c:minorUnit val="500"/>
      </c:valAx>
      <c:spPr>
        <a:solidFill>
          <a:srgbClr val="FFFFFF"/>
        </a:solidFill>
        <a:ln w="25400">
          <a:noFill/>
        </a:ln>
      </c:spPr>
    </c:plotArea>
    <c:legend>
      <c:legendPos val="r"/>
      <c:legendEntry>
        <c:idx val="2"/>
        <c:delete val="1"/>
      </c:legendEntry>
      <c:layout>
        <c:manualLayout>
          <c:xMode val="edge"/>
          <c:yMode val="edge"/>
          <c:x val="6.8876684532080554E-2"/>
          <c:y val="0.93938633013339079"/>
          <c:w val="0.93112331546791949"/>
          <c:h val="6.0148851256606628E-2"/>
        </c:manualLayout>
      </c:layout>
      <c:overlay val="0"/>
      <c:spPr>
        <a:noFill/>
        <a:ln w="25400">
          <a:noFill/>
        </a:ln>
      </c:spPr>
      <c:txPr>
        <a:bodyPr/>
        <a:lstStyle/>
        <a:p>
          <a:pPr>
            <a:defRPr sz="1400" b="1"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Auke Creek (Weir)</a:t>
            </a:r>
          </a:p>
        </c:rich>
      </c:tx>
      <c:layout>
        <c:manualLayout>
          <c:xMode val="edge"/>
          <c:yMode val="edge"/>
          <c:x val="0.44136808879282247"/>
          <c:y val="9.4521784776902887E-3"/>
        </c:manualLayout>
      </c:layout>
      <c:overlay val="0"/>
      <c:spPr>
        <a:noFill/>
        <a:ln w="25400">
          <a:noFill/>
        </a:ln>
      </c:spPr>
    </c:title>
    <c:autoTitleDeleted val="0"/>
    <c:plotArea>
      <c:layout>
        <c:manualLayout>
          <c:layoutTarget val="inner"/>
          <c:xMode val="edge"/>
          <c:yMode val="edge"/>
          <c:x val="0.12652839963631998"/>
          <c:y val="0.12311097112860894"/>
          <c:w val="0.86532825553668535"/>
          <c:h val="0.71193532808398963"/>
        </c:manualLayout>
      </c:layout>
      <c:barChart>
        <c:barDir val="col"/>
        <c:grouping val="stacked"/>
        <c:varyColors val="0"/>
        <c:ser>
          <c:idx val="0"/>
          <c:order val="1"/>
          <c:tx>
            <c:v>Total Escapement</c:v>
          </c:tx>
          <c:spPr>
            <a:solidFill>
              <a:srgbClr val="E3E3E3"/>
            </a:solidFill>
            <a:ln w="12700">
              <a:solidFill>
                <a:srgbClr val="000000"/>
              </a:solidFill>
              <a:prstDash val="solid"/>
            </a:ln>
          </c:spPr>
          <c:invertIfNegative val="0"/>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NSEinside'!$B$8:$B$44</c:f>
              <c:numCache>
                <c:formatCode>#,##0</c:formatCode>
                <c:ptCount val="37"/>
                <c:pt idx="0">
                  <c:v>698</c:v>
                </c:pt>
                <c:pt idx="1">
                  <c:v>646</c:v>
                </c:pt>
                <c:pt idx="2">
                  <c:v>447</c:v>
                </c:pt>
                <c:pt idx="3">
                  <c:v>694</c:v>
                </c:pt>
                <c:pt idx="4">
                  <c:v>651</c:v>
                </c:pt>
                <c:pt idx="5">
                  <c:v>942</c:v>
                </c:pt>
                <c:pt idx="6">
                  <c:v>454</c:v>
                </c:pt>
                <c:pt idx="7">
                  <c:v>668</c:v>
                </c:pt>
                <c:pt idx="8">
                  <c:v>756</c:v>
                </c:pt>
                <c:pt idx="9">
                  <c:v>502</c:v>
                </c:pt>
                <c:pt idx="10">
                  <c:v>697</c:v>
                </c:pt>
                <c:pt idx="11">
                  <c:v>808</c:v>
                </c:pt>
                <c:pt idx="12">
                  <c:v>1020</c:v>
                </c:pt>
                <c:pt idx="13">
                  <c:v>859</c:v>
                </c:pt>
                <c:pt idx="14">
                  <c:v>1437</c:v>
                </c:pt>
                <c:pt idx="15">
                  <c:v>460</c:v>
                </c:pt>
                <c:pt idx="16">
                  <c:v>515</c:v>
                </c:pt>
                <c:pt idx="17">
                  <c:v>609</c:v>
                </c:pt>
                <c:pt idx="18">
                  <c:v>862</c:v>
                </c:pt>
                <c:pt idx="19">
                  <c:v>845</c:v>
                </c:pt>
                <c:pt idx="20">
                  <c:v>683</c:v>
                </c:pt>
                <c:pt idx="21">
                  <c:v>865</c:v>
                </c:pt>
                <c:pt idx="22">
                  <c:v>1176</c:v>
                </c:pt>
                <c:pt idx="23">
                  <c:v>585</c:v>
                </c:pt>
                <c:pt idx="24">
                  <c:v>416</c:v>
                </c:pt>
                <c:pt idx="25">
                  <c:v>450</c:v>
                </c:pt>
                <c:pt idx="26">
                  <c:v>581</c:v>
                </c:pt>
                <c:pt idx="27">
                  <c:v>352</c:v>
                </c:pt>
                <c:pt idx="28">
                  <c:v>600</c:v>
                </c:pt>
                <c:pt idx="29">
                  <c:v>360</c:v>
                </c:pt>
                <c:pt idx="30">
                  <c:v>417</c:v>
                </c:pt>
                <c:pt idx="31">
                  <c:v>517</c:v>
                </c:pt>
                <c:pt idx="32">
                  <c:v>837</c:v>
                </c:pt>
                <c:pt idx="33">
                  <c:v>736</c:v>
                </c:pt>
                <c:pt idx="34">
                  <c:v>1533</c:v>
                </c:pt>
                <c:pt idx="35">
                  <c:v>517</c:v>
                </c:pt>
                <c:pt idx="36">
                  <c:v>204</c:v>
                </c:pt>
              </c:numCache>
            </c:numRef>
          </c:val>
        </c:ser>
        <c:dLbls>
          <c:showLegendKey val="0"/>
          <c:showVal val="0"/>
          <c:showCatName val="0"/>
          <c:showSerName val="0"/>
          <c:showPercent val="0"/>
          <c:showBubbleSize val="0"/>
        </c:dLbls>
        <c:gapWidth val="60"/>
        <c:overlap val="100"/>
        <c:axId val="110502272"/>
        <c:axId val="110503808"/>
      </c:barChart>
      <c:lineChart>
        <c:grouping val="standard"/>
        <c:varyColors val="0"/>
        <c:ser>
          <c:idx val="1"/>
          <c:order val="0"/>
          <c:tx>
            <c:v>Cycle Trend</c:v>
          </c:tx>
          <c:spPr>
            <a:ln w="12700">
              <a:solidFill>
                <a:srgbClr val="424242"/>
              </a:solidFill>
              <a:prstDash val="lgDash"/>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NSEinside'!$C$8:$C$44</c:f>
              <c:numCache>
                <c:formatCode>General</c:formatCode>
                <c:ptCount val="37"/>
                <c:pt idx="0">
                  <c:v>634.48540292449491</c:v>
                </c:pt>
                <c:pt idx="1">
                  <c:v>627.43568709711269</c:v>
                </c:pt>
                <c:pt idx="2">
                  <c:v>630.6093136230146</c:v>
                </c:pt>
                <c:pt idx="3">
                  <c:v>639.6589791860888</c:v>
                </c:pt>
                <c:pt idx="4">
                  <c:v>696.51113749614433</c:v>
                </c:pt>
                <c:pt idx="5">
                  <c:v>690.0474670459073</c:v>
                </c:pt>
                <c:pt idx="6">
                  <c:v>683.90960269837842</c:v>
                </c:pt>
                <c:pt idx="7">
                  <c:v>646.5012472191039</c:v>
                </c:pt>
                <c:pt idx="8">
                  <c:v>632.1966507482673</c:v>
                </c:pt>
                <c:pt idx="9">
                  <c:v>664.34259630190093</c:v>
                </c:pt>
                <c:pt idx="10">
                  <c:v>713.68422986724624</c:v>
                </c:pt>
                <c:pt idx="11">
                  <c:v>808.38117951167442</c:v>
                </c:pt>
                <c:pt idx="12">
                  <c:v>933.77325593034675</c:v>
                </c:pt>
                <c:pt idx="13">
                  <c:v>1003.4446484905494</c:v>
                </c:pt>
                <c:pt idx="14">
                  <c:v>904.34816860098158</c:v>
                </c:pt>
                <c:pt idx="15">
                  <c:v>779.41948583333169</c:v>
                </c:pt>
                <c:pt idx="16">
                  <c:v>651.96752864715086</c:v>
                </c:pt>
                <c:pt idx="17">
                  <c:v>658.4700012995944</c:v>
                </c:pt>
                <c:pt idx="18">
                  <c:v>740.14750630931746</c:v>
                </c:pt>
                <c:pt idx="19">
                  <c:v>786.21243403575829</c:v>
                </c:pt>
                <c:pt idx="20">
                  <c:v>838.43290577586106</c:v>
                </c:pt>
                <c:pt idx="21">
                  <c:v>868.05754666866778</c:v>
                </c:pt>
                <c:pt idx="22">
                  <c:v>819.37258768185393</c:v>
                </c:pt>
                <c:pt idx="23">
                  <c:v>707.70253683757596</c:v>
                </c:pt>
                <c:pt idx="24">
                  <c:v>560.59619570762072</c:v>
                </c:pt>
                <c:pt idx="25">
                  <c:v>478.57139733843474</c:v>
                </c:pt>
                <c:pt idx="26">
                  <c:v>474.09331456190478</c:v>
                </c:pt>
                <c:pt idx="27">
                  <c:v>484.90163823331704</c:v>
                </c:pt>
                <c:pt idx="28">
                  <c:v>454.67293922210388</c:v>
                </c:pt>
                <c:pt idx="29">
                  <c:v>451.05455637896466</c:v>
                </c:pt>
                <c:pt idx="30">
                  <c:v>488.35712520768357</c:v>
                </c:pt>
                <c:pt idx="31">
                  <c:v>579.60817178069476</c:v>
                </c:pt>
                <c:pt idx="32">
                  <c:v>756.67657141001746</c:v>
                </c:pt>
                <c:pt idx="33">
                  <c:v>922.41060199854121</c:v>
                </c:pt>
                <c:pt idx="34">
                  <c:v>780.78056610268527</c:v>
                </c:pt>
                <c:pt idx="35">
                  <c:v>627.69942786048955</c:v>
                </c:pt>
                <c:pt idx="36">
                  <c:v>436.37677489266935</c:v>
                </c:pt>
              </c:numCache>
            </c:numRef>
          </c:val>
          <c:smooth val="0"/>
        </c:ser>
        <c:ser>
          <c:idx val="4"/>
          <c:order val="2"/>
          <c:tx>
            <c:v>Goal Bounds</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NSEinside'!$D$8:$D$44</c:f>
              <c:numCache>
                <c:formatCode>General</c:formatCode>
                <c:ptCount val="37"/>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numCache>
            </c:numRef>
          </c:val>
          <c:smooth val="0"/>
        </c:ser>
        <c:ser>
          <c:idx val="5"/>
          <c:order val="3"/>
          <c:tx>
            <c:v>Upper Goal</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NSEinside'!$E$8:$E$44</c:f>
              <c:numCache>
                <c:formatCode>General</c:formatCode>
                <c:ptCount val="37"/>
                <c:pt idx="0">
                  <c:v>500</c:v>
                </c:pt>
                <c:pt idx="1">
                  <c:v>500</c:v>
                </c:pt>
                <c:pt idx="2">
                  <c:v>500</c:v>
                </c:pt>
                <c:pt idx="3">
                  <c:v>500</c:v>
                </c:pt>
                <c:pt idx="4">
                  <c:v>500</c:v>
                </c:pt>
                <c:pt idx="5">
                  <c:v>500</c:v>
                </c:pt>
                <c:pt idx="6">
                  <c:v>500</c:v>
                </c:pt>
                <c:pt idx="7">
                  <c:v>500</c:v>
                </c:pt>
                <c:pt idx="8">
                  <c:v>500</c:v>
                </c:pt>
                <c:pt idx="9">
                  <c:v>500</c:v>
                </c:pt>
                <c:pt idx="10">
                  <c:v>500</c:v>
                </c:pt>
                <c:pt idx="11">
                  <c:v>500</c:v>
                </c:pt>
                <c:pt idx="12">
                  <c:v>500</c:v>
                </c:pt>
                <c:pt idx="13">
                  <c:v>500</c:v>
                </c:pt>
                <c:pt idx="14">
                  <c:v>500</c:v>
                </c:pt>
                <c:pt idx="15">
                  <c:v>500</c:v>
                </c:pt>
                <c:pt idx="16">
                  <c:v>500</c:v>
                </c:pt>
                <c:pt idx="17">
                  <c:v>500</c:v>
                </c:pt>
                <c:pt idx="18">
                  <c:v>500</c:v>
                </c:pt>
                <c:pt idx="19">
                  <c:v>500</c:v>
                </c:pt>
                <c:pt idx="20">
                  <c:v>500</c:v>
                </c:pt>
                <c:pt idx="21">
                  <c:v>500</c:v>
                </c:pt>
                <c:pt idx="22">
                  <c:v>500</c:v>
                </c:pt>
                <c:pt idx="23">
                  <c:v>500</c:v>
                </c:pt>
                <c:pt idx="24">
                  <c:v>500</c:v>
                </c:pt>
                <c:pt idx="25">
                  <c:v>500</c:v>
                </c:pt>
                <c:pt idx="26">
                  <c:v>500</c:v>
                </c:pt>
                <c:pt idx="27">
                  <c:v>500</c:v>
                </c:pt>
                <c:pt idx="28">
                  <c:v>500</c:v>
                </c:pt>
                <c:pt idx="29">
                  <c:v>500</c:v>
                </c:pt>
                <c:pt idx="30">
                  <c:v>500</c:v>
                </c:pt>
                <c:pt idx="31">
                  <c:v>500</c:v>
                </c:pt>
                <c:pt idx="32">
                  <c:v>500</c:v>
                </c:pt>
                <c:pt idx="33">
                  <c:v>500</c:v>
                </c:pt>
                <c:pt idx="34">
                  <c:v>500</c:v>
                </c:pt>
                <c:pt idx="35">
                  <c:v>500</c:v>
                </c:pt>
                <c:pt idx="36">
                  <c:v>500</c:v>
                </c:pt>
              </c:numCache>
            </c:numRef>
          </c:val>
          <c:smooth val="0"/>
        </c:ser>
        <c:dLbls>
          <c:showLegendKey val="0"/>
          <c:showVal val="0"/>
          <c:showCatName val="0"/>
          <c:showSerName val="0"/>
          <c:showPercent val="0"/>
          <c:showBubbleSize val="0"/>
        </c:dLbls>
        <c:marker val="1"/>
        <c:smooth val="0"/>
        <c:axId val="110502272"/>
        <c:axId val="110503808"/>
      </c:lineChart>
      <c:catAx>
        <c:axId val="110502272"/>
        <c:scaling>
          <c:orientation val="minMax"/>
        </c:scaling>
        <c:delete val="0"/>
        <c:axPos val="b"/>
        <c:numFmt formatCode="General" sourceLinked="1"/>
        <c:majorTickMark val="out"/>
        <c:minorTickMark val="none"/>
        <c:tickLblPos val="nextTo"/>
        <c:spPr>
          <a:ln w="12700">
            <a:solidFill>
              <a:srgbClr val="000000"/>
            </a:solidFill>
            <a:prstDash val="solid"/>
          </a:ln>
        </c:spPr>
        <c:txPr>
          <a:bodyPr rot="-5400000" vert="horz"/>
          <a:lstStyle/>
          <a:p>
            <a:pPr>
              <a:defRPr sz="200" b="1" i="0" u="none" strike="noStrike" baseline="0">
                <a:solidFill>
                  <a:srgbClr val="FFFFFF"/>
                </a:solidFill>
                <a:latin typeface="Arial"/>
                <a:ea typeface="Arial"/>
                <a:cs typeface="Arial"/>
              </a:defRPr>
            </a:pPr>
            <a:endParaRPr lang="en-US"/>
          </a:p>
        </c:txPr>
        <c:crossAx val="110503808"/>
        <c:crosses val="autoZero"/>
        <c:auto val="1"/>
        <c:lblAlgn val="ctr"/>
        <c:lblOffset val="0"/>
        <c:tickLblSkip val="1"/>
        <c:tickMarkSkip val="1"/>
        <c:noMultiLvlLbl val="0"/>
      </c:catAx>
      <c:valAx>
        <c:axId val="110503808"/>
        <c:scaling>
          <c:orientation val="minMax"/>
          <c:max val="1535"/>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10502272"/>
        <c:crosses val="autoZero"/>
        <c:crossBetween val="between"/>
        <c:majorUnit val="500"/>
        <c:minorUnit val="200"/>
      </c:valAx>
      <c:spPr>
        <a:solidFill>
          <a:srgbClr val="FFFFFF"/>
        </a:solidFill>
        <a:ln w="25400">
          <a:noFill/>
        </a:ln>
      </c:spPr>
    </c:plotArea>
    <c:plotVisOnly val="1"/>
    <c:dispBlanksAs val="gap"/>
    <c:showDLblsOverMax val="0"/>
  </c:chart>
  <c:spPr>
    <a:solidFill>
      <a:srgbClr val="FFFFFF"/>
    </a:solidFill>
    <a:ln w="9525">
      <a:noFill/>
    </a:ln>
  </c:spPr>
  <c:txPr>
    <a:bodyPr/>
    <a:lstStyle/>
    <a:p>
      <a:pPr>
        <a:defRPr sz="55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100"/>
              <a:t>Montana Creek (Survey)</a:t>
            </a:r>
          </a:p>
        </c:rich>
      </c:tx>
      <c:layout>
        <c:manualLayout>
          <c:xMode val="edge"/>
          <c:yMode val="edge"/>
          <c:x val="0.41339937899919371"/>
          <c:y val="1.7558028710098386E-2"/>
        </c:manualLayout>
      </c:layout>
      <c:overlay val="0"/>
      <c:spPr>
        <a:noFill/>
        <a:ln w="25400">
          <a:noFill/>
        </a:ln>
      </c:spPr>
    </c:title>
    <c:autoTitleDeleted val="0"/>
    <c:plotArea>
      <c:layout>
        <c:manualLayout>
          <c:layoutTarget val="inner"/>
          <c:xMode val="edge"/>
          <c:yMode val="edge"/>
          <c:x val="0.12418317808313177"/>
          <c:y val="0.1208655168103987"/>
          <c:w val="0.86764843120100188"/>
          <c:h val="0.53245531808523938"/>
        </c:manualLayout>
      </c:layout>
      <c:barChart>
        <c:barDir val="col"/>
        <c:grouping val="stacked"/>
        <c:varyColors val="0"/>
        <c:ser>
          <c:idx val="0"/>
          <c:order val="1"/>
          <c:tx>
            <c:v>Peak Count</c:v>
          </c:tx>
          <c:spPr>
            <a:solidFill>
              <a:srgbClr val="E3E3E3"/>
            </a:solidFill>
            <a:ln w="12700">
              <a:solidFill>
                <a:srgbClr val="000000"/>
              </a:solidFill>
              <a:prstDash val="solid"/>
            </a:ln>
          </c:spPr>
          <c:invertIfNegative val="0"/>
          <c:cat>
            <c:numRef>
              <c:f>[2]Rawcounts!$Y$50:$Y$81</c:f>
              <c:numCache>
                <c:formatCode>General</c:formatCode>
                <c:ptCount val="32"/>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numCache>
            </c:numRef>
          </c:cat>
          <c:val>
            <c:numRef>
              <c:f>'Fig 4 Table 3 NSEinside'!$G$8:$G$44</c:f>
              <c:numCache>
                <c:formatCode>#,##0</c:formatCode>
                <c:ptCount val="37"/>
                <c:pt idx="0" formatCode="General">
                  <c:v>0</c:v>
                </c:pt>
                <c:pt idx="1">
                  <c:v>227</c:v>
                </c:pt>
                <c:pt idx="2">
                  <c:v>545</c:v>
                </c:pt>
                <c:pt idx="3">
                  <c:v>636</c:v>
                </c:pt>
                <c:pt idx="4">
                  <c:v>581</c:v>
                </c:pt>
                <c:pt idx="5">
                  <c:v>810</c:v>
                </c:pt>
                <c:pt idx="6">
                  <c:v>60</c:v>
                </c:pt>
                <c:pt idx="7">
                  <c:v>314</c:v>
                </c:pt>
                <c:pt idx="8">
                  <c:v>164</c:v>
                </c:pt>
                <c:pt idx="9">
                  <c:v>566</c:v>
                </c:pt>
                <c:pt idx="10">
                  <c:v>1711</c:v>
                </c:pt>
                <c:pt idx="11">
                  <c:v>1415</c:v>
                </c:pt>
                <c:pt idx="12">
                  <c:v>2512</c:v>
                </c:pt>
                <c:pt idx="13">
                  <c:v>1352</c:v>
                </c:pt>
                <c:pt idx="14">
                  <c:v>1829</c:v>
                </c:pt>
                <c:pt idx="15">
                  <c:v>600</c:v>
                </c:pt>
                <c:pt idx="16">
                  <c:v>798</c:v>
                </c:pt>
                <c:pt idx="17">
                  <c:v>1018</c:v>
                </c:pt>
                <c:pt idx="18">
                  <c:v>1160</c:v>
                </c:pt>
                <c:pt idx="19">
                  <c:v>1000</c:v>
                </c:pt>
                <c:pt idx="20">
                  <c:v>961</c:v>
                </c:pt>
                <c:pt idx="21">
                  <c:v>1119</c:v>
                </c:pt>
                <c:pt idx="22">
                  <c:v>2448</c:v>
                </c:pt>
                <c:pt idx="23">
                  <c:v>808</c:v>
                </c:pt>
                <c:pt idx="24">
                  <c:v>364</c:v>
                </c:pt>
                <c:pt idx="25">
                  <c:v>351</c:v>
                </c:pt>
                <c:pt idx="26">
                  <c:v>1110</c:v>
                </c:pt>
                <c:pt idx="27">
                  <c:v>324</c:v>
                </c:pt>
                <c:pt idx="28">
                  <c:v>405</c:v>
                </c:pt>
                <c:pt idx="29">
                  <c:v>698</c:v>
                </c:pt>
                <c:pt idx="30">
                  <c:v>630</c:v>
                </c:pt>
                <c:pt idx="31">
                  <c:v>709</c:v>
                </c:pt>
                <c:pt idx="32">
                  <c:v>394</c:v>
                </c:pt>
                <c:pt idx="33">
                  <c:v>367</c:v>
                </c:pt>
                <c:pt idx="34">
                  <c:v>911</c:v>
                </c:pt>
                <c:pt idx="35">
                  <c:v>1204</c:v>
                </c:pt>
                <c:pt idx="36">
                  <c:v>717</c:v>
                </c:pt>
              </c:numCache>
            </c:numRef>
          </c:val>
        </c:ser>
        <c:dLbls>
          <c:showLegendKey val="0"/>
          <c:showVal val="0"/>
          <c:showCatName val="0"/>
          <c:showSerName val="0"/>
          <c:showPercent val="0"/>
          <c:showBubbleSize val="0"/>
        </c:dLbls>
        <c:gapWidth val="60"/>
        <c:overlap val="100"/>
        <c:axId val="110530944"/>
        <c:axId val="110532480"/>
      </c:barChart>
      <c:lineChart>
        <c:grouping val="standard"/>
        <c:varyColors val="0"/>
        <c:ser>
          <c:idx val="1"/>
          <c:order val="0"/>
          <c:tx>
            <c:v>Trend</c:v>
          </c:tx>
          <c:spPr>
            <a:ln w="12700">
              <a:solidFill>
                <a:srgbClr val="424242"/>
              </a:solidFill>
              <a:prstDash val="lgDash"/>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NSEinside'!$H$8:$H$44</c:f>
              <c:numCache>
                <c:formatCode>General</c:formatCode>
                <c:ptCount val="37"/>
                <c:pt idx="1">
                  <c:v>350.34537876065792</c:v>
                </c:pt>
                <c:pt idx="2">
                  <c:v>449.48488016945714</c:v>
                </c:pt>
                <c:pt idx="3">
                  <c:v>536.30835176717255</c:v>
                </c:pt>
                <c:pt idx="4">
                  <c:v>598.08343920078187</c:v>
                </c:pt>
                <c:pt idx="5">
                  <c:v>491.96236497290613</c:v>
                </c:pt>
                <c:pt idx="6">
                  <c:v>379.94484554351465</c:v>
                </c:pt>
                <c:pt idx="7">
                  <c:v>285.26060129064768</c:v>
                </c:pt>
                <c:pt idx="8">
                  <c:v>449.90271759218331</c:v>
                </c:pt>
                <c:pt idx="9">
                  <c:v>816.22670058615995</c:v>
                </c:pt>
                <c:pt idx="10">
                  <c:v>1266.9081297379664</c:v>
                </c:pt>
                <c:pt idx="11">
                  <c:v>1680.8958761547656</c:v>
                </c:pt>
                <c:pt idx="12">
                  <c:v>1784.8576725503963</c:v>
                </c:pt>
                <c:pt idx="13">
                  <c:v>1702.765990978779</c:v>
                </c:pt>
                <c:pt idx="14">
                  <c:v>1356.7874345858017</c:v>
                </c:pt>
                <c:pt idx="15">
                  <c:v>1082.9253572733205</c:v>
                </c:pt>
                <c:pt idx="16">
                  <c:v>943.01566652801534</c:v>
                </c:pt>
                <c:pt idx="17">
                  <c:v>954.37839334053922</c:v>
                </c:pt>
                <c:pt idx="18">
                  <c:v>1026.4412790108215</c:v>
                </c:pt>
                <c:pt idx="19">
                  <c:v>1044.7300480982622</c:v>
                </c:pt>
                <c:pt idx="20">
                  <c:v>1180.1989553406834</c:v>
                </c:pt>
                <c:pt idx="21">
                  <c:v>1376.204294412757</c:v>
                </c:pt>
                <c:pt idx="22">
                  <c:v>1329.4985048859455</c:v>
                </c:pt>
                <c:pt idx="23">
                  <c:v>1100.0292622082482</c:v>
                </c:pt>
                <c:pt idx="24">
                  <c:v>757.6549240129516</c:v>
                </c:pt>
                <c:pt idx="25">
                  <c:v>591.95286861481509</c:v>
                </c:pt>
                <c:pt idx="26">
                  <c:v>568.7059791955329</c:v>
                </c:pt>
                <c:pt idx="27">
                  <c:v>586.40793265075445</c:v>
                </c:pt>
                <c:pt idx="28">
                  <c:v>552.40393568523984</c:v>
                </c:pt>
                <c:pt idx="29">
                  <c:v>569.12521704873939</c:v>
                </c:pt>
                <c:pt idx="30">
                  <c:v>621.56379743497405</c:v>
                </c:pt>
                <c:pt idx="31">
                  <c:v>572.66503289528521</c:v>
                </c:pt>
                <c:pt idx="32">
                  <c:v>543.1796857892873</c:v>
                </c:pt>
                <c:pt idx="33">
                  <c:v>631.35979459952068</c:v>
                </c:pt>
                <c:pt idx="34">
                  <c:v>759.30494154731196</c:v>
                </c:pt>
                <c:pt idx="35">
                  <c:v>869.56666334718443</c:v>
                </c:pt>
                <c:pt idx="36">
                  <c:v>984.16946304337853</c:v>
                </c:pt>
              </c:numCache>
            </c:numRef>
          </c:val>
          <c:smooth val="0"/>
        </c:ser>
        <c:ser>
          <c:idx val="4"/>
          <c:order val="2"/>
          <c:tx>
            <c:v>Goal Bounds</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NSEinside'!$I$8:$I$44</c:f>
              <c:numCache>
                <c:formatCode>General</c:formatCode>
                <c:ptCount val="37"/>
                <c:pt idx="1">
                  <c:v>400</c:v>
                </c:pt>
                <c:pt idx="2">
                  <c:v>400</c:v>
                </c:pt>
                <c:pt idx="3">
                  <c:v>400</c:v>
                </c:pt>
                <c:pt idx="4">
                  <c:v>400</c:v>
                </c:pt>
                <c:pt idx="5">
                  <c:v>400</c:v>
                </c:pt>
                <c:pt idx="6">
                  <c:v>400</c:v>
                </c:pt>
                <c:pt idx="7">
                  <c:v>400</c:v>
                </c:pt>
                <c:pt idx="8">
                  <c:v>400</c:v>
                </c:pt>
                <c:pt idx="9">
                  <c:v>400</c:v>
                </c:pt>
                <c:pt idx="10">
                  <c:v>400</c:v>
                </c:pt>
                <c:pt idx="11">
                  <c:v>400</c:v>
                </c:pt>
                <c:pt idx="12">
                  <c:v>400</c:v>
                </c:pt>
                <c:pt idx="13">
                  <c:v>400</c:v>
                </c:pt>
                <c:pt idx="14">
                  <c:v>400</c:v>
                </c:pt>
                <c:pt idx="15">
                  <c:v>400</c:v>
                </c:pt>
                <c:pt idx="16">
                  <c:v>400</c:v>
                </c:pt>
                <c:pt idx="17">
                  <c:v>400</c:v>
                </c:pt>
                <c:pt idx="18">
                  <c:v>400</c:v>
                </c:pt>
                <c:pt idx="19">
                  <c:v>400</c:v>
                </c:pt>
                <c:pt idx="20">
                  <c:v>400</c:v>
                </c:pt>
                <c:pt idx="21">
                  <c:v>400</c:v>
                </c:pt>
                <c:pt idx="22">
                  <c:v>400</c:v>
                </c:pt>
                <c:pt idx="23">
                  <c:v>400</c:v>
                </c:pt>
                <c:pt idx="24">
                  <c:v>400</c:v>
                </c:pt>
                <c:pt idx="25">
                  <c:v>400</c:v>
                </c:pt>
                <c:pt idx="26">
                  <c:v>400</c:v>
                </c:pt>
                <c:pt idx="27">
                  <c:v>400</c:v>
                </c:pt>
                <c:pt idx="28">
                  <c:v>400</c:v>
                </c:pt>
                <c:pt idx="29">
                  <c:v>400</c:v>
                </c:pt>
                <c:pt idx="30">
                  <c:v>400</c:v>
                </c:pt>
                <c:pt idx="31">
                  <c:v>400</c:v>
                </c:pt>
                <c:pt idx="32">
                  <c:v>400</c:v>
                </c:pt>
                <c:pt idx="33">
                  <c:v>400</c:v>
                </c:pt>
                <c:pt idx="34">
                  <c:v>400</c:v>
                </c:pt>
                <c:pt idx="35">
                  <c:v>400</c:v>
                </c:pt>
                <c:pt idx="36">
                  <c:v>400</c:v>
                </c:pt>
              </c:numCache>
            </c:numRef>
          </c:val>
          <c:smooth val="0"/>
        </c:ser>
        <c:ser>
          <c:idx val="5"/>
          <c:order val="3"/>
          <c:tx>
            <c:v>Upper Goal</c:v>
          </c:tx>
          <c:spPr>
            <a:ln w="25400">
              <a:solidFill>
                <a:srgbClr val="000000"/>
              </a:solidFill>
              <a:prstDash val="solid"/>
            </a:ln>
          </c:spPr>
          <c:marker>
            <c:symbol val="none"/>
          </c:marker>
          <c:cat>
            <c:numRef>
              <c:f>[2]Rawcounts!$Y$50:$Y$86</c:f>
              <c:numCache>
                <c:formatCode>General</c:formatCode>
                <c:ptCount val="37"/>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numCache>
            </c:numRef>
          </c:cat>
          <c:val>
            <c:numRef>
              <c:f>'Fig 4 Table 3 NSEinside'!$J$8:$J$44</c:f>
              <c:numCache>
                <c:formatCode>General</c:formatCode>
                <c:ptCount val="37"/>
                <c:pt idx="1">
                  <c:v>1200</c:v>
                </c:pt>
                <c:pt idx="2">
                  <c:v>1200</c:v>
                </c:pt>
                <c:pt idx="3">
                  <c:v>1200</c:v>
                </c:pt>
                <c:pt idx="4">
                  <c:v>1200</c:v>
                </c:pt>
                <c:pt idx="5">
                  <c:v>1200</c:v>
                </c:pt>
                <c:pt idx="6">
                  <c:v>1200</c:v>
                </c:pt>
                <c:pt idx="7">
                  <c:v>1200</c:v>
                </c:pt>
                <c:pt idx="8">
                  <c:v>1200</c:v>
                </c:pt>
                <c:pt idx="9">
                  <c:v>1200</c:v>
                </c:pt>
                <c:pt idx="10">
                  <c:v>1200</c:v>
                </c:pt>
                <c:pt idx="11">
                  <c:v>1200</c:v>
                </c:pt>
                <c:pt idx="12">
                  <c:v>1200</c:v>
                </c:pt>
                <c:pt idx="13">
                  <c:v>1200</c:v>
                </c:pt>
                <c:pt idx="14">
                  <c:v>1200</c:v>
                </c:pt>
                <c:pt idx="15">
                  <c:v>1200</c:v>
                </c:pt>
                <c:pt idx="16">
                  <c:v>1200</c:v>
                </c:pt>
                <c:pt idx="17">
                  <c:v>1200</c:v>
                </c:pt>
                <c:pt idx="18">
                  <c:v>1200</c:v>
                </c:pt>
                <c:pt idx="19">
                  <c:v>1200</c:v>
                </c:pt>
                <c:pt idx="20">
                  <c:v>1200</c:v>
                </c:pt>
                <c:pt idx="21">
                  <c:v>1200</c:v>
                </c:pt>
                <c:pt idx="22">
                  <c:v>1200</c:v>
                </c:pt>
                <c:pt idx="23">
                  <c:v>1200</c:v>
                </c:pt>
                <c:pt idx="24">
                  <c:v>1200</c:v>
                </c:pt>
                <c:pt idx="25">
                  <c:v>1200</c:v>
                </c:pt>
                <c:pt idx="26">
                  <c:v>1200</c:v>
                </c:pt>
                <c:pt idx="27">
                  <c:v>1200</c:v>
                </c:pt>
                <c:pt idx="28">
                  <c:v>1200</c:v>
                </c:pt>
                <c:pt idx="29">
                  <c:v>1200</c:v>
                </c:pt>
                <c:pt idx="30">
                  <c:v>1200</c:v>
                </c:pt>
                <c:pt idx="31">
                  <c:v>1200</c:v>
                </c:pt>
                <c:pt idx="32">
                  <c:v>1200</c:v>
                </c:pt>
                <c:pt idx="33">
                  <c:v>1200</c:v>
                </c:pt>
                <c:pt idx="34">
                  <c:v>1200</c:v>
                </c:pt>
                <c:pt idx="35">
                  <c:v>1200</c:v>
                </c:pt>
                <c:pt idx="36">
                  <c:v>1200</c:v>
                </c:pt>
              </c:numCache>
            </c:numRef>
          </c:val>
          <c:smooth val="0"/>
        </c:ser>
        <c:dLbls>
          <c:showLegendKey val="0"/>
          <c:showVal val="0"/>
          <c:showCatName val="0"/>
          <c:showSerName val="0"/>
          <c:showPercent val="0"/>
          <c:showBubbleSize val="0"/>
        </c:dLbls>
        <c:marker val="1"/>
        <c:smooth val="0"/>
        <c:axId val="110530944"/>
        <c:axId val="110532480"/>
      </c:lineChart>
      <c:catAx>
        <c:axId val="110530944"/>
        <c:scaling>
          <c:orientation val="minMax"/>
        </c:scaling>
        <c:delete val="0"/>
        <c:axPos val="b"/>
        <c:numFmt formatCode="General" sourceLinked="1"/>
        <c:majorTickMark val="none"/>
        <c:minorTickMark val="none"/>
        <c:tickLblPos val="nextTo"/>
        <c:spPr>
          <a:ln w="12700">
            <a:solidFill>
              <a:srgbClr val="000000"/>
            </a:solidFill>
            <a:prstDash val="solid"/>
          </a:ln>
        </c:spPr>
        <c:txPr>
          <a:bodyPr rot="-5400000" vert="horz"/>
          <a:lstStyle/>
          <a:p>
            <a:pPr>
              <a:defRPr sz="800" b="1" i="0" u="none" strike="noStrike" baseline="0">
                <a:solidFill>
                  <a:srgbClr val="FFFFFF"/>
                </a:solidFill>
                <a:latin typeface="Arial"/>
                <a:ea typeface="Arial"/>
                <a:cs typeface="Arial"/>
              </a:defRPr>
            </a:pPr>
            <a:endParaRPr lang="en-US"/>
          </a:p>
        </c:txPr>
        <c:crossAx val="110532480"/>
        <c:crosses val="autoZero"/>
        <c:auto val="1"/>
        <c:lblAlgn val="ctr"/>
        <c:lblOffset val="0"/>
        <c:tickLblSkip val="1"/>
        <c:tickMarkSkip val="1"/>
        <c:noMultiLvlLbl val="0"/>
      </c:catAx>
      <c:valAx>
        <c:axId val="110532480"/>
        <c:scaling>
          <c:orientation val="minMax"/>
          <c:max val="2600"/>
          <c:min val="0"/>
        </c:scaling>
        <c:delete val="0"/>
        <c:axPos val="l"/>
        <c:numFmt formatCode="#,##0" sourceLinked="0"/>
        <c:majorTickMark val="out"/>
        <c:minorTickMark val="none"/>
        <c:tickLblPos val="nextTo"/>
        <c:spPr>
          <a:ln w="12700">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n-US"/>
          </a:p>
        </c:txPr>
        <c:crossAx val="110530944"/>
        <c:crosses val="autoZero"/>
        <c:crossBetween val="between"/>
        <c:majorUnit val="1000"/>
      </c:valAx>
      <c:spPr>
        <a:solidFill>
          <a:srgbClr val="FFFFFF"/>
        </a:solidFill>
        <a:ln w="25400">
          <a:noFill/>
        </a:ln>
      </c:spPr>
    </c:plotArea>
    <c:plotVisOnly val="1"/>
    <c:dispBlanksAs val="gap"/>
    <c:showDLblsOverMax val="0"/>
  </c:chart>
  <c:spPr>
    <a:noFill/>
    <a:ln w="9525">
      <a:noFill/>
    </a:ln>
  </c:spPr>
  <c:txPr>
    <a:bodyPr/>
    <a:lstStyle/>
    <a:p>
      <a:pPr>
        <a:defRPr sz="800" b="1"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9525</xdr:colOff>
      <xdr:row>56</xdr:row>
      <xdr:rowOff>76200</xdr:rowOff>
    </xdr:from>
    <xdr:to>
      <xdr:col>11</xdr:col>
      <xdr:colOff>19050</xdr:colOff>
      <xdr:row>67</xdr:row>
      <xdr:rowOff>85725</xdr:rowOff>
    </xdr:to>
    <xdr:graphicFrame macro="">
      <xdr:nvGraphicFramePr>
        <xdr:cNvPr id="27758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66</xdr:row>
      <xdr:rowOff>152400</xdr:rowOff>
    </xdr:from>
    <xdr:to>
      <xdr:col>11</xdr:col>
      <xdr:colOff>0</xdr:colOff>
      <xdr:row>77</xdr:row>
      <xdr:rowOff>47625</xdr:rowOff>
    </xdr:to>
    <xdr:graphicFrame macro="">
      <xdr:nvGraphicFramePr>
        <xdr:cNvPr id="27758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77</xdr:row>
      <xdr:rowOff>19050</xdr:rowOff>
    </xdr:from>
    <xdr:to>
      <xdr:col>10</xdr:col>
      <xdr:colOff>590550</xdr:colOff>
      <xdr:row>90</xdr:row>
      <xdr:rowOff>152400</xdr:rowOff>
    </xdr:to>
    <xdr:graphicFrame macro="">
      <xdr:nvGraphicFramePr>
        <xdr:cNvPr id="277588"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48</xdr:row>
      <xdr:rowOff>104775</xdr:rowOff>
    </xdr:from>
    <xdr:to>
      <xdr:col>9</xdr:col>
      <xdr:colOff>590550</xdr:colOff>
      <xdr:row>63</xdr:row>
      <xdr:rowOff>85725</xdr:rowOff>
    </xdr:to>
    <xdr:graphicFrame macro="">
      <xdr:nvGraphicFramePr>
        <xdr:cNvPr id="9026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62</xdr:row>
      <xdr:rowOff>66675</xdr:rowOff>
    </xdr:from>
    <xdr:to>
      <xdr:col>9</xdr:col>
      <xdr:colOff>590550</xdr:colOff>
      <xdr:row>83</xdr:row>
      <xdr:rowOff>142875</xdr:rowOff>
    </xdr:to>
    <xdr:graphicFrame macro="">
      <xdr:nvGraphicFramePr>
        <xdr:cNvPr id="9026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90</xdr:row>
      <xdr:rowOff>104775</xdr:rowOff>
    </xdr:from>
    <xdr:to>
      <xdr:col>9</xdr:col>
      <xdr:colOff>590550</xdr:colOff>
      <xdr:row>105</xdr:row>
      <xdr:rowOff>85725</xdr:rowOff>
    </xdr:to>
    <xdr:graphicFrame macro="">
      <xdr:nvGraphicFramePr>
        <xdr:cNvPr id="902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104</xdr:row>
      <xdr:rowOff>66675</xdr:rowOff>
    </xdr:from>
    <xdr:to>
      <xdr:col>9</xdr:col>
      <xdr:colOff>590550</xdr:colOff>
      <xdr:row>125</xdr:row>
      <xdr:rowOff>142875</xdr:rowOff>
    </xdr:to>
    <xdr:graphicFrame macro="">
      <xdr:nvGraphicFramePr>
        <xdr:cNvPr id="9026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48</xdr:row>
      <xdr:rowOff>47625</xdr:rowOff>
    </xdr:from>
    <xdr:to>
      <xdr:col>9</xdr:col>
      <xdr:colOff>342900</xdr:colOff>
      <xdr:row>55</xdr:row>
      <xdr:rowOff>104775</xdr:rowOff>
    </xdr:to>
    <xdr:graphicFrame macro="">
      <xdr:nvGraphicFramePr>
        <xdr:cNvPr id="24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54</xdr:row>
      <xdr:rowOff>104775</xdr:rowOff>
    </xdr:from>
    <xdr:to>
      <xdr:col>9</xdr:col>
      <xdr:colOff>342900</xdr:colOff>
      <xdr:row>65</xdr:row>
      <xdr:rowOff>28575</xdr:rowOff>
    </xdr:to>
    <xdr:graphicFrame macro="">
      <xdr:nvGraphicFramePr>
        <xdr:cNvPr id="243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67</xdr:row>
      <xdr:rowOff>142875</xdr:rowOff>
    </xdr:from>
    <xdr:to>
      <xdr:col>9</xdr:col>
      <xdr:colOff>361950</xdr:colOff>
      <xdr:row>77</xdr:row>
      <xdr:rowOff>66675</xdr:rowOff>
    </xdr:to>
    <xdr:graphicFrame macro="">
      <xdr:nvGraphicFramePr>
        <xdr:cNvPr id="243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82</xdr:row>
      <xdr:rowOff>123825</xdr:rowOff>
    </xdr:from>
    <xdr:to>
      <xdr:col>9</xdr:col>
      <xdr:colOff>381000</xdr:colOff>
      <xdr:row>94</xdr:row>
      <xdr:rowOff>152400</xdr:rowOff>
    </xdr:to>
    <xdr:graphicFrame macro="">
      <xdr:nvGraphicFramePr>
        <xdr:cNvPr id="243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61</xdr:row>
      <xdr:rowOff>152400</xdr:rowOff>
    </xdr:from>
    <xdr:to>
      <xdr:col>9</xdr:col>
      <xdr:colOff>361950</xdr:colOff>
      <xdr:row>68</xdr:row>
      <xdr:rowOff>104775</xdr:rowOff>
    </xdr:to>
    <xdr:graphicFrame macro="">
      <xdr:nvGraphicFramePr>
        <xdr:cNvPr id="243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74</xdr:row>
      <xdr:rowOff>114300</xdr:rowOff>
    </xdr:from>
    <xdr:to>
      <xdr:col>9</xdr:col>
      <xdr:colOff>342900</xdr:colOff>
      <xdr:row>83</xdr:row>
      <xdr:rowOff>57150</xdr:rowOff>
    </xdr:to>
    <xdr:graphicFrame macro="">
      <xdr:nvGraphicFramePr>
        <xdr:cNvPr id="2438"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_BACKUPFROMLAPTOP\ESCAPE\Sitkaes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_BACKUPFROMLAPTOP\ESCAPE\roadinde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graphs (4)"/>
      <sheetName val="PrintTable"/>
      <sheetName val="SitkaEscTable (Report)"/>
      <sheetName val="reportgraphs (3)"/>
      <sheetName val="Fillin"/>
      <sheetName val="reportgraphs (2)"/>
      <sheetName val="reportgraphs"/>
      <sheetName val="SitkaEscTable"/>
      <sheetName val="PowerPtGraphs"/>
      <sheetName val="Final index"/>
      <sheetName val="TroysTable"/>
    </sheetNames>
    <sheetDataSet>
      <sheetData sheetId="0"/>
      <sheetData sheetId="1"/>
      <sheetData sheetId="2"/>
      <sheetData sheetId="3"/>
      <sheetData sheetId="4"/>
      <sheetData sheetId="5"/>
      <sheetData sheetId="6"/>
      <sheetData sheetId="7"/>
      <sheetData sheetId="8"/>
      <sheetData sheetId="9">
        <row r="7">
          <cell r="B7">
            <v>317</v>
          </cell>
        </row>
      </sheetData>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Graph (B&amp;W)"/>
      <sheetName val="PrintTable"/>
      <sheetName val="Rawcounts"/>
      <sheetName val="Table 19 (4)"/>
      <sheetName val="ReportGraph (3)"/>
      <sheetName val="ReportGraph (2)"/>
      <sheetName val="Sheet1"/>
      <sheetName val="Figs"/>
      <sheetName val="RawcountswEdsUpdate9_12_05"/>
      <sheetName val="Table 19 (3)"/>
      <sheetName val="Table 19 (2)"/>
      <sheetName val="North Esc. Graph"/>
      <sheetName val="Table 19"/>
      <sheetName val="Table"/>
      <sheetName val="PowerPointFigs"/>
      <sheetName val="ReportGraph"/>
    </sheetNames>
    <sheetDataSet>
      <sheetData sheetId="0" refreshError="1"/>
      <sheetData sheetId="1" refreshError="1"/>
      <sheetData sheetId="2">
        <row r="50">
          <cell r="Y50">
            <v>1980</v>
          </cell>
        </row>
        <row r="51">
          <cell r="Y51">
            <v>1981</v>
          </cell>
        </row>
        <row r="52">
          <cell r="N52">
            <v>7505</v>
          </cell>
          <cell r="Y52">
            <v>1982</v>
          </cell>
        </row>
        <row r="53">
          <cell r="N53">
            <v>9840</v>
          </cell>
          <cell r="Y53">
            <v>1983</v>
          </cell>
        </row>
        <row r="54">
          <cell r="N54">
            <v>2825</v>
          </cell>
          <cell r="Y54">
            <v>1984</v>
          </cell>
        </row>
        <row r="55">
          <cell r="N55">
            <v>6169</v>
          </cell>
          <cell r="Y55">
            <v>1985</v>
          </cell>
        </row>
        <row r="56">
          <cell r="N56">
            <v>1752</v>
          </cell>
          <cell r="Y56">
            <v>1986</v>
          </cell>
        </row>
        <row r="57">
          <cell r="N57">
            <v>3260</v>
          </cell>
          <cell r="Y57">
            <v>1987</v>
          </cell>
        </row>
        <row r="58">
          <cell r="N58">
            <v>2724</v>
          </cell>
          <cell r="Y58">
            <v>1988</v>
          </cell>
        </row>
        <row r="59">
          <cell r="N59">
            <v>7509</v>
          </cell>
          <cell r="Y59">
            <v>1989</v>
          </cell>
        </row>
        <row r="60">
          <cell r="N60">
            <v>11050</v>
          </cell>
          <cell r="Y60">
            <v>1990</v>
          </cell>
        </row>
        <row r="61">
          <cell r="N61">
            <v>11530</v>
          </cell>
          <cell r="Y61">
            <v>1991</v>
          </cell>
        </row>
        <row r="62">
          <cell r="N62">
            <v>15300</v>
          </cell>
          <cell r="Y62">
            <v>1992</v>
          </cell>
        </row>
        <row r="63">
          <cell r="N63">
            <v>15670</v>
          </cell>
          <cell r="Y63">
            <v>1993</v>
          </cell>
        </row>
        <row r="64">
          <cell r="N64">
            <v>15920</v>
          </cell>
          <cell r="Y64">
            <v>1994</v>
          </cell>
        </row>
        <row r="65">
          <cell r="N65">
            <v>4945</v>
          </cell>
          <cell r="Y65">
            <v>1995</v>
          </cell>
        </row>
        <row r="66">
          <cell r="N66">
            <v>6050</v>
          </cell>
          <cell r="Y66">
            <v>1996</v>
          </cell>
        </row>
        <row r="67">
          <cell r="N67">
            <v>10050</v>
          </cell>
          <cell r="Y67">
            <v>1997</v>
          </cell>
        </row>
        <row r="68">
          <cell r="N68">
            <v>6802</v>
          </cell>
          <cell r="Y68">
            <v>1998</v>
          </cell>
        </row>
        <row r="69">
          <cell r="N69">
            <v>9920</v>
          </cell>
          <cell r="Y69">
            <v>1999</v>
          </cell>
        </row>
        <row r="70">
          <cell r="N70">
            <v>10650</v>
          </cell>
          <cell r="Y70">
            <v>2000</v>
          </cell>
        </row>
        <row r="71">
          <cell r="N71">
            <v>19290</v>
          </cell>
          <cell r="Y71">
            <v>2001</v>
          </cell>
        </row>
        <row r="72">
          <cell r="N72">
            <v>27700</v>
          </cell>
          <cell r="Y72">
            <v>2002</v>
          </cell>
        </row>
        <row r="73">
          <cell r="N73">
            <v>10110</v>
          </cell>
          <cell r="Y73">
            <v>2003</v>
          </cell>
        </row>
        <row r="74">
          <cell r="N74">
            <v>14450</v>
          </cell>
          <cell r="Y74">
            <v>2004</v>
          </cell>
        </row>
        <row r="75">
          <cell r="N75">
            <v>5220</v>
          </cell>
          <cell r="Y75">
            <v>2005</v>
          </cell>
        </row>
        <row r="76">
          <cell r="N76">
            <v>5470</v>
          </cell>
          <cell r="Y76">
            <v>2006</v>
          </cell>
        </row>
        <row r="77">
          <cell r="N77">
            <v>3915</v>
          </cell>
          <cell r="Y77">
            <v>2007</v>
          </cell>
        </row>
        <row r="78">
          <cell r="N78">
            <v>6870</v>
          </cell>
          <cell r="Y78">
            <v>2008</v>
          </cell>
        </row>
        <row r="79">
          <cell r="N79">
            <v>4230</v>
          </cell>
          <cell r="Y79">
            <v>2009</v>
          </cell>
        </row>
        <row r="80">
          <cell r="N80">
            <v>7520</v>
          </cell>
          <cell r="Y80">
            <v>2010</v>
          </cell>
        </row>
        <row r="81">
          <cell r="N81">
            <v>6050</v>
          </cell>
          <cell r="Y81">
            <v>2011</v>
          </cell>
        </row>
        <row r="82">
          <cell r="N82">
            <v>5480</v>
          </cell>
          <cell r="Y82">
            <v>2012</v>
          </cell>
        </row>
        <row r="83">
          <cell r="N83">
            <v>6280</v>
          </cell>
          <cell r="Y83">
            <v>2013</v>
          </cell>
        </row>
        <row r="84">
          <cell r="N84">
            <v>15480</v>
          </cell>
          <cell r="Y84">
            <v>2014</v>
          </cell>
        </row>
        <row r="85">
          <cell r="N85">
            <v>9940</v>
          </cell>
          <cell r="Y85">
            <v>2015</v>
          </cell>
        </row>
        <row r="86">
          <cell r="N86">
            <v>6733</v>
          </cell>
          <cell r="Y86">
            <v>2016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5"/>
  <sheetViews>
    <sheetView tabSelected="1" topLeftCell="B1" workbookViewId="0">
      <selection activeCell="U11" sqref="U11"/>
    </sheetView>
  </sheetViews>
  <sheetFormatPr defaultRowHeight="12" x14ac:dyDescent="0.2"/>
  <cols>
    <col min="1" max="1" width="7.42578125" style="21" customWidth="1"/>
    <col min="2" max="2" width="7.42578125" style="21" bestFit="1" customWidth="1"/>
    <col min="3" max="3" width="7" style="21" customWidth="1"/>
    <col min="4" max="4" width="8.7109375" style="21" bestFit="1" customWidth="1"/>
    <col min="5" max="10" width="7" style="21" customWidth="1"/>
    <col min="11" max="11" width="8.28515625" style="21" bestFit="1" customWidth="1"/>
    <col min="12" max="13" width="7" style="21" customWidth="1"/>
    <col min="14" max="14" width="8.140625" style="21" customWidth="1"/>
    <col min="15" max="15" width="8.5703125" style="21" customWidth="1"/>
    <col min="16" max="16" width="7.7109375" style="21" customWidth="1"/>
    <col min="17" max="17" width="10.28515625" style="21" customWidth="1"/>
    <col min="18" max="16384" width="9.140625" style="21"/>
  </cols>
  <sheetData>
    <row r="1" spans="1:30" x14ac:dyDescent="0.2">
      <c r="A1" s="21" t="s">
        <v>105</v>
      </c>
    </row>
    <row r="2" spans="1:30" ht="12.75" thickBot="1" x14ac:dyDescent="0.25">
      <c r="A2" s="48"/>
      <c r="B2" s="48"/>
      <c r="C2" s="48"/>
      <c r="D2" s="48"/>
      <c r="E2" s="48"/>
      <c r="F2" s="48"/>
      <c r="G2" s="48"/>
      <c r="H2" s="48"/>
      <c r="I2" s="48"/>
      <c r="J2" s="48"/>
      <c r="K2" s="48"/>
      <c r="L2" s="48"/>
      <c r="M2" s="48"/>
      <c r="N2" s="48"/>
      <c r="O2" s="48"/>
      <c r="P2" s="48"/>
      <c r="Q2" s="48"/>
    </row>
    <row r="3" spans="1:30" x14ac:dyDescent="0.2">
      <c r="A3" s="21" t="s">
        <v>183</v>
      </c>
      <c r="B3" s="50"/>
      <c r="C3" s="50"/>
      <c r="D3" s="50"/>
      <c r="E3" s="50"/>
      <c r="F3" s="50"/>
      <c r="G3" s="50"/>
      <c r="H3" s="50"/>
      <c r="I3" s="50"/>
      <c r="J3" s="50"/>
      <c r="K3" s="50"/>
      <c r="L3" s="50"/>
      <c r="M3" s="50"/>
      <c r="N3" s="50"/>
      <c r="O3" s="50"/>
      <c r="P3" s="50" t="s">
        <v>85</v>
      </c>
      <c r="Q3" s="50" t="s">
        <v>102</v>
      </c>
      <c r="AC3" s="21" t="s">
        <v>85</v>
      </c>
      <c r="AD3" s="21" t="s">
        <v>84</v>
      </c>
    </row>
    <row r="4" spans="1:30" ht="13.5" customHeight="1" x14ac:dyDescent="0.2">
      <c r="A4" s="21" t="s">
        <v>0</v>
      </c>
      <c r="B4" s="50" t="s">
        <v>93</v>
      </c>
      <c r="C4" s="50" t="s">
        <v>94</v>
      </c>
      <c r="D4" s="50" t="s">
        <v>91</v>
      </c>
      <c r="E4" s="50" t="s">
        <v>95</v>
      </c>
      <c r="F4" s="50" t="s">
        <v>96</v>
      </c>
      <c r="G4" s="50" t="s">
        <v>97</v>
      </c>
      <c r="H4" s="50" t="s">
        <v>98</v>
      </c>
      <c r="I4" s="50" t="s">
        <v>99</v>
      </c>
      <c r="J4" s="50" t="s">
        <v>88</v>
      </c>
      <c r="K4" s="50" t="s">
        <v>100</v>
      </c>
      <c r="L4" s="50" t="s">
        <v>87</v>
      </c>
      <c r="M4" s="50" t="s">
        <v>86</v>
      </c>
      <c r="N4" s="50" t="s">
        <v>101</v>
      </c>
      <c r="O4" s="50" t="s">
        <v>89</v>
      </c>
      <c r="P4" s="50" t="s">
        <v>9</v>
      </c>
      <c r="Q4" s="50" t="s">
        <v>3</v>
      </c>
      <c r="W4" s="21" t="s">
        <v>75</v>
      </c>
      <c r="X4" s="21" t="s">
        <v>74</v>
      </c>
      <c r="Y4" s="21" t="s">
        <v>73</v>
      </c>
      <c r="Z4" s="21" t="s">
        <v>72</v>
      </c>
      <c r="AA4" s="21" t="s">
        <v>71</v>
      </c>
      <c r="AB4" s="21" t="s">
        <v>70</v>
      </c>
      <c r="AC4" s="21" t="s">
        <v>69</v>
      </c>
      <c r="AD4" s="21" t="s">
        <v>68</v>
      </c>
    </row>
    <row r="5" spans="1:30" x14ac:dyDescent="0.2">
      <c r="A5" s="48"/>
      <c r="B5" s="51" t="s">
        <v>5</v>
      </c>
      <c r="C5" s="51" t="s">
        <v>5</v>
      </c>
      <c r="D5" s="51" t="s">
        <v>19</v>
      </c>
      <c r="E5" s="51" t="s">
        <v>19</v>
      </c>
      <c r="F5" s="51" t="s">
        <v>19</v>
      </c>
      <c r="G5" s="51" t="s">
        <v>5</v>
      </c>
      <c r="H5" s="51" t="s">
        <v>5</v>
      </c>
      <c r="I5" s="51" t="s">
        <v>5</v>
      </c>
      <c r="J5" s="51" t="s">
        <v>19</v>
      </c>
      <c r="K5" s="51" t="s">
        <v>19</v>
      </c>
      <c r="L5" s="51" t="s">
        <v>19</v>
      </c>
      <c r="M5" s="51" t="s">
        <v>19</v>
      </c>
      <c r="N5" s="51" t="s">
        <v>5</v>
      </c>
      <c r="O5" s="51" t="s">
        <v>19</v>
      </c>
      <c r="P5" s="51" t="s">
        <v>52</v>
      </c>
      <c r="Q5" s="51" t="s">
        <v>53</v>
      </c>
      <c r="V5" s="21" t="s">
        <v>0</v>
      </c>
      <c r="W5" s="21" t="s">
        <v>62</v>
      </c>
      <c r="X5" s="21" t="s">
        <v>61</v>
      </c>
      <c r="Y5" s="21" t="s">
        <v>60</v>
      </c>
      <c r="Z5" s="21" t="s">
        <v>59</v>
      </c>
      <c r="AA5" s="21" t="s">
        <v>58</v>
      </c>
      <c r="AB5" s="21" t="s">
        <v>57</v>
      </c>
      <c r="AC5" s="21" t="s">
        <v>22</v>
      </c>
      <c r="AD5" s="21" t="s">
        <v>56</v>
      </c>
    </row>
    <row r="6" spans="1:30" x14ac:dyDescent="0.2">
      <c r="A6" s="21">
        <v>1987</v>
      </c>
      <c r="B6" s="52">
        <v>92</v>
      </c>
      <c r="C6" s="55">
        <v>78.222337062943296</v>
      </c>
      <c r="D6" s="52">
        <v>154</v>
      </c>
      <c r="E6" s="55">
        <v>64.99306481683567</v>
      </c>
      <c r="F6" s="55">
        <v>336.17266871652299</v>
      </c>
      <c r="G6" s="55">
        <v>69.675848350153643</v>
      </c>
      <c r="H6" s="55">
        <v>281.61716171512978</v>
      </c>
      <c r="I6" s="55">
        <v>113.04997477937874</v>
      </c>
      <c r="J6" s="52">
        <v>180</v>
      </c>
      <c r="K6" s="52">
        <v>700</v>
      </c>
      <c r="L6" s="52">
        <v>800</v>
      </c>
      <c r="M6" s="52">
        <v>740</v>
      </c>
      <c r="N6" s="52">
        <v>650</v>
      </c>
      <c r="O6" s="52">
        <v>532</v>
      </c>
      <c r="P6" s="52">
        <f>SUM(B6:O6)</f>
        <v>4791.7310554409642</v>
      </c>
      <c r="Q6" s="52">
        <v>1118</v>
      </c>
      <c r="V6" s="21">
        <v>1987</v>
      </c>
      <c r="W6" s="21">
        <v>180</v>
      </c>
      <c r="X6" s="21">
        <v>700</v>
      </c>
      <c r="Y6" s="21">
        <v>800</v>
      </c>
      <c r="Z6" s="21">
        <v>740</v>
      </c>
      <c r="AA6" s="21">
        <v>650</v>
      </c>
      <c r="AB6" s="21">
        <v>532</v>
      </c>
      <c r="AC6" s="21">
        <v>4791.7310554409642</v>
      </c>
      <c r="AD6" s="69">
        <v>1117</v>
      </c>
    </row>
    <row r="7" spans="1:30" x14ac:dyDescent="0.2">
      <c r="A7" s="21">
        <v>1988</v>
      </c>
      <c r="B7" s="52">
        <v>72</v>
      </c>
      <c r="C7" s="52">
        <v>150</v>
      </c>
      <c r="D7" s="52">
        <v>205</v>
      </c>
      <c r="E7" s="52">
        <v>20</v>
      </c>
      <c r="F7" s="52">
        <v>300</v>
      </c>
      <c r="G7" s="52">
        <v>50</v>
      </c>
      <c r="H7" s="52">
        <v>175</v>
      </c>
      <c r="I7" s="52">
        <v>150</v>
      </c>
      <c r="J7" s="52">
        <v>193</v>
      </c>
      <c r="K7" s="52">
        <v>790</v>
      </c>
      <c r="L7" s="52">
        <v>850</v>
      </c>
      <c r="M7" s="52">
        <v>600</v>
      </c>
      <c r="N7" s="52">
        <v>52</v>
      </c>
      <c r="O7" s="52">
        <v>1400</v>
      </c>
      <c r="P7" s="52">
        <f t="shared" ref="P7:P35" si="0">SUM(B7:O7)</f>
        <v>5007</v>
      </c>
      <c r="Q7" s="52">
        <v>513</v>
      </c>
      <c r="V7" s="21">
        <v>1988</v>
      </c>
      <c r="W7" s="21">
        <v>193</v>
      </c>
      <c r="X7" s="21">
        <v>790</v>
      </c>
      <c r="Y7" s="21">
        <v>850</v>
      </c>
      <c r="Z7" s="21">
        <v>600</v>
      </c>
      <c r="AA7" s="21">
        <v>52</v>
      </c>
      <c r="AB7" s="21">
        <v>1400</v>
      </c>
      <c r="AC7" s="21">
        <v>5007</v>
      </c>
      <c r="AD7" s="21">
        <v>513</v>
      </c>
    </row>
    <row r="8" spans="1:30" x14ac:dyDescent="0.2">
      <c r="A8" s="21">
        <v>1989</v>
      </c>
      <c r="B8" s="52">
        <v>75</v>
      </c>
      <c r="C8" s="52">
        <v>101</v>
      </c>
      <c r="D8" s="52">
        <v>290</v>
      </c>
      <c r="E8" s="52">
        <v>15</v>
      </c>
      <c r="F8" s="52">
        <v>925</v>
      </c>
      <c r="G8" s="52">
        <v>450</v>
      </c>
      <c r="H8" s="52">
        <v>510</v>
      </c>
      <c r="I8" s="52">
        <v>200</v>
      </c>
      <c r="J8" s="52">
        <v>70</v>
      </c>
      <c r="K8" s="52">
        <v>1000</v>
      </c>
      <c r="L8" s="52">
        <v>650</v>
      </c>
      <c r="M8" s="52">
        <v>1175</v>
      </c>
      <c r="N8" s="52">
        <v>350</v>
      </c>
      <c r="O8" s="52">
        <v>950</v>
      </c>
      <c r="P8" s="52">
        <f t="shared" si="0"/>
        <v>6761</v>
      </c>
      <c r="Q8" s="52">
        <v>433</v>
      </c>
      <c r="V8" s="21">
        <v>1989</v>
      </c>
      <c r="W8" s="21">
        <v>70</v>
      </c>
      <c r="X8" s="21">
        <v>1000</v>
      </c>
      <c r="Y8" s="21">
        <v>650</v>
      </c>
      <c r="Z8" s="21">
        <v>1175</v>
      </c>
      <c r="AA8" s="21">
        <v>350</v>
      </c>
      <c r="AB8" s="21">
        <v>950</v>
      </c>
      <c r="AC8" s="21">
        <v>6761</v>
      </c>
      <c r="AD8" s="21">
        <v>433</v>
      </c>
    </row>
    <row r="9" spans="1:30" x14ac:dyDescent="0.2">
      <c r="A9" s="21">
        <v>1990</v>
      </c>
      <c r="B9" s="52">
        <v>150</v>
      </c>
      <c r="C9" s="52">
        <v>30</v>
      </c>
      <c r="D9" s="52">
        <v>235</v>
      </c>
      <c r="E9" s="52">
        <v>150</v>
      </c>
      <c r="F9" s="55">
        <v>241.59147826983886</v>
      </c>
      <c r="G9" s="55">
        <v>50.072753584828334</v>
      </c>
      <c r="H9" s="55">
        <v>35</v>
      </c>
      <c r="I9" s="55">
        <v>81.243697266925651</v>
      </c>
      <c r="J9" s="55">
        <v>135.68370438242599</v>
      </c>
      <c r="K9" s="52">
        <v>800</v>
      </c>
      <c r="L9" s="52">
        <v>550</v>
      </c>
      <c r="M9" s="52">
        <v>575</v>
      </c>
      <c r="N9" s="52">
        <v>135</v>
      </c>
      <c r="O9" s="52">
        <v>275</v>
      </c>
      <c r="P9" s="52">
        <f t="shared" si="0"/>
        <v>3443.5916335040188</v>
      </c>
      <c r="Q9" s="52">
        <v>870</v>
      </c>
      <c r="V9" s="21">
        <v>1990</v>
      </c>
      <c r="W9" s="21">
        <v>135.68370438242599</v>
      </c>
      <c r="X9" s="21">
        <v>800</v>
      </c>
      <c r="Y9" s="21">
        <v>550</v>
      </c>
      <c r="Z9" s="21">
        <v>575</v>
      </c>
      <c r="AA9" s="21">
        <v>135</v>
      </c>
      <c r="AB9" s="21">
        <v>275</v>
      </c>
      <c r="AC9" s="21">
        <v>3443.5916335040192</v>
      </c>
      <c r="AD9" s="21">
        <v>870</v>
      </c>
    </row>
    <row r="10" spans="1:30" x14ac:dyDescent="0.2">
      <c r="A10" s="21">
        <v>1991</v>
      </c>
      <c r="B10" s="52">
        <v>245</v>
      </c>
      <c r="C10" s="52">
        <v>50</v>
      </c>
      <c r="D10" s="52">
        <v>285</v>
      </c>
      <c r="E10" s="52">
        <v>50</v>
      </c>
      <c r="F10" s="52">
        <v>550</v>
      </c>
      <c r="G10" s="52">
        <v>100</v>
      </c>
      <c r="H10" s="52">
        <v>300</v>
      </c>
      <c r="I10" s="52">
        <v>220</v>
      </c>
      <c r="J10" s="52">
        <v>375</v>
      </c>
      <c r="K10" s="52">
        <v>725</v>
      </c>
      <c r="L10" s="52">
        <v>800</v>
      </c>
      <c r="M10" s="52">
        <v>575</v>
      </c>
      <c r="N10" s="52">
        <v>671</v>
      </c>
      <c r="O10" s="52">
        <v>775</v>
      </c>
      <c r="P10" s="52">
        <f t="shared" si="0"/>
        <v>5721</v>
      </c>
      <c r="Q10" s="52">
        <v>1826</v>
      </c>
      <c r="V10" s="21">
        <v>1991</v>
      </c>
      <c r="W10" s="21">
        <v>375</v>
      </c>
      <c r="X10" s="21">
        <v>725</v>
      </c>
      <c r="Y10" s="21">
        <v>800</v>
      </c>
      <c r="Z10" s="21">
        <v>575</v>
      </c>
      <c r="AA10" s="21">
        <v>671</v>
      </c>
      <c r="AB10" s="21">
        <v>775</v>
      </c>
      <c r="AC10" s="21">
        <v>5721</v>
      </c>
      <c r="AD10" s="69">
        <v>1836</v>
      </c>
    </row>
    <row r="11" spans="1:30" x14ac:dyDescent="0.2">
      <c r="A11" s="21">
        <v>1992</v>
      </c>
      <c r="B11" s="52">
        <v>115</v>
      </c>
      <c r="C11" s="52">
        <v>270</v>
      </c>
      <c r="D11" s="52">
        <v>860</v>
      </c>
      <c r="E11" s="52">
        <v>90</v>
      </c>
      <c r="F11" s="52">
        <v>675</v>
      </c>
      <c r="G11" s="52">
        <v>100</v>
      </c>
      <c r="H11" s="52">
        <v>250</v>
      </c>
      <c r="I11" s="52">
        <v>150</v>
      </c>
      <c r="J11" s="52">
        <v>360</v>
      </c>
      <c r="K11" s="52">
        <v>650</v>
      </c>
      <c r="L11" s="52">
        <v>627</v>
      </c>
      <c r="M11" s="52">
        <v>1285</v>
      </c>
      <c r="N11" s="52">
        <v>550</v>
      </c>
      <c r="O11" s="52">
        <v>1035</v>
      </c>
      <c r="P11" s="52">
        <f t="shared" si="0"/>
        <v>7017</v>
      </c>
      <c r="Q11" s="52">
        <v>1426</v>
      </c>
      <c r="V11" s="21">
        <v>1992</v>
      </c>
      <c r="W11" s="21">
        <v>360</v>
      </c>
      <c r="X11" s="21">
        <v>650</v>
      </c>
      <c r="Y11" s="21">
        <v>627</v>
      </c>
      <c r="Z11" s="21">
        <v>1285</v>
      </c>
      <c r="AA11" s="21">
        <v>550</v>
      </c>
      <c r="AB11" s="21">
        <v>1035</v>
      </c>
      <c r="AC11" s="21">
        <v>7017</v>
      </c>
      <c r="AD11" s="69">
        <v>1426</v>
      </c>
    </row>
    <row r="12" spans="1:30" x14ac:dyDescent="0.2">
      <c r="A12" s="21">
        <v>1993</v>
      </c>
      <c r="B12" s="52">
        <v>90</v>
      </c>
      <c r="C12" s="52">
        <v>175</v>
      </c>
      <c r="D12" s="52">
        <v>460</v>
      </c>
      <c r="E12" s="52">
        <v>50</v>
      </c>
      <c r="F12" s="52">
        <v>475</v>
      </c>
      <c r="G12" s="52">
        <v>325</v>
      </c>
      <c r="H12" s="52">
        <v>110</v>
      </c>
      <c r="I12" s="52">
        <v>300</v>
      </c>
      <c r="J12" s="52">
        <v>310</v>
      </c>
      <c r="K12" s="52">
        <v>850</v>
      </c>
      <c r="L12" s="52">
        <v>725</v>
      </c>
      <c r="M12" s="52">
        <v>1525</v>
      </c>
      <c r="N12" s="52">
        <v>600</v>
      </c>
      <c r="O12" s="52">
        <v>1275</v>
      </c>
      <c r="P12" s="52">
        <f t="shared" si="0"/>
        <v>7270</v>
      </c>
      <c r="Q12" s="52">
        <v>830</v>
      </c>
      <c r="V12" s="21">
        <v>1993</v>
      </c>
      <c r="W12" s="21">
        <v>310</v>
      </c>
      <c r="X12" s="21">
        <v>850</v>
      </c>
      <c r="Y12" s="21">
        <v>725</v>
      </c>
      <c r="Z12" s="21">
        <v>1525</v>
      </c>
      <c r="AA12" s="21">
        <v>600</v>
      </c>
      <c r="AB12" s="21">
        <v>1275</v>
      </c>
      <c r="AC12" s="21">
        <v>7270</v>
      </c>
      <c r="AD12" s="21">
        <v>832</v>
      </c>
    </row>
    <row r="13" spans="1:30" x14ac:dyDescent="0.2">
      <c r="A13" s="21">
        <v>1994</v>
      </c>
      <c r="B13" s="52">
        <v>265</v>
      </c>
      <c r="C13" s="52">
        <v>220</v>
      </c>
      <c r="D13" s="52">
        <v>755</v>
      </c>
      <c r="E13" s="52">
        <v>200</v>
      </c>
      <c r="F13" s="52">
        <v>560</v>
      </c>
      <c r="G13" s="52">
        <v>175</v>
      </c>
      <c r="H13" s="52">
        <v>325</v>
      </c>
      <c r="I13" s="52">
        <v>225</v>
      </c>
      <c r="J13" s="52">
        <v>475</v>
      </c>
      <c r="K13" s="52">
        <v>775</v>
      </c>
      <c r="L13" s="52">
        <v>1100</v>
      </c>
      <c r="M13" s="52">
        <v>2205</v>
      </c>
      <c r="N13" s="52">
        <v>560</v>
      </c>
      <c r="O13" s="52">
        <v>850</v>
      </c>
      <c r="P13" s="52">
        <f t="shared" si="0"/>
        <v>8690</v>
      </c>
      <c r="Q13" s="52">
        <v>1753</v>
      </c>
      <c r="V13" s="21">
        <v>1994</v>
      </c>
      <c r="W13" s="21">
        <v>475</v>
      </c>
      <c r="X13" s="21">
        <v>775</v>
      </c>
      <c r="Y13" s="21">
        <v>1100</v>
      </c>
      <c r="Z13" s="21">
        <v>2205</v>
      </c>
      <c r="AA13" s="21">
        <v>560</v>
      </c>
      <c r="AB13" s="21">
        <v>850</v>
      </c>
      <c r="AC13" s="21">
        <v>8690</v>
      </c>
      <c r="AD13" s="69">
        <v>1753</v>
      </c>
    </row>
    <row r="14" spans="1:30" x14ac:dyDescent="0.2">
      <c r="A14" s="21">
        <v>1995</v>
      </c>
      <c r="B14" s="52">
        <v>250</v>
      </c>
      <c r="C14" s="52">
        <v>94</v>
      </c>
      <c r="D14" s="52">
        <v>435</v>
      </c>
      <c r="E14" s="52">
        <v>165</v>
      </c>
      <c r="F14" s="52">
        <v>600</v>
      </c>
      <c r="G14" s="52">
        <v>220</v>
      </c>
      <c r="H14" s="52">
        <v>415</v>
      </c>
      <c r="I14" s="52">
        <v>180</v>
      </c>
      <c r="J14" s="52">
        <v>400</v>
      </c>
      <c r="K14" s="52">
        <v>800</v>
      </c>
      <c r="L14" s="52">
        <v>1155</v>
      </c>
      <c r="M14" s="52">
        <v>1385</v>
      </c>
      <c r="N14" s="52">
        <v>82</v>
      </c>
      <c r="O14" s="52">
        <v>2446</v>
      </c>
      <c r="P14" s="52">
        <f t="shared" si="0"/>
        <v>8627</v>
      </c>
      <c r="Q14" s="52">
        <v>1781</v>
      </c>
      <c r="V14" s="21">
        <v>1995</v>
      </c>
      <c r="W14" s="21">
        <v>400</v>
      </c>
      <c r="X14" s="21">
        <v>800</v>
      </c>
      <c r="Y14" s="21">
        <v>1155</v>
      </c>
      <c r="Z14" s="21">
        <v>1385</v>
      </c>
      <c r="AA14" s="21">
        <v>82</v>
      </c>
      <c r="AB14" s="21">
        <v>2446</v>
      </c>
      <c r="AC14" s="21">
        <v>8627</v>
      </c>
      <c r="AD14" s="69">
        <v>1781</v>
      </c>
    </row>
    <row r="15" spans="1:30" x14ac:dyDescent="0.2">
      <c r="A15" s="21">
        <v>1996</v>
      </c>
      <c r="B15" s="52">
        <v>94</v>
      </c>
      <c r="C15" s="52">
        <v>92</v>
      </c>
      <c r="D15" s="52">
        <v>383</v>
      </c>
      <c r="E15" s="52">
        <v>40</v>
      </c>
      <c r="F15" s="52">
        <v>570</v>
      </c>
      <c r="G15" s="52">
        <v>230</v>
      </c>
      <c r="H15" s="52">
        <v>457</v>
      </c>
      <c r="I15" s="52">
        <v>220</v>
      </c>
      <c r="J15" s="52">
        <v>240</v>
      </c>
      <c r="K15" s="52">
        <v>829</v>
      </c>
      <c r="L15" s="52">
        <v>1506</v>
      </c>
      <c r="M15" s="52">
        <v>1924</v>
      </c>
      <c r="N15" s="52">
        <v>440</v>
      </c>
      <c r="O15" s="52">
        <v>1806</v>
      </c>
      <c r="P15" s="52">
        <f t="shared" si="0"/>
        <v>8831</v>
      </c>
      <c r="Q15" s="52">
        <v>958</v>
      </c>
      <c r="V15" s="21">
        <v>1996</v>
      </c>
      <c r="W15" s="21">
        <v>240</v>
      </c>
      <c r="X15" s="21">
        <v>829</v>
      </c>
      <c r="Y15" s="21">
        <v>1506</v>
      </c>
      <c r="Z15" s="21">
        <v>1924</v>
      </c>
      <c r="AA15" s="21">
        <v>440</v>
      </c>
      <c r="AB15" s="21">
        <v>1806</v>
      </c>
      <c r="AC15" s="21">
        <v>8831</v>
      </c>
      <c r="AD15" s="21">
        <v>950</v>
      </c>
    </row>
    <row r="16" spans="1:30" x14ac:dyDescent="0.2">
      <c r="A16" s="21">
        <v>1997</v>
      </c>
      <c r="B16" s="52">
        <v>75</v>
      </c>
      <c r="C16" s="52">
        <v>82.029601753369761</v>
      </c>
      <c r="D16" s="52">
        <v>420</v>
      </c>
      <c r="E16" s="52">
        <v>60</v>
      </c>
      <c r="F16" s="55">
        <v>352.53498123744612</v>
      </c>
      <c r="G16" s="55">
        <v>73.06713535911976</v>
      </c>
      <c r="H16" s="55">
        <v>295.3241296928926</v>
      </c>
      <c r="I16" s="52">
        <v>175</v>
      </c>
      <c r="J16" s="52">
        <v>140</v>
      </c>
      <c r="K16" s="52">
        <v>1143</v>
      </c>
      <c r="L16" s="52">
        <v>571</v>
      </c>
      <c r="M16" s="52">
        <v>759</v>
      </c>
      <c r="N16" s="52">
        <v>32</v>
      </c>
      <c r="O16" s="52">
        <v>847</v>
      </c>
      <c r="P16" s="52">
        <f t="shared" si="0"/>
        <v>5024.9558480428277</v>
      </c>
      <c r="Q16" s="52">
        <v>732</v>
      </c>
      <c r="V16" s="21">
        <v>1997</v>
      </c>
      <c r="W16" s="21">
        <v>140</v>
      </c>
      <c r="X16" s="21">
        <v>1143</v>
      </c>
      <c r="Y16" s="21">
        <v>571</v>
      </c>
      <c r="Z16" s="21">
        <v>759</v>
      </c>
      <c r="AA16" s="21">
        <v>32</v>
      </c>
      <c r="AB16" s="21">
        <v>847</v>
      </c>
      <c r="AC16" s="21">
        <v>5024.9558480428277</v>
      </c>
      <c r="AD16" s="21">
        <v>732</v>
      </c>
    </row>
    <row r="17" spans="1:30" x14ac:dyDescent="0.2">
      <c r="A17" s="21">
        <v>1998</v>
      </c>
      <c r="B17" s="52">
        <v>94</v>
      </c>
      <c r="C17" s="52">
        <v>130</v>
      </c>
      <c r="D17" s="52">
        <v>460</v>
      </c>
      <c r="E17" s="52">
        <v>120</v>
      </c>
      <c r="F17" s="52">
        <v>304</v>
      </c>
      <c r="G17" s="52">
        <v>50</v>
      </c>
      <c r="H17" s="52">
        <v>411</v>
      </c>
      <c r="I17" s="52">
        <v>190</v>
      </c>
      <c r="J17" s="55">
        <v>279.53754012632038</v>
      </c>
      <c r="K17" s="52">
        <v>1004</v>
      </c>
      <c r="L17" s="52">
        <v>1169</v>
      </c>
      <c r="M17" s="52">
        <v>1961</v>
      </c>
      <c r="N17" s="52">
        <v>256</v>
      </c>
      <c r="O17" s="52">
        <v>666</v>
      </c>
      <c r="P17" s="52">
        <f t="shared" si="0"/>
        <v>7094.5375401263209</v>
      </c>
      <c r="Q17" s="52">
        <v>983</v>
      </c>
      <c r="V17" s="21">
        <v>1998</v>
      </c>
      <c r="W17" s="21">
        <v>279.53754012632038</v>
      </c>
      <c r="X17" s="21">
        <v>1004</v>
      </c>
      <c r="Y17" s="21">
        <v>1169</v>
      </c>
      <c r="Z17" s="21">
        <v>1961</v>
      </c>
      <c r="AA17" s="21">
        <v>256</v>
      </c>
      <c r="AB17" s="21">
        <v>666</v>
      </c>
      <c r="AC17" s="21">
        <v>7094.5375401263209</v>
      </c>
      <c r="AD17" s="21">
        <v>983</v>
      </c>
    </row>
    <row r="18" spans="1:30" x14ac:dyDescent="0.2">
      <c r="A18" s="21">
        <v>1999</v>
      </c>
      <c r="B18" s="52">
        <v>75</v>
      </c>
      <c r="C18" s="52">
        <v>127</v>
      </c>
      <c r="D18" s="52">
        <v>657</v>
      </c>
      <c r="E18" s="52">
        <v>150</v>
      </c>
      <c r="F18" s="52">
        <v>356</v>
      </c>
      <c r="G18" s="52">
        <v>25</v>
      </c>
      <c r="H18" s="52">
        <v>627</v>
      </c>
      <c r="I18" s="52">
        <v>225</v>
      </c>
      <c r="J18" s="52">
        <v>425</v>
      </c>
      <c r="K18" s="52">
        <v>598</v>
      </c>
      <c r="L18" s="52">
        <v>1895</v>
      </c>
      <c r="M18" s="52">
        <v>1518</v>
      </c>
      <c r="N18" s="52">
        <v>520</v>
      </c>
      <c r="O18" s="52">
        <v>840</v>
      </c>
      <c r="P18" s="52">
        <f t="shared" si="0"/>
        <v>8038</v>
      </c>
      <c r="Q18" s="52">
        <v>1246</v>
      </c>
      <c r="V18" s="21">
        <v>1999</v>
      </c>
      <c r="W18" s="21">
        <v>425</v>
      </c>
      <c r="X18" s="21">
        <v>598</v>
      </c>
      <c r="Y18" s="21">
        <v>1895</v>
      </c>
      <c r="Z18" s="21">
        <v>1518</v>
      </c>
      <c r="AA18" s="21">
        <v>520</v>
      </c>
      <c r="AB18" s="21">
        <v>840</v>
      </c>
      <c r="AC18" s="21">
        <v>8038</v>
      </c>
      <c r="AD18" s="69">
        <v>1246</v>
      </c>
    </row>
    <row r="19" spans="1:30" x14ac:dyDescent="0.2">
      <c r="A19" s="21">
        <v>2000</v>
      </c>
      <c r="B19" s="52">
        <v>135</v>
      </c>
      <c r="C19" s="52">
        <v>94</v>
      </c>
      <c r="D19" s="52">
        <v>600</v>
      </c>
      <c r="E19" s="52">
        <v>110</v>
      </c>
      <c r="F19" s="52">
        <v>380</v>
      </c>
      <c r="G19" s="52">
        <v>72</v>
      </c>
      <c r="H19" s="52">
        <v>620</v>
      </c>
      <c r="I19" s="52">
        <v>180</v>
      </c>
      <c r="J19" s="52">
        <v>275</v>
      </c>
      <c r="K19" s="52">
        <v>1354</v>
      </c>
      <c r="L19" s="52">
        <v>1619</v>
      </c>
      <c r="M19" s="52">
        <v>1421</v>
      </c>
      <c r="N19" s="52">
        <v>102</v>
      </c>
      <c r="O19" s="52">
        <v>1672</v>
      </c>
      <c r="P19" s="52">
        <f t="shared" si="0"/>
        <v>8634</v>
      </c>
      <c r="Q19" s="52">
        <v>600</v>
      </c>
      <c r="V19" s="21">
        <f>V66</f>
        <v>2000</v>
      </c>
      <c r="W19" s="21">
        <v>275</v>
      </c>
      <c r="X19" s="21">
        <v>1354</v>
      </c>
      <c r="Y19" s="21">
        <v>1619</v>
      </c>
      <c r="Z19" s="21">
        <v>1421</v>
      </c>
      <c r="AA19" s="21">
        <v>102</v>
      </c>
      <c r="AB19" s="21">
        <v>1672</v>
      </c>
      <c r="AC19" s="21">
        <v>8634</v>
      </c>
      <c r="AD19" s="21">
        <v>600</v>
      </c>
    </row>
    <row r="20" spans="1:30" x14ac:dyDescent="0.2">
      <c r="A20" s="21">
        <v>2001</v>
      </c>
      <c r="B20" s="52">
        <v>80</v>
      </c>
      <c r="C20" s="52">
        <v>110</v>
      </c>
      <c r="D20" s="52">
        <v>929</v>
      </c>
      <c r="E20" s="52">
        <v>151</v>
      </c>
      <c r="F20" s="52">
        <v>1140</v>
      </c>
      <c r="G20" s="55">
        <v>163.83347115160157</v>
      </c>
      <c r="H20" s="52">
        <v>891</v>
      </c>
      <c r="I20" s="52">
        <v>450</v>
      </c>
      <c r="J20" s="52">
        <v>173</v>
      </c>
      <c r="K20" s="52">
        <v>1561</v>
      </c>
      <c r="L20" s="55">
        <v>1714.4669101276709</v>
      </c>
      <c r="M20" s="52">
        <v>1956</v>
      </c>
      <c r="N20" s="52">
        <v>506</v>
      </c>
      <c r="O20" s="55">
        <v>1441.8165619004662</v>
      </c>
      <c r="P20" s="52">
        <f t="shared" si="0"/>
        <v>11267.116943179739</v>
      </c>
      <c r="Q20" s="52">
        <v>1580</v>
      </c>
      <c r="V20" s="21">
        <f>V67</f>
        <v>2001</v>
      </c>
      <c r="W20" s="21">
        <v>173</v>
      </c>
      <c r="X20" s="21">
        <v>1561</v>
      </c>
      <c r="Y20" s="21">
        <v>1714.4669101276709</v>
      </c>
      <c r="Z20" s="21">
        <v>1956</v>
      </c>
      <c r="AA20" s="21">
        <v>506</v>
      </c>
      <c r="AB20" s="21">
        <v>1441.8165619004662</v>
      </c>
      <c r="AC20" s="21">
        <v>11267.116943179739</v>
      </c>
      <c r="AD20" s="69">
        <v>1580</v>
      </c>
    </row>
    <row r="21" spans="1:30" x14ac:dyDescent="0.2">
      <c r="A21" s="21">
        <v>2002</v>
      </c>
      <c r="B21" s="52">
        <v>88</v>
      </c>
      <c r="C21" s="52">
        <v>138</v>
      </c>
      <c r="D21" s="52">
        <v>1105</v>
      </c>
      <c r="E21" s="52">
        <v>20</v>
      </c>
      <c r="F21" s="52">
        <v>940</v>
      </c>
      <c r="G21" s="52">
        <v>70</v>
      </c>
      <c r="H21" s="52">
        <v>700</v>
      </c>
      <c r="I21" s="52">
        <v>220</v>
      </c>
      <c r="J21" s="52">
        <v>270</v>
      </c>
      <c r="K21" s="52">
        <v>1359</v>
      </c>
      <c r="L21" s="52">
        <v>1368</v>
      </c>
      <c r="M21" s="52">
        <v>2302</v>
      </c>
      <c r="N21" s="52">
        <v>2004</v>
      </c>
      <c r="O21" s="52">
        <v>1639</v>
      </c>
      <c r="P21" s="52">
        <f t="shared" si="0"/>
        <v>12223</v>
      </c>
      <c r="Q21" s="52">
        <v>3291</v>
      </c>
      <c r="V21" s="21">
        <f>V68</f>
        <v>2002</v>
      </c>
      <c r="W21" s="21">
        <v>270</v>
      </c>
      <c r="X21" s="21">
        <v>1359</v>
      </c>
      <c r="Y21" s="21">
        <v>1368</v>
      </c>
      <c r="Z21" s="21">
        <v>2302</v>
      </c>
      <c r="AA21" s="21">
        <v>2004</v>
      </c>
      <c r="AB21" s="21">
        <v>1639</v>
      </c>
      <c r="AC21" s="21">
        <v>12223</v>
      </c>
      <c r="AD21" s="69">
        <v>3291</v>
      </c>
    </row>
    <row r="22" spans="1:30" x14ac:dyDescent="0.2">
      <c r="A22" s="21">
        <v>2003</v>
      </c>
      <c r="B22" s="52">
        <v>242</v>
      </c>
      <c r="C22" s="55">
        <v>194.24603497384655</v>
      </c>
      <c r="D22" s="52">
        <v>875</v>
      </c>
      <c r="E22" s="52">
        <v>39</v>
      </c>
      <c r="F22" s="52">
        <v>690</v>
      </c>
      <c r="G22" s="52">
        <v>57</v>
      </c>
      <c r="H22" s="52">
        <v>1140</v>
      </c>
      <c r="I22" s="52">
        <v>380</v>
      </c>
      <c r="J22" s="55">
        <v>468.84561410503807</v>
      </c>
      <c r="K22" s="52">
        <v>1940</v>
      </c>
      <c r="L22" s="52">
        <v>1934</v>
      </c>
      <c r="M22" s="52">
        <v>1980</v>
      </c>
      <c r="N22" s="52">
        <v>214</v>
      </c>
      <c r="O22" s="52">
        <v>1745</v>
      </c>
      <c r="P22" s="52">
        <f t="shared" si="0"/>
        <v>11899.091649078884</v>
      </c>
      <c r="Q22" s="52">
        <v>1510</v>
      </c>
      <c r="V22" s="21">
        <f>V69</f>
        <v>2003</v>
      </c>
      <c r="W22" s="21">
        <v>468.84561410503807</v>
      </c>
      <c r="X22" s="21">
        <v>1940</v>
      </c>
      <c r="Y22" s="21">
        <v>1934</v>
      </c>
      <c r="Z22" s="21">
        <v>1980</v>
      </c>
      <c r="AA22" s="21">
        <v>214</v>
      </c>
      <c r="AB22" s="21">
        <v>1745</v>
      </c>
      <c r="AC22" s="21">
        <v>11899.091649078884</v>
      </c>
      <c r="AD22" s="69">
        <v>1510</v>
      </c>
    </row>
    <row r="23" spans="1:30" x14ac:dyDescent="0.2">
      <c r="A23" s="21">
        <v>2004</v>
      </c>
      <c r="B23" s="52">
        <v>150</v>
      </c>
      <c r="C23" s="52">
        <v>230</v>
      </c>
      <c r="D23" s="52">
        <v>801</v>
      </c>
      <c r="E23" s="52">
        <v>170</v>
      </c>
      <c r="F23" s="52">
        <v>935</v>
      </c>
      <c r="G23" s="52">
        <v>250</v>
      </c>
      <c r="H23" s="52">
        <v>640</v>
      </c>
      <c r="I23" s="52">
        <v>180</v>
      </c>
      <c r="J23" s="52">
        <v>455</v>
      </c>
      <c r="K23" s="52">
        <v>1005</v>
      </c>
      <c r="L23" s="52">
        <v>1200</v>
      </c>
      <c r="M23" s="52">
        <v>1835</v>
      </c>
      <c r="N23" s="52">
        <v>1230</v>
      </c>
      <c r="O23" s="52">
        <v>823</v>
      </c>
      <c r="P23" s="52">
        <f t="shared" si="0"/>
        <v>9904</v>
      </c>
      <c r="Q23" s="52">
        <v>840</v>
      </c>
      <c r="V23" s="21">
        <f>V70</f>
        <v>2004</v>
      </c>
      <c r="W23" s="21">
        <v>455</v>
      </c>
      <c r="X23" s="21">
        <v>1005</v>
      </c>
      <c r="Y23" s="21">
        <v>1200</v>
      </c>
      <c r="Z23" s="21">
        <v>1835</v>
      </c>
      <c r="AA23" s="21">
        <v>1230</v>
      </c>
      <c r="AB23" s="21">
        <v>823</v>
      </c>
      <c r="AC23" s="21">
        <v>9904</v>
      </c>
      <c r="AD23" s="21">
        <v>840</v>
      </c>
    </row>
    <row r="24" spans="1:30" x14ac:dyDescent="0.2">
      <c r="A24" s="21">
        <v>2005</v>
      </c>
      <c r="B24" s="52">
        <v>510</v>
      </c>
      <c r="C24" s="52">
        <v>300</v>
      </c>
      <c r="D24" s="52">
        <v>1240</v>
      </c>
      <c r="E24" s="52">
        <v>360</v>
      </c>
      <c r="F24" s="52">
        <v>890</v>
      </c>
      <c r="G24" s="52">
        <v>190</v>
      </c>
      <c r="H24" s="52">
        <v>810</v>
      </c>
      <c r="I24" s="52">
        <v>270</v>
      </c>
      <c r="J24" s="52">
        <v>500</v>
      </c>
      <c r="K24" s="52">
        <v>3680</v>
      </c>
      <c r="L24" s="52">
        <v>3290</v>
      </c>
      <c r="M24" s="52">
        <v>1130</v>
      </c>
      <c r="N24" s="52">
        <v>500</v>
      </c>
      <c r="O24" s="52">
        <v>1170</v>
      </c>
      <c r="P24" s="52">
        <f t="shared" si="0"/>
        <v>14840</v>
      </c>
      <c r="Q24" s="52">
        <v>1732</v>
      </c>
      <c r="V24" s="21">
        <v>2005</v>
      </c>
      <c r="W24" s="21">
        <v>500</v>
      </c>
      <c r="X24" s="21">
        <v>3680</v>
      </c>
      <c r="Y24" s="21">
        <v>3290</v>
      </c>
      <c r="Z24" s="21">
        <v>1130</v>
      </c>
      <c r="AA24" s="21">
        <v>500</v>
      </c>
      <c r="AB24" s="21">
        <v>1170</v>
      </c>
      <c r="AC24" s="21">
        <v>14840</v>
      </c>
      <c r="AD24" s="69">
        <v>1732</v>
      </c>
    </row>
    <row r="25" spans="1:30" x14ac:dyDescent="0.2">
      <c r="A25" s="21">
        <v>2006</v>
      </c>
      <c r="B25" s="52">
        <v>165</v>
      </c>
      <c r="C25" s="55">
        <v>112.64748701317497</v>
      </c>
      <c r="D25" s="52">
        <v>190</v>
      </c>
      <c r="E25" s="52">
        <v>176</v>
      </c>
      <c r="F25" s="52">
        <v>280</v>
      </c>
      <c r="G25" s="52">
        <v>30</v>
      </c>
      <c r="H25" s="52">
        <v>405</v>
      </c>
      <c r="I25" s="52">
        <v>130</v>
      </c>
      <c r="J25" s="55">
        <v>271.89373635506757</v>
      </c>
      <c r="K25" s="52">
        <v>2300</v>
      </c>
      <c r="L25" s="52">
        <v>645</v>
      </c>
      <c r="M25" s="52">
        <v>335</v>
      </c>
      <c r="N25" s="52">
        <v>260</v>
      </c>
      <c r="O25" s="52">
        <v>1600</v>
      </c>
      <c r="P25" s="52">
        <f t="shared" si="0"/>
        <v>6900.5412233682428</v>
      </c>
      <c r="Q25" s="52">
        <v>891</v>
      </c>
      <c r="V25" s="21">
        <v>2006</v>
      </c>
      <c r="W25" s="21">
        <v>271.89373635506757</v>
      </c>
      <c r="X25" s="21">
        <v>2300</v>
      </c>
      <c r="Y25" s="21">
        <v>645</v>
      </c>
      <c r="Z25" s="21">
        <v>335</v>
      </c>
      <c r="AA25" s="21">
        <v>260</v>
      </c>
      <c r="AB25" s="21">
        <v>1600</v>
      </c>
      <c r="AC25" s="21">
        <v>6900.5412233682428</v>
      </c>
      <c r="AD25" s="21">
        <v>891</v>
      </c>
    </row>
    <row r="26" spans="1:30" x14ac:dyDescent="0.2">
      <c r="A26" s="21">
        <v>2007</v>
      </c>
      <c r="B26" s="52">
        <v>134</v>
      </c>
      <c r="C26" s="52">
        <v>75</v>
      </c>
      <c r="D26" s="55">
        <v>275.79655572674551</v>
      </c>
      <c r="E26" s="52">
        <v>35</v>
      </c>
      <c r="F26" s="52">
        <v>245</v>
      </c>
      <c r="G26" s="52">
        <v>15</v>
      </c>
      <c r="H26" s="52">
        <v>290</v>
      </c>
      <c r="I26" s="52">
        <v>210</v>
      </c>
      <c r="J26" s="55">
        <v>170.06570160065181</v>
      </c>
      <c r="K26" s="52">
        <v>990</v>
      </c>
      <c r="L26" s="52">
        <v>970</v>
      </c>
      <c r="M26" s="52">
        <v>351</v>
      </c>
      <c r="N26" s="52">
        <v>3</v>
      </c>
      <c r="O26" s="55">
        <v>552.32906156702211</v>
      </c>
      <c r="P26" s="52">
        <f t="shared" si="0"/>
        <v>4316.19131889442</v>
      </c>
      <c r="Q26" s="52">
        <v>1244</v>
      </c>
      <c r="V26" s="21">
        <v>2007</v>
      </c>
      <c r="W26" s="21">
        <v>170.06570160065181</v>
      </c>
      <c r="X26" s="21">
        <v>990</v>
      </c>
      <c r="Y26" s="21">
        <v>970</v>
      </c>
      <c r="Z26" s="21">
        <v>351</v>
      </c>
      <c r="AA26" s="21">
        <v>3</v>
      </c>
      <c r="AB26" s="21">
        <v>552.32906156702211</v>
      </c>
      <c r="AC26" s="21">
        <v>4316.1913188944191</v>
      </c>
      <c r="AD26" s="69">
        <v>1244</v>
      </c>
    </row>
    <row r="27" spans="1:30" x14ac:dyDescent="0.2">
      <c r="A27" s="21">
        <v>2008</v>
      </c>
      <c r="B27" s="52">
        <v>115</v>
      </c>
      <c r="C27" s="52">
        <v>55</v>
      </c>
      <c r="D27" s="52">
        <v>570</v>
      </c>
      <c r="E27" s="52">
        <v>25</v>
      </c>
      <c r="F27" s="52">
        <v>1250</v>
      </c>
      <c r="G27" s="52">
        <v>23</v>
      </c>
      <c r="H27" s="52">
        <v>420</v>
      </c>
      <c r="I27" s="52">
        <v>100</v>
      </c>
      <c r="J27" s="55">
        <v>660.06556179654194</v>
      </c>
      <c r="K27" s="52">
        <v>7100</v>
      </c>
      <c r="L27" s="55">
        <v>2549.1026929514437</v>
      </c>
      <c r="M27" s="52">
        <v>925</v>
      </c>
      <c r="N27" s="52">
        <v>2600</v>
      </c>
      <c r="O27" s="52">
        <v>360</v>
      </c>
      <c r="P27" s="52">
        <f t="shared" si="0"/>
        <v>16752.168254747987</v>
      </c>
      <c r="Q27" s="52">
        <v>1741</v>
      </c>
      <c r="V27" s="21">
        <v>2008</v>
      </c>
      <c r="W27" s="21">
        <v>660.06556179654194</v>
      </c>
      <c r="X27" s="21">
        <v>7100</v>
      </c>
      <c r="Y27" s="21">
        <v>2549.1026929514437</v>
      </c>
      <c r="Z27" s="21">
        <v>925</v>
      </c>
      <c r="AA27" s="21">
        <v>2600</v>
      </c>
      <c r="AB27" s="21">
        <v>360</v>
      </c>
      <c r="AC27" s="21">
        <v>16752.168254747987</v>
      </c>
      <c r="AD27" s="69">
        <v>1741</v>
      </c>
    </row>
    <row r="28" spans="1:30" x14ac:dyDescent="0.2">
      <c r="A28" s="21">
        <v>2009</v>
      </c>
      <c r="B28" s="55">
        <v>149.30112762608312</v>
      </c>
      <c r="C28" s="52">
        <v>330</v>
      </c>
      <c r="D28" s="52">
        <v>330</v>
      </c>
      <c r="E28" s="52">
        <v>340</v>
      </c>
      <c r="F28" s="52">
        <v>750</v>
      </c>
      <c r="G28" s="52">
        <v>110</v>
      </c>
      <c r="H28" s="52">
        <v>1050</v>
      </c>
      <c r="I28" s="52">
        <v>100</v>
      </c>
      <c r="J28" s="52">
        <v>1100</v>
      </c>
      <c r="K28" s="55">
        <v>1535.6834194077674</v>
      </c>
      <c r="L28" s="52">
        <v>315</v>
      </c>
      <c r="M28" s="52">
        <v>1675</v>
      </c>
      <c r="N28" s="52">
        <v>700</v>
      </c>
      <c r="O28" s="52">
        <v>225</v>
      </c>
      <c r="P28" s="52">
        <f t="shared" si="0"/>
        <v>8709.9845470338514</v>
      </c>
      <c r="Q28" s="52">
        <v>2282</v>
      </c>
      <c r="V28" s="21">
        <v>2009</v>
      </c>
      <c r="W28" s="21">
        <v>1100</v>
      </c>
      <c r="X28" s="21">
        <v>1535.6834194077674</v>
      </c>
      <c r="Y28" s="21">
        <v>315</v>
      </c>
      <c r="Z28" s="21">
        <v>1675</v>
      </c>
      <c r="AA28" s="21">
        <v>700</v>
      </c>
      <c r="AB28" s="21">
        <v>225</v>
      </c>
      <c r="AC28" s="21">
        <v>8709.9845470338514</v>
      </c>
      <c r="AD28" s="69">
        <v>2281</v>
      </c>
    </row>
    <row r="29" spans="1:30" x14ac:dyDescent="0.2">
      <c r="A29" s="21">
        <v>2010</v>
      </c>
      <c r="B29" s="52">
        <v>85</v>
      </c>
      <c r="C29" s="52">
        <v>102</v>
      </c>
      <c r="D29" s="52">
        <v>370</v>
      </c>
      <c r="E29" s="55">
        <v>61.883918360074595</v>
      </c>
      <c r="F29" s="52">
        <v>880</v>
      </c>
      <c r="G29" s="52">
        <v>90</v>
      </c>
      <c r="H29" s="52">
        <v>570</v>
      </c>
      <c r="I29" s="52">
        <v>190</v>
      </c>
      <c r="J29" s="55">
        <v>179.77084926901085</v>
      </c>
      <c r="K29" s="52">
        <v>350</v>
      </c>
      <c r="L29" s="52">
        <v>550</v>
      </c>
      <c r="M29" s="52">
        <v>350</v>
      </c>
      <c r="N29" s="52">
        <v>200</v>
      </c>
      <c r="O29" s="55">
        <v>583.84885095484003</v>
      </c>
      <c r="P29" s="52">
        <f t="shared" si="0"/>
        <v>4562.5036185839253</v>
      </c>
      <c r="Q29" s="52">
        <v>2878</v>
      </c>
      <c r="V29" s="21">
        <v>2010</v>
      </c>
      <c r="W29" s="21">
        <v>179.77084926901085</v>
      </c>
      <c r="X29" s="21">
        <v>350</v>
      </c>
      <c r="Y29" s="21">
        <v>550</v>
      </c>
      <c r="Z29" s="21">
        <v>350</v>
      </c>
      <c r="AA29" s="21">
        <v>200</v>
      </c>
      <c r="AB29" s="21">
        <v>583.84885095484003</v>
      </c>
      <c r="AC29" s="21">
        <v>4562.5036185839253</v>
      </c>
      <c r="AD29" s="69">
        <v>2878</v>
      </c>
    </row>
    <row r="30" spans="1:30" x14ac:dyDescent="0.2">
      <c r="A30" s="21">
        <v>2011</v>
      </c>
      <c r="B30" s="52">
        <v>87.383140067170615</v>
      </c>
      <c r="C30" s="52">
        <v>83.218579177972671</v>
      </c>
      <c r="D30" s="52">
        <v>350</v>
      </c>
      <c r="E30" s="52">
        <v>69.144322585927185</v>
      </c>
      <c r="F30" s="52">
        <v>175</v>
      </c>
      <c r="G30" s="52">
        <v>74.126206340912248</v>
      </c>
      <c r="H30" s="52">
        <v>110</v>
      </c>
      <c r="I30" s="52">
        <v>85</v>
      </c>
      <c r="J30" s="52">
        <v>200.86209671254954</v>
      </c>
      <c r="K30" s="52">
        <v>1235</v>
      </c>
      <c r="L30" s="52">
        <v>775.70796196299705</v>
      </c>
      <c r="M30" s="52">
        <v>350</v>
      </c>
      <c r="N30" s="52">
        <v>850</v>
      </c>
      <c r="O30" s="52">
        <v>652.34772414632539</v>
      </c>
      <c r="P30" s="52">
        <f t="shared" si="0"/>
        <v>5097.790030993855</v>
      </c>
      <c r="Q30" s="52">
        <v>2137</v>
      </c>
      <c r="V30" s="21">
        <v>2011</v>
      </c>
      <c r="W30" s="21">
        <v>200.86209671254954</v>
      </c>
      <c r="X30" s="21">
        <v>1235</v>
      </c>
      <c r="Y30" s="21">
        <v>775.70796196299705</v>
      </c>
      <c r="Z30" s="21">
        <v>350</v>
      </c>
      <c r="AA30" s="21">
        <v>850</v>
      </c>
      <c r="AB30" s="21">
        <v>652.34772414632539</v>
      </c>
      <c r="AC30" s="21">
        <v>5097.7900309938541</v>
      </c>
      <c r="AD30" s="69">
        <v>2137</v>
      </c>
    </row>
    <row r="31" spans="1:30" x14ac:dyDescent="0.2">
      <c r="A31" s="21">
        <v>2012</v>
      </c>
      <c r="B31" s="52">
        <v>25</v>
      </c>
      <c r="C31" s="52">
        <v>60</v>
      </c>
      <c r="D31" s="52">
        <v>400</v>
      </c>
      <c r="E31" s="52">
        <v>162.22237416488286</v>
      </c>
      <c r="F31" s="52">
        <v>170</v>
      </c>
      <c r="G31" s="52">
        <v>40</v>
      </c>
      <c r="H31" s="52">
        <v>702.91506788267293</v>
      </c>
      <c r="I31" s="52">
        <v>110</v>
      </c>
      <c r="J31" s="52">
        <v>330</v>
      </c>
      <c r="K31" s="52">
        <v>2400</v>
      </c>
      <c r="L31" s="52">
        <v>3300</v>
      </c>
      <c r="M31" s="52">
        <v>2650</v>
      </c>
      <c r="N31" s="52">
        <v>360</v>
      </c>
      <c r="O31" s="52">
        <v>1250</v>
      </c>
      <c r="P31" s="52">
        <f t="shared" si="0"/>
        <v>11960.137442047555</v>
      </c>
      <c r="Q31" s="52">
        <v>1908</v>
      </c>
      <c r="V31" s="21">
        <v>2012</v>
      </c>
      <c r="W31" s="21">
        <v>330</v>
      </c>
      <c r="X31" s="21">
        <v>2400</v>
      </c>
      <c r="Y31" s="21">
        <v>3300</v>
      </c>
      <c r="Z31" s="21">
        <v>2650</v>
      </c>
      <c r="AA31" s="21">
        <v>360</v>
      </c>
      <c r="AB31" s="21">
        <v>1250</v>
      </c>
      <c r="AC31" s="21">
        <v>11960.137442047555</v>
      </c>
      <c r="AD31" s="69">
        <v>1908</v>
      </c>
    </row>
    <row r="32" spans="1:30" x14ac:dyDescent="0.2">
      <c r="A32" s="21">
        <v>2013</v>
      </c>
      <c r="B32" s="52">
        <v>193.60925440169672</v>
      </c>
      <c r="C32" s="52">
        <v>184.38210224254519</v>
      </c>
      <c r="D32" s="52">
        <v>721.71970080342885</v>
      </c>
      <c r="E32" s="52">
        <v>153.1986688777792</v>
      </c>
      <c r="F32" s="52">
        <v>792.41078252001489</v>
      </c>
      <c r="G32" s="52">
        <v>164.23671119470109</v>
      </c>
      <c r="H32" s="52">
        <v>663.81504578930219</v>
      </c>
      <c r="I32" s="52">
        <v>266.47621093007933</v>
      </c>
      <c r="J32" s="52">
        <v>215</v>
      </c>
      <c r="K32" s="52">
        <v>2140</v>
      </c>
      <c r="L32" s="52">
        <v>1560</v>
      </c>
      <c r="M32" s="52">
        <v>2370</v>
      </c>
      <c r="N32" s="52">
        <v>530</v>
      </c>
      <c r="O32" s="52">
        <v>1340</v>
      </c>
      <c r="P32" s="52">
        <f t="shared" si="0"/>
        <v>11294.848476759547</v>
      </c>
      <c r="Q32" s="52">
        <v>3148</v>
      </c>
      <c r="V32" s="21">
        <v>2013</v>
      </c>
      <c r="W32" s="21">
        <v>215</v>
      </c>
      <c r="X32" s="21">
        <v>2140</v>
      </c>
      <c r="Y32" s="21">
        <v>1560</v>
      </c>
      <c r="Z32" s="21">
        <v>2370</v>
      </c>
      <c r="AA32" s="21">
        <v>530</v>
      </c>
      <c r="AB32" s="21">
        <v>1340</v>
      </c>
      <c r="AC32" s="21">
        <v>11294.848476759547</v>
      </c>
      <c r="AD32" s="69">
        <v>3048</v>
      </c>
    </row>
    <row r="33" spans="1:30" x14ac:dyDescent="0.2">
      <c r="A33" s="21">
        <v>2014</v>
      </c>
      <c r="B33" s="52">
        <v>425</v>
      </c>
      <c r="C33" s="52">
        <v>80</v>
      </c>
      <c r="D33" s="52">
        <v>660</v>
      </c>
      <c r="E33" s="52">
        <v>226.17132483651807</v>
      </c>
      <c r="F33" s="52">
        <v>1500</v>
      </c>
      <c r="G33" s="52">
        <v>242.46708434383856</v>
      </c>
      <c r="H33" s="52">
        <v>850</v>
      </c>
      <c r="I33" s="52">
        <v>400</v>
      </c>
      <c r="J33" s="52">
        <v>220</v>
      </c>
      <c r="K33" s="52">
        <v>2000</v>
      </c>
      <c r="L33" s="52">
        <v>1300</v>
      </c>
      <c r="M33" s="52">
        <v>2661.1906885281237</v>
      </c>
      <c r="N33" s="52">
        <v>1110.060215081988</v>
      </c>
      <c r="O33" s="52">
        <v>5000</v>
      </c>
      <c r="P33" s="52">
        <f t="shared" si="0"/>
        <v>16674.889312790467</v>
      </c>
      <c r="Q33" s="52">
        <v>4110</v>
      </c>
      <c r="V33" s="21">
        <v>2014</v>
      </c>
      <c r="W33" s="21">
        <v>220</v>
      </c>
      <c r="X33" s="21">
        <v>2000</v>
      </c>
      <c r="Y33" s="21">
        <v>1300</v>
      </c>
      <c r="Z33" s="21">
        <v>2661.1906885281237</v>
      </c>
      <c r="AA33" s="21">
        <v>1110.060215081988</v>
      </c>
      <c r="AB33" s="21">
        <v>5000</v>
      </c>
      <c r="AC33" s="21">
        <v>16674.889312790467</v>
      </c>
      <c r="AD33" s="69">
        <v>4110</v>
      </c>
    </row>
    <row r="34" spans="1:30" x14ac:dyDescent="0.2">
      <c r="A34" s="21">
        <v>2015</v>
      </c>
      <c r="B34" s="52">
        <v>20</v>
      </c>
      <c r="C34" s="52">
        <v>200</v>
      </c>
      <c r="D34" s="52">
        <v>550</v>
      </c>
      <c r="E34" s="52">
        <v>136.13977605018297</v>
      </c>
      <c r="F34" s="52">
        <v>1200</v>
      </c>
      <c r="G34" s="52">
        <v>241.99352233644294</v>
      </c>
      <c r="H34" s="52">
        <v>550</v>
      </c>
      <c r="I34" s="52">
        <v>200</v>
      </c>
      <c r="J34" s="52">
        <v>450</v>
      </c>
      <c r="K34" s="52">
        <v>2310</v>
      </c>
      <c r="L34" s="52">
        <v>1470</v>
      </c>
      <c r="M34" s="52">
        <v>1555</v>
      </c>
      <c r="N34" s="52">
        <v>210</v>
      </c>
      <c r="O34" s="52">
        <v>1035</v>
      </c>
      <c r="P34" s="52">
        <f t="shared" si="0"/>
        <v>10128.133298386627</v>
      </c>
      <c r="Q34" s="52">
        <v>956</v>
      </c>
      <c r="V34" s="21">
        <v>2015</v>
      </c>
      <c r="W34" s="21">
        <v>450</v>
      </c>
      <c r="X34" s="21">
        <v>2310</v>
      </c>
      <c r="Y34" s="21">
        <v>1470</v>
      </c>
      <c r="Z34" s="21">
        <v>1555</v>
      </c>
      <c r="AA34" s="21">
        <v>210</v>
      </c>
      <c r="AB34" s="21">
        <v>1035</v>
      </c>
      <c r="AC34" s="21">
        <v>10128.133298386627</v>
      </c>
      <c r="AD34" s="21">
        <v>956</v>
      </c>
    </row>
    <row r="35" spans="1:30" x14ac:dyDescent="0.2">
      <c r="A35" s="48">
        <v>2016</v>
      </c>
      <c r="B35" s="53">
        <v>160</v>
      </c>
      <c r="C35" s="53">
        <v>25</v>
      </c>
      <c r="D35" s="53">
        <v>810</v>
      </c>
      <c r="E35" s="53">
        <v>450</v>
      </c>
      <c r="F35" s="53">
        <v>370</v>
      </c>
      <c r="G35" s="53">
        <v>90</v>
      </c>
      <c r="H35" s="53">
        <v>540</v>
      </c>
      <c r="I35" s="53">
        <v>314.97573993803303</v>
      </c>
      <c r="J35" s="53">
        <v>750</v>
      </c>
      <c r="K35" s="53">
        <v>3070</v>
      </c>
      <c r="L35" s="53">
        <v>2470</v>
      </c>
      <c r="M35" s="53">
        <v>2120</v>
      </c>
      <c r="N35" s="53">
        <v>280</v>
      </c>
      <c r="O35" s="53">
        <v>1970</v>
      </c>
      <c r="P35" s="53">
        <f t="shared" si="0"/>
        <v>13419.975739938032</v>
      </c>
      <c r="Q35" s="53">
        <v>948</v>
      </c>
      <c r="V35" s="21">
        <v>2016</v>
      </c>
      <c r="W35" s="21">
        <v>750</v>
      </c>
      <c r="X35" s="21">
        <v>3070</v>
      </c>
      <c r="Y35" s="21">
        <v>2470</v>
      </c>
      <c r="Z35" s="21">
        <v>2120</v>
      </c>
      <c r="AA35" s="21">
        <v>280</v>
      </c>
      <c r="AB35" s="21">
        <v>1970</v>
      </c>
      <c r="AC35" s="21">
        <v>13419.975739938032</v>
      </c>
      <c r="AD35" s="21">
        <v>948</v>
      </c>
    </row>
    <row r="36" spans="1:30" x14ac:dyDescent="0.2">
      <c r="A36" s="49" t="s">
        <v>24</v>
      </c>
      <c r="B36" s="54">
        <f>AVERAGE(B6:B35)</f>
        <v>148.54311740316501</v>
      </c>
      <c r="C36" s="54">
        <f t="shared" ref="C36:Q36" si="1">AVERAGE(C6:C35)</f>
        <v>132.42487140746172</v>
      </c>
      <c r="D36" s="54">
        <f t="shared" si="1"/>
        <v>545.88387521767243</v>
      </c>
      <c r="E36" s="54">
        <f t="shared" si="1"/>
        <v>128.65844832307334</v>
      </c>
      <c r="F36" s="54">
        <f t="shared" si="1"/>
        <v>627.75699702479403</v>
      </c>
      <c r="G36" s="54">
        <f t="shared" si="1"/>
        <v>128.0490910887199</v>
      </c>
      <c r="H36" s="54">
        <f t="shared" si="1"/>
        <v>504.82238016933326</v>
      </c>
      <c r="I36" s="54">
        <f t="shared" si="1"/>
        <v>207.19152076381388</v>
      </c>
      <c r="J36" s="54">
        <f t="shared" si="1"/>
        <v>342.42416014492022</v>
      </c>
      <c r="K36" s="54">
        <f t="shared" si="1"/>
        <v>1566.4561139802588</v>
      </c>
      <c r="L36" s="54">
        <f t="shared" si="1"/>
        <v>1314.275918834737</v>
      </c>
      <c r="M36" s="54">
        <f t="shared" si="1"/>
        <v>1406.439689617604</v>
      </c>
      <c r="N36" s="54">
        <f t="shared" si="1"/>
        <v>551.90200716939967</v>
      </c>
      <c r="O36" s="54">
        <f t="shared" si="1"/>
        <v>1225.2114066189554</v>
      </c>
      <c r="P36" s="54">
        <f t="shared" si="1"/>
        <v>8830.0395977639073</v>
      </c>
      <c r="Q36" s="54">
        <f t="shared" si="1"/>
        <v>1542.1666666666667</v>
      </c>
      <c r="V36" s="21" t="s">
        <v>24</v>
      </c>
      <c r="W36" s="21">
        <f t="shared" ref="W36:AD36" si="2">AVERAGE(W6:W35)</f>
        <v>342.42416014492022</v>
      </c>
      <c r="X36" s="21">
        <f t="shared" si="2"/>
        <v>1566.4561139802588</v>
      </c>
      <c r="Y36" s="21">
        <f t="shared" si="2"/>
        <v>1314.275918834737</v>
      </c>
      <c r="Z36" s="21">
        <f t="shared" si="2"/>
        <v>1406.439689617604</v>
      </c>
      <c r="AA36" s="21">
        <f t="shared" si="2"/>
        <v>551.90200716939967</v>
      </c>
      <c r="AB36" s="21">
        <f t="shared" si="2"/>
        <v>1225.2114066189554</v>
      </c>
      <c r="AC36" s="21">
        <f t="shared" si="2"/>
        <v>8830.0395977639073</v>
      </c>
      <c r="AD36" s="21">
        <f t="shared" si="2"/>
        <v>1538.9</v>
      </c>
    </row>
    <row r="37" spans="1:30" x14ac:dyDescent="0.2">
      <c r="A37" s="21" t="s">
        <v>103</v>
      </c>
      <c r="B37" s="50"/>
      <c r="C37" s="50"/>
      <c r="D37" s="50"/>
      <c r="E37" s="50"/>
      <c r="F37" s="50"/>
      <c r="G37" s="50"/>
      <c r="H37" s="50"/>
      <c r="I37" s="50"/>
      <c r="J37" s="50"/>
      <c r="K37" s="50"/>
      <c r="L37" s="50"/>
      <c r="M37" s="50"/>
      <c r="N37" s="50"/>
      <c r="O37" s="50"/>
      <c r="P37" s="50"/>
      <c r="Q37" s="50"/>
      <c r="V37" s="21" t="s">
        <v>182</v>
      </c>
    </row>
    <row r="38" spans="1:30" x14ac:dyDescent="0.2">
      <c r="A38" s="21" t="s">
        <v>104</v>
      </c>
      <c r="B38" s="50"/>
      <c r="C38" s="50"/>
      <c r="D38" s="50"/>
      <c r="E38" s="50"/>
      <c r="F38" s="50"/>
      <c r="G38" s="50"/>
      <c r="H38" s="50"/>
      <c r="I38" s="50"/>
      <c r="J38" s="50"/>
      <c r="K38" s="50"/>
      <c r="L38" s="50"/>
      <c r="M38" s="50"/>
      <c r="N38" s="50"/>
      <c r="O38" s="50"/>
      <c r="P38" s="50">
        <v>5100</v>
      </c>
      <c r="Q38" s="50">
        <v>850</v>
      </c>
    </row>
    <row r="39" spans="1:30" x14ac:dyDescent="0.2">
      <c r="A39" s="21" t="s">
        <v>1</v>
      </c>
      <c r="B39" s="50"/>
      <c r="C39" s="50"/>
      <c r="D39" s="50"/>
      <c r="E39" s="50"/>
      <c r="F39" s="50"/>
      <c r="G39" s="50"/>
      <c r="H39" s="50"/>
      <c r="I39" s="50"/>
      <c r="J39" s="50"/>
      <c r="K39" s="50"/>
      <c r="L39" s="50"/>
      <c r="M39" s="50"/>
      <c r="N39" s="50"/>
      <c r="O39" s="50"/>
      <c r="P39" s="50">
        <v>4250</v>
      </c>
      <c r="Q39" s="50">
        <v>500</v>
      </c>
    </row>
    <row r="40" spans="1:30" ht="12.75" thickBot="1" x14ac:dyDescent="0.25">
      <c r="A40" s="48" t="s">
        <v>2</v>
      </c>
      <c r="B40" s="51"/>
      <c r="C40" s="51"/>
      <c r="D40" s="51"/>
      <c r="E40" s="51"/>
      <c r="F40" s="51"/>
      <c r="G40" s="51"/>
      <c r="H40" s="51"/>
      <c r="I40" s="51"/>
      <c r="J40" s="51"/>
      <c r="K40" s="51"/>
      <c r="L40" s="51"/>
      <c r="M40" s="51"/>
      <c r="N40" s="51"/>
      <c r="O40" s="51"/>
      <c r="P40" s="51">
        <v>8500</v>
      </c>
      <c r="Q40" s="51">
        <v>1600</v>
      </c>
    </row>
    <row r="49" spans="22:30" x14ac:dyDescent="0.2">
      <c r="V49" s="21" t="s">
        <v>92</v>
      </c>
    </row>
    <row r="51" spans="22:30" x14ac:dyDescent="0.2">
      <c r="W51" s="21" t="s">
        <v>83</v>
      </c>
      <c r="X51" s="21" t="s">
        <v>82</v>
      </c>
      <c r="Y51" s="21" t="s">
        <v>81</v>
      </c>
      <c r="Z51" s="21" t="s">
        <v>80</v>
      </c>
      <c r="AA51" s="21" t="s">
        <v>79</v>
      </c>
      <c r="AB51" s="21" t="s">
        <v>78</v>
      </c>
      <c r="AC51" s="21" t="s">
        <v>77</v>
      </c>
      <c r="AD51" s="21" t="s">
        <v>76</v>
      </c>
    </row>
    <row r="52" spans="22:30" x14ac:dyDescent="0.2">
      <c r="V52" s="21" t="s">
        <v>0</v>
      </c>
      <c r="W52" s="21" t="s">
        <v>67</v>
      </c>
      <c r="X52" s="21" t="s">
        <v>63</v>
      </c>
      <c r="Y52" s="21" t="s">
        <v>61</v>
      </c>
      <c r="Z52" s="21" t="s">
        <v>66</v>
      </c>
      <c r="AA52" s="21" t="s">
        <v>65</v>
      </c>
      <c r="AB52" s="21" t="s">
        <v>64</v>
      </c>
      <c r="AC52" s="21" t="s">
        <v>63</v>
      </c>
      <c r="AD52" s="21" t="s">
        <v>50</v>
      </c>
    </row>
    <row r="53" spans="22:30" x14ac:dyDescent="0.2">
      <c r="V53" s="21">
        <v>1987</v>
      </c>
      <c r="W53" s="21">
        <v>92</v>
      </c>
      <c r="X53" s="21">
        <v>78.222337062943296</v>
      </c>
      <c r="Y53" s="21">
        <v>154</v>
      </c>
      <c r="Z53" s="21">
        <v>64.99306481683567</v>
      </c>
      <c r="AA53" s="21">
        <v>336.17266871652299</v>
      </c>
      <c r="AB53" s="21">
        <v>69.675848350153643</v>
      </c>
      <c r="AC53" s="21">
        <v>281.61716171512978</v>
      </c>
      <c r="AD53" s="21">
        <v>113.04997477937874</v>
      </c>
    </row>
    <row r="54" spans="22:30" x14ac:dyDescent="0.2">
      <c r="V54" s="21">
        <v>1988</v>
      </c>
      <c r="W54" s="21">
        <v>72</v>
      </c>
      <c r="X54" s="21">
        <v>150</v>
      </c>
      <c r="Y54" s="21">
        <v>205</v>
      </c>
      <c r="Z54" s="21">
        <v>20</v>
      </c>
      <c r="AA54" s="21">
        <v>300</v>
      </c>
      <c r="AB54" s="21">
        <v>50</v>
      </c>
      <c r="AC54" s="21">
        <v>175</v>
      </c>
      <c r="AD54" s="21">
        <v>150</v>
      </c>
    </row>
    <row r="55" spans="22:30" x14ac:dyDescent="0.2">
      <c r="V55" s="21">
        <v>1989</v>
      </c>
      <c r="W55" s="21">
        <v>75</v>
      </c>
      <c r="X55" s="21">
        <v>101</v>
      </c>
      <c r="Y55" s="21">
        <v>290</v>
      </c>
      <c r="Z55" s="21">
        <v>15</v>
      </c>
      <c r="AA55" s="21">
        <v>925</v>
      </c>
      <c r="AB55" s="21">
        <v>450</v>
      </c>
      <c r="AC55" s="21">
        <v>510</v>
      </c>
      <c r="AD55" s="21">
        <v>200</v>
      </c>
    </row>
    <row r="56" spans="22:30" x14ac:dyDescent="0.2">
      <c r="V56" s="21">
        <v>1990</v>
      </c>
      <c r="W56" s="21">
        <v>150</v>
      </c>
      <c r="X56" s="21">
        <v>30</v>
      </c>
      <c r="Y56" s="21">
        <v>235</v>
      </c>
      <c r="Z56" s="21">
        <v>150</v>
      </c>
      <c r="AA56" s="21">
        <v>241.59147826983886</v>
      </c>
      <c r="AB56" s="21">
        <v>50.072753584828334</v>
      </c>
      <c r="AC56" s="21">
        <v>35</v>
      </c>
      <c r="AD56" s="21">
        <v>81.243697266925651</v>
      </c>
    </row>
    <row r="57" spans="22:30" x14ac:dyDescent="0.2">
      <c r="V57" s="21">
        <v>1991</v>
      </c>
      <c r="W57" s="21">
        <v>245</v>
      </c>
      <c r="X57" s="21">
        <v>50</v>
      </c>
      <c r="Y57" s="21">
        <v>285</v>
      </c>
      <c r="Z57" s="21">
        <v>50</v>
      </c>
      <c r="AA57" s="21">
        <v>550</v>
      </c>
      <c r="AB57" s="21">
        <v>100</v>
      </c>
      <c r="AC57" s="21">
        <v>300</v>
      </c>
      <c r="AD57" s="21">
        <v>220</v>
      </c>
    </row>
    <row r="58" spans="22:30" x14ac:dyDescent="0.2">
      <c r="V58" s="21">
        <v>1992</v>
      </c>
      <c r="W58" s="21">
        <v>115</v>
      </c>
      <c r="X58" s="21">
        <v>270</v>
      </c>
      <c r="Y58" s="21">
        <v>860</v>
      </c>
      <c r="Z58" s="21">
        <v>90</v>
      </c>
      <c r="AA58" s="21">
        <v>675</v>
      </c>
      <c r="AB58" s="21">
        <v>100</v>
      </c>
      <c r="AC58" s="21">
        <v>250</v>
      </c>
      <c r="AD58" s="21">
        <v>150</v>
      </c>
    </row>
    <row r="59" spans="22:30" x14ac:dyDescent="0.2">
      <c r="V59" s="21">
        <v>1993</v>
      </c>
      <c r="W59" s="21">
        <v>90</v>
      </c>
      <c r="X59" s="21">
        <v>175</v>
      </c>
      <c r="Y59" s="21">
        <v>460</v>
      </c>
      <c r="Z59" s="21">
        <v>50</v>
      </c>
      <c r="AA59" s="21">
        <v>475</v>
      </c>
      <c r="AB59" s="21">
        <v>325</v>
      </c>
      <c r="AC59" s="21">
        <v>110</v>
      </c>
      <c r="AD59" s="21">
        <v>300</v>
      </c>
    </row>
    <row r="60" spans="22:30" x14ac:dyDescent="0.2">
      <c r="V60" s="21">
        <v>1994</v>
      </c>
      <c r="W60" s="21">
        <v>265</v>
      </c>
      <c r="X60" s="21">
        <v>220</v>
      </c>
      <c r="Y60" s="21">
        <v>755</v>
      </c>
      <c r="Z60" s="21">
        <v>200</v>
      </c>
      <c r="AA60" s="21">
        <v>560</v>
      </c>
      <c r="AB60" s="21">
        <v>175</v>
      </c>
      <c r="AC60" s="21">
        <v>325</v>
      </c>
      <c r="AD60" s="21">
        <v>225</v>
      </c>
    </row>
    <row r="61" spans="22:30" x14ac:dyDescent="0.2">
      <c r="V61" s="21">
        <v>1995</v>
      </c>
      <c r="W61" s="21">
        <v>250</v>
      </c>
      <c r="X61" s="21">
        <v>94</v>
      </c>
      <c r="Y61" s="21">
        <v>435</v>
      </c>
      <c r="Z61" s="21">
        <v>165</v>
      </c>
      <c r="AA61" s="21">
        <v>600</v>
      </c>
      <c r="AB61" s="21">
        <v>220</v>
      </c>
      <c r="AC61" s="21">
        <v>415</v>
      </c>
      <c r="AD61" s="21">
        <v>180</v>
      </c>
    </row>
    <row r="62" spans="22:30" x14ac:dyDescent="0.2">
      <c r="V62" s="21">
        <v>1996</v>
      </c>
      <c r="W62" s="21">
        <v>94</v>
      </c>
      <c r="X62" s="21">
        <v>92</v>
      </c>
      <c r="Y62" s="21">
        <v>383</v>
      </c>
      <c r="Z62" s="21">
        <v>40</v>
      </c>
      <c r="AA62" s="21">
        <v>570</v>
      </c>
      <c r="AB62" s="21">
        <v>230</v>
      </c>
      <c r="AC62" s="21">
        <v>457</v>
      </c>
      <c r="AD62" s="21">
        <v>220</v>
      </c>
    </row>
    <row r="63" spans="22:30" x14ac:dyDescent="0.2">
      <c r="V63" s="21">
        <v>1997</v>
      </c>
      <c r="W63" s="21">
        <v>75</v>
      </c>
      <c r="X63" s="21">
        <v>82.029601753369761</v>
      </c>
      <c r="Y63" s="21">
        <v>420</v>
      </c>
      <c r="Z63" s="21">
        <v>60</v>
      </c>
      <c r="AA63" s="21">
        <v>352.53498123744612</v>
      </c>
      <c r="AB63" s="21">
        <v>73.06713535911976</v>
      </c>
      <c r="AC63" s="21">
        <v>295.3241296928926</v>
      </c>
      <c r="AD63" s="21">
        <v>175</v>
      </c>
    </row>
    <row r="64" spans="22:30" x14ac:dyDescent="0.2">
      <c r="V64" s="21">
        <v>1998</v>
      </c>
      <c r="W64" s="21">
        <v>94</v>
      </c>
      <c r="X64" s="21">
        <v>130</v>
      </c>
      <c r="Y64" s="21">
        <v>460</v>
      </c>
      <c r="Z64" s="21">
        <v>120</v>
      </c>
      <c r="AA64" s="21">
        <v>304</v>
      </c>
      <c r="AB64" s="21">
        <v>50</v>
      </c>
      <c r="AC64" s="21">
        <v>411</v>
      </c>
      <c r="AD64" s="21">
        <v>190</v>
      </c>
    </row>
    <row r="65" spans="22:30" x14ac:dyDescent="0.2">
      <c r="V65" s="21">
        <v>1999</v>
      </c>
      <c r="W65" s="21">
        <v>75</v>
      </c>
      <c r="X65" s="21">
        <v>127</v>
      </c>
      <c r="Y65" s="21">
        <v>657</v>
      </c>
      <c r="Z65" s="21">
        <v>150</v>
      </c>
      <c r="AA65" s="21">
        <v>356</v>
      </c>
      <c r="AB65" s="21">
        <v>25</v>
      </c>
      <c r="AC65" s="21">
        <v>627</v>
      </c>
      <c r="AD65" s="21">
        <v>225</v>
      </c>
    </row>
    <row r="66" spans="22:30" x14ac:dyDescent="0.2">
      <c r="V66" s="21">
        <v>2000</v>
      </c>
      <c r="W66" s="21">
        <v>135</v>
      </c>
      <c r="X66" s="21">
        <v>94</v>
      </c>
      <c r="Y66" s="21">
        <v>600</v>
      </c>
      <c r="Z66" s="21">
        <v>110</v>
      </c>
      <c r="AA66" s="21">
        <v>380</v>
      </c>
      <c r="AB66" s="21">
        <v>72</v>
      </c>
      <c r="AC66" s="21">
        <v>620</v>
      </c>
      <c r="AD66" s="21">
        <v>180</v>
      </c>
    </row>
    <row r="67" spans="22:30" x14ac:dyDescent="0.2">
      <c r="V67" s="21">
        <v>2001</v>
      </c>
      <c r="W67" s="21">
        <v>80</v>
      </c>
      <c r="X67" s="21">
        <v>110</v>
      </c>
      <c r="Y67" s="21">
        <v>929</v>
      </c>
      <c r="Z67" s="21">
        <v>151</v>
      </c>
      <c r="AA67" s="21">
        <v>1140</v>
      </c>
      <c r="AB67" s="21">
        <v>163.83347115160157</v>
      </c>
      <c r="AC67" s="21">
        <v>891</v>
      </c>
      <c r="AD67" s="21">
        <v>450</v>
      </c>
    </row>
    <row r="68" spans="22:30" x14ac:dyDescent="0.2">
      <c r="V68" s="21">
        <v>2002</v>
      </c>
      <c r="W68" s="21">
        <v>88</v>
      </c>
      <c r="X68" s="21">
        <v>138</v>
      </c>
      <c r="Y68" s="21">
        <v>1105</v>
      </c>
      <c r="Z68" s="21">
        <v>20</v>
      </c>
      <c r="AA68" s="21">
        <v>940</v>
      </c>
      <c r="AB68" s="21">
        <v>70</v>
      </c>
      <c r="AC68" s="21">
        <v>700</v>
      </c>
      <c r="AD68" s="21">
        <v>220</v>
      </c>
    </row>
    <row r="69" spans="22:30" x14ac:dyDescent="0.2">
      <c r="V69" s="21">
        <v>2003</v>
      </c>
      <c r="W69" s="21">
        <v>242</v>
      </c>
      <c r="X69" s="21">
        <v>194.24603497384655</v>
      </c>
      <c r="Y69" s="21">
        <v>875</v>
      </c>
      <c r="Z69" s="21">
        <v>39</v>
      </c>
      <c r="AA69" s="21">
        <v>690</v>
      </c>
      <c r="AB69" s="21">
        <v>57</v>
      </c>
      <c r="AC69" s="21">
        <v>1140</v>
      </c>
      <c r="AD69" s="21">
        <v>380</v>
      </c>
    </row>
    <row r="70" spans="22:30" x14ac:dyDescent="0.2">
      <c r="V70" s="21">
        <v>2004</v>
      </c>
      <c r="W70" s="21">
        <v>150</v>
      </c>
      <c r="X70" s="21">
        <v>230</v>
      </c>
      <c r="Y70" s="21">
        <v>801</v>
      </c>
      <c r="Z70" s="21">
        <v>170</v>
      </c>
      <c r="AA70" s="21">
        <v>935</v>
      </c>
      <c r="AB70" s="21">
        <v>250</v>
      </c>
      <c r="AC70" s="21">
        <v>640</v>
      </c>
      <c r="AD70" s="21">
        <v>180</v>
      </c>
    </row>
    <row r="71" spans="22:30" x14ac:dyDescent="0.2">
      <c r="V71" s="21">
        <v>2005</v>
      </c>
      <c r="W71" s="21">
        <v>510</v>
      </c>
      <c r="X71" s="21">
        <v>300</v>
      </c>
      <c r="Y71" s="21">
        <v>1240</v>
      </c>
      <c r="Z71" s="21">
        <v>360</v>
      </c>
      <c r="AA71" s="21">
        <v>890</v>
      </c>
      <c r="AB71" s="21">
        <v>190</v>
      </c>
      <c r="AC71" s="21">
        <v>810</v>
      </c>
      <c r="AD71" s="21">
        <v>270</v>
      </c>
    </row>
    <row r="72" spans="22:30" x14ac:dyDescent="0.2">
      <c r="V72" s="21">
        <v>2006</v>
      </c>
      <c r="W72" s="21">
        <v>165</v>
      </c>
      <c r="X72" s="21">
        <v>112.64748701317497</v>
      </c>
      <c r="Y72" s="21">
        <v>190</v>
      </c>
      <c r="Z72" s="21">
        <v>176</v>
      </c>
      <c r="AA72" s="21">
        <v>280</v>
      </c>
      <c r="AB72" s="21">
        <v>30</v>
      </c>
      <c r="AC72" s="21">
        <v>405</v>
      </c>
      <c r="AD72" s="21">
        <v>130</v>
      </c>
    </row>
    <row r="73" spans="22:30" x14ac:dyDescent="0.2">
      <c r="V73" s="21">
        <v>2007</v>
      </c>
      <c r="W73" s="21">
        <v>134</v>
      </c>
      <c r="X73" s="21">
        <v>75</v>
      </c>
      <c r="Y73" s="21">
        <v>275.79655572674551</v>
      </c>
      <c r="Z73" s="21">
        <v>35</v>
      </c>
      <c r="AA73" s="21">
        <v>245</v>
      </c>
      <c r="AB73" s="21">
        <v>15</v>
      </c>
      <c r="AC73" s="21">
        <v>290</v>
      </c>
      <c r="AD73" s="21">
        <v>210</v>
      </c>
    </row>
    <row r="74" spans="22:30" x14ac:dyDescent="0.2">
      <c r="V74" s="21">
        <v>2008</v>
      </c>
      <c r="W74" s="21">
        <v>115</v>
      </c>
      <c r="X74" s="21">
        <v>55</v>
      </c>
      <c r="Y74" s="21">
        <v>570</v>
      </c>
      <c r="Z74" s="21">
        <v>25</v>
      </c>
      <c r="AA74" s="21">
        <v>1250</v>
      </c>
      <c r="AB74" s="21">
        <v>23</v>
      </c>
      <c r="AC74" s="21">
        <v>420</v>
      </c>
      <c r="AD74" s="21">
        <v>100</v>
      </c>
    </row>
    <row r="75" spans="22:30" x14ac:dyDescent="0.2">
      <c r="V75" s="21">
        <v>2009</v>
      </c>
      <c r="W75" s="21">
        <v>149.30112762608312</v>
      </c>
      <c r="X75" s="21">
        <v>330</v>
      </c>
      <c r="Y75" s="21">
        <v>330</v>
      </c>
      <c r="Z75" s="21">
        <v>340</v>
      </c>
      <c r="AA75" s="21">
        <v>750</v>
      </c>
      <c r="AB75" s="21">
        <v>110</v>
      </c>
      <c r="AC75" s="21">
        <v>1050</v>
      </c>
      <c r="AD75" s="21">
        <v>100</v>
      </c>
    </row>
    <row r="76" spans="22:30" x14ac:dyDescent="0.2">
      <c r="V76" s="21">
        <v>2010</v>
      </c>
      <c r="W76" s="21">
        <v>85</v>
      </c>
      <c r="X76" s="21">
        <v>102</v>
      </c>
      <c r="Y76" s="21">
        <v>370</v>
      </c>
      <c r="Z76" s="21">
        <v>61.883918360074595</v>
      </c>
      <c r="AA76" s="21">
        <v>880</v>
      </c>
      <c r="AB76" s="21">
        <v>90</v>
      </c>
      <c r="AC76" s="21">
        <v>570</v>
      </c>
      <c r="AD76" s="21">
        <v>190</v>
      </c>
    </row>
    <row r="77" spans="22:30" x14ac:dyDescent="0.2">
      <c r="V77" s="21">
        <v>2011</v>
      </c>
      <c r="W77" s="21">
        <v>87.383140067170615</v>
      </c>
      <c r="X77" s="21">
        <v>83.218579177972671</v>
      </c>
      <c r="Y77" s="21">
        <v>350</v>
      </c>
      <c r="Z77" s="21">
        <v>69.144322585927185</v>
      </c>
      <c r="AA77" s="21">
        <v>175</v>
      </c>
      <c r="AB77" s="21">
        <v>74.126206340912248</v>
      </c>
      <c r="AC77" s="21">
        <v>110</v>
      </c>
      <c r="AD77" s="21">
        <v>85</v>
      </c>
    </row>
    <row r="78" spans="22:30" x14ac:dyDescent="0.2">
      <c r="V78" s="21">
        <v>2012</v>
      </c>
      <c r="W78" s="21">
        <v>25</v>
      </c>
      <c r="X78" s="21">
        <v>60</v>
      </c>
      <c r="Y78" s="21">
        <v>400</v>
      </c>
      <c r="Z78" s="21">
        <v>162.22237416488286</v>
      </c>
      <c r="AA78" s="21">
        <v>170</v>
      </c>
      <c r="AB78" s="21">
        <v>40</v>
      </c>
      <c r="AC78" s="21">
        <v>702.91506788267293</v>
      </c>
      <c r="AD78" s="21">
        <v>110</v>
      </c>
    </row>
    <row r="79" spans="22:30" x14ac:dyDescent="0.2">
      <c r="V79" s="21">
        <v>2013</v>
      </c>
      <c r="W79" s="21">
        <v>193.60925440169672</v>
      </c>
      <c r="X79" s="21">
        <v>184.38210224254519</v>
      </c>
      <c r="Y79" s="21">
        <v>721.71970080342885</v>
      </c>
      <c r="Z79" s="21">
        <v>153.1986688777792</v>
      </c>
      <c r="AA79" s="21">
        <v>792.41078252001489</v>
      </c>
      <c r="AB79" s="21">
        <v>164.23671119470109</v>
      </c>
      <c r="AC79" s="21">
        <v>663.81504578930219</v>
      </c>
      <c r="AD79" s="21">
        <v>266.47621093007933</v>
      </c>
    </row>
    <row r="80" spans="22:30" x14ac:dyDescent="0.2">
      <c r="V80" s="21">
        <v>2014</v>
      </c>
      <c r="W80" s="21">
        <v>425</v>
      </c>
      <c r="X80" s="21">
        <v>80</v>
      </c>
      <c r="Y80" s="21">
        <v>660</v>
      </c>
      <c r="Z80" s="21">
        <v>226.17132483651807</v>
      </c>
      <c r="AA80" s="21">
        <v>1500</v>
      </c>
      <c r="AB80" s="21">
        <v>242.46708434383856</v>
      </c>
      <c r="AC80" s="21">
        <v>850</v>
      </c>
      <c r="AD80" s="21">
        <v>400</v>
      </c>
    </row>
    <row r="81" spans="22:30" x14ac:dyDescent="0.2">
      <c r="V81" s="21">
        <v>2015</v>
      </c>
      <c r="W81" s="21">
        <v>20</v>
      </c>
      <c r="X81" s="21">
        <v>200</v>
      </c>
      <c r="Y81" s="21">
        <v>550</v>
      </c>
      <c r="Z81" s="21">
        <v>136.13977605018297</v>
      </c>
      <c r="AA81" s="21">
        <v>1200</v>
      </c>
      <c r="AB81" s="21">
        <v>241.99352233644294</v>
      </c>
      <c r="AC81" s="21">
        <v>550</v>
      </c>
      <c r="AD81" s="21">
        <v>200</v>
      </c>
    </row>
    <row r="82" spans="22:30" x14ac:dyDescent="0.2">
      <c r="V82" s="21">
        <v>2016</v>
      </c>
      <c r="W82" s="21">
        <v>160</v>
      </c>
      <c r="X82" s="21">
        <v>25</v>
      </c>
      <c r="Y82" s="21">
        <v>810</v>
      </c>
      <c r="Z82" s="21">
        <v>450</v>
      </c>
      <c r="AA82" s="21">
        <v>370</v>
      </c>
      <c r="AB82" s="21">
        <v>90</v>
      </c>
      <c r="AC82" s="21">
        <v>540</v>
      </c>
      <c r="AD82" s="21">
        <v>314.97573993803303</v>
      </c>
    </row>
    <row r="83" spans="22:30" x14ac:dyDescent="0.2">
      <c r="V83" s="21" t="s">
        <v>24</v>
      </c>
      <c r="W83" s="21">
        <f t="shared" ref="W83:AD83" si="3">AVERAGE(W53:W82)</f>
        <v>148.54311740316501</v>
      </c>
      <c r="X83" s="21">
        <f t="shared" si="3"/>
        <v>132.42487140746172</v>
      </c>
      <c r="Y83" s="21">
        <f t="shared" si="3"/>
        <v>545.88387521767243</v>
      </c>
      <c r="Z83" s="21">
        <f t="shared" si="3"/>
        <v>128.65844832307334</v>
      </c>
      <c r="AA83" s="21">
        <f t="shared" si="3"/>
        <v>627.75699702479403</v>
      </c>
      <c r="AB83" s="21">
        <f t="shared" si="3"/>
        <v>128.0490910887199</v>
      </c>
      <c r="AC83" s="21">
        <f t="shared" si="3"/>
        <v>504.82238016933326</v>
      </c>
      <c r="AD83" s="21">
        <f t="shared" si="3"/>
        <v>207.19152076381388</v>
      </c>
    </row>
    <row r="84" spans="22:30" x14ac:dyDescent="0.2">
      <c r="W84" s="21" t="s">
        <v>90</v>
      </c>
    </row>
    <row r="129" spans="22:31" x14ac:dyDescent="0.2">
      <c r="W129" s="21" t="s">
        <v>4</v>
      </c>
    </row>
    <row r="130" spans="22:31" x14ac:dyDescent="0.2">
      <c r="V130" s="21" t="s">
        <v>0</v>
      </c>
      <c r="W130" s="21" t="s">
        <v>52</v>
      </c>
      <c r="X130" s="21" t="s">
        <v>106</v>
      </c>
      <c r="Y130" s="21" t="s">
        <v>1</v>
      </c>
      <c r="Z130" s="21" t="s">
        <v>2</v>
      </c>
      <c r="AC130" s="21" t="s">
        <v>106</v>
      </c>
      <c r="AD130" s="21" t="s">
        <v>1</v>
      </c>
      <c r="AE130" s="21" t="s">
        <v>2</v>
      </c>
    </row>
    <row r="131" spans="22:31" x14ac:dyDescent="0.2">
      <c r="V131" s="21">
        <v>1982</v>
      </c>
      <c r="AA131" s="21">
        <v>1982</v>
      </c>
      <c r="AB131" s="21">
        <f>'Table 2 SEAKCohoEsc'!J11</f>
        <v>2144</v>
      </c>
      <c r="AC131" s="21">
        <v>1894.034899745569</v>
      </c>
      <c r="AD131" s="21">
        <f>Q39</f>
        <v>500</v>
      </c>
      <c r="AE131" s="21">
        <f>Q41</f>
        <v>0</v>
      </c>
    </row>
    <row r="132" spans="22:31" x14ac:dyDescent="0.2">
      <c r="V132" s="21">
        <v>1983</v>
      </c>
      <c r="AA132" s="21">
        <v>1983</v>
      </c>
      <c r="AB132" s="21">
        <f>'Table 2 SEAKCohoEsc'!J12</f>
        <v>1487</v>
      </c>
      <c r="AC132" s="21">
        <v>1678.4421652109747</v>
      </c>
      <c r="AD132" s="21">
        <f t="shared" ref="AD132:AD165" si="4">AD131</f>
        <v>500</v>
      </c>
      <c r="AE132" s="21">
        <f t="shared" ref="AE132:AE165" si="5">AE131</f>
        <v>0</v>
      </c>
    </row>
    <row r="133" spans="22:31" x14ac:dyDescent="0.2">
      <c r="V133" s="21">
        <v>1984</v>
      </c>
      <c r="AA133" s="21">
        <v>1984</v>
      </c>
      <c r="AB133" s="21">
        <f>'Table 2 SEAKCohoEsc'!J13</f>
        <v>1407</v>
      </c>
      <c r="AC133" s="21">
        <v>1489.2935454015078</v>
      </c>
      <c r="AD133" s="21">
        <f t="shared" si="4"/>
        <v>500</v>
      </c>
      <c r="AE133" s="21">
        <f t="shared" si="5"/>
        <v>0</v>
      </c>
    </row>
    <row r="134" spans="22:31" x14ac:dyDescent="0.2">
      <c r="V134" s="21">
        <v>1985</v>
      </c>
      <c r="AA134" s="21">
        <v>1985</v>
      </c>
      <c r="AB134" s="21">
        <f>'Table 2 SEAKCohoEsc'!J14</f>
        <v>903</v>
      </c>
      <c r="AC134" s="21">
        <v>1337.4243142718749</v>
      </c>
      <c r="AD134" s="21">
        <f t="shared" si="4"/>
        <v>500</v>
      </c>
      <c r="AE134" s="21">
        <f t="shared" si="5"/>
        <v>0</v>
      </c>
    </row>
    <row r="135" spans="22:31" x14ac:dyDescent="0.2">
      <c r="V135" s="21">
        <v>1986</v>
      </c>
      <c r="AA135" s="21">
        <v>1986</v>
      </c>
      <c r="AB135" s="21">
        <f>'Table 2 SEAKCohoEsc'!J15</f>
        <v>1782</v>
      </c>
      <c r="AC135" s="21">
        <v>1221.6519479658427</v>
      </c>
      <c r="AD135" s="21">
        <f t="shared" si="4"/>
        <v>500</v>
      </c>
      <c r="AE135" s="21">
        <f t="shared" si="5"/>
        <v>0</v>
      </c>
    </row>
    <row r="136" spans="22:31" x14ac:dyDescent="0.2">
      <c r="V136" s="21">
        <v>1987</v>
      </c>
      <c r="W136" s="21">
        <f t="shared" ref="W136:W165" si="6">P6</f>
        <v>4791.7310554409642</v>
      </c>
      <c r="X136" s="21">
        <v>5052.0384013657895</v>
      </c>
      <c r="Y136" s="21">
        <f>P39</f>
        <v>4250</v>
      </c>
      <c r="Z136" s="21">
        <f>P41</f>
        <v>0</v>
      </c>
      <c r="AA136" s="21">
        <v>1987</v>
      </c>
      <c r="AB136" s="21">
        <f>'Table 2 SEAKCohoEsc'!J16</f>
        <v>1117</v>
      </c>
      <c r="AC136" s="21">
        <v>1042.7910521931535</v>
      </c>
      <c r="AD136" s="21">
        <f t="shared" si="4"/>
        <v>500</v>
      </c>
      <c r="AE136" s="21">
        <f t="shared" si="5"/>
        <v>0</v>
      </c>
    </row>
    <row r="137" spans="22:31" x14ac:dyDescent="0.2">
      <c r="V137" s="21">
        <v>1988</v>
      </c>
      <c r="W137" s="21">
        <f t="shared" si="6"/>
        <v>5007</v>
      </c>
      <c r="X137" s="21">
        <v>5125.1723649739552</v>
      </c>
      <c r="Y137" s="21">
        <f>Y136</f>
        <v>4250</v>
      </c>
      <c r="Z137" s="21">
        <f>Z136</f>
        <v>0</v>
      </c>
      <c r="AA137" s="21">
        <v>1988</v>
      </c>
      <c r="AB137" s="21">
        <f>'Table 2 SEAKCohoEsc'!J17</f>
        <v>513</v>
      </c>
      <c r="AC137" s="21">
        <v>810.03379864316321</v>
      </c>
      <c r="AD137" s="21">
        <f t="shared" si="4"/>
        <v>500</v>
      </c>
      <c r="AE137" s="21">
        <f t="shared" si="5"/>
        <v>0</v>
      </c>
    </row>
    <row r="138" spans="22:31" x14ac:dyDescent="0.2">
      <c r="V138" s="21">
        <v>1989</v>
      </c>
      <c r="W138" s="21">
        <f t="shared" si="6"/>
        <v>6761</v>
      </c>
      <c r="X138" s="21">
        <v>5217.3077622707387</v>
      </c>
      <c r="Y138" s="21">
        <f t="shared" ref="Y138:Y165" si="7">Y137</f>
        <v>4250</v>
      </c>
      <c r="Z138" s="21">
        <f t="shared" ref="Z138:Z165" si="8">Z137</f>
        <v>0</v>
      </c>
      <c r="AA138" s="21">
        <v>1989</v>
      </c>
      <c r="AB138" s="21">
        <f>'Table 2 SEAKCohoEsc'!J18</f>
        <v>433</v>
      </c>
      <c r="AC138" s="21">
        <v>774.3639812261315</v>
      </c>
      <c r="AD138" s="21">
        <f t="shared" si="4"/>
        <v>500</v>
      </c>
      <c r="AE138" s="21">
        <f t="shared" si="5"/>
        <v>0</v>
      </c>
    </row>
    <row r="139" spans="22:31" x14ac:dyDescent="0.2">
      <c r="V139" s="21">
        <v>1990</v>
      </c>
      <c r="W139" s="21">
        <f t="shared" si="6"/>
        <v>3443.5916335040188</v>
      </c>
      <c r="X139" s="21">
        <v>5391.9808352433483</v>
      </c>
      <c r="Y139" s="21">
        <f t="shared" si="7"/>
        <v>4250</v>
      </c>
      <c r="Z139" s="21">
        <f t="shared" si="8"/>
        <v>0</v>
      </c>
      <c r="AA139" s="21">
        <v>1990</v>
      </c>
      <c r="AB139" s="21">
        <f>'Table 2 SEAKCohoEsc'!J19</f>
        <v>870</v>
      </c>
      <c r="AC139" s="21">
        <v>1025.5387074891314</v>
      </c>
      <c r="AD139" s="21">
        <f t="shared" si="4"/>
        <v>500</v>
      </c>
      <c r="AE139" s="21">
        <f t="shared" si="5"/>
        <v>0</v>
      </c>
    </row>
    <row r="140" spans="22:31" x14ac:dyDescent="0.2">
      <c r="V140" s="21">
        <v>1991</v>
      </c>
      <c r="W140" s="21">
        <f t="shared" si="6"/>
        <v>5721</v>
      </c>
      <c r="X140" s="21">
        <v>5728.4207918504089</v>
      </c>
      <c r="Y140" s="21">
        <f t="shared" si="7"/>
        <v>4250</v>
      </c>
      <c r="Z140" s="21">
        <f t="shared" si="8"/>
        <v>0</v>
      </c>
      <c r="AA140" s="21">
        <v>1991</v>
      </c>
      <c r="AB140" s="21">
        <f>'Table 2 SEAKCohoEsc'!J20</f>
        <v>1836</v>
      </c>
      <c r="AC140" s="21">
        <v>1242.3835426390731</v>
      </c>
      <c r="AD140" s="21">
        <f t="shared" si="4"/>
        <v>500</v>
      </c>
      <c r="AE140" s="21">
        <f t="shared" si="5"/>
        <v>0</v>
      </c>
    </row>
    <row r="141" spans="22:31" x14ac:dyDescent="0.2">
      <c r="V141" s="21">
        <v>1992</v>
      </c>
      <c r="W141" s="21">
        <f t="shared" si="6"/>
        <v>7017</v>
      </c>
      <c r="X141" s="21">
        <v>6559.4464445170361</v>
      </c>
      <c r="Y141" s="21">
        <f t="shared" si="7"/>
        <v>4250</v>
      </c>
      <c r="Z141" s="21">
        <f t="shared" si="8"/>
        <v>0</v>
      </c>
      <c r="AA141" s="21">
        <v>1992</v>
      </c>
      <c r="AB141" s="21">
        <f>'Table 2 SEAKCohoEsc'!J21</f>
        <v>1426</v>
      </c>
      <c r="AC141" s="21">
        <v>1355.9126955784377</v>
      </c>
      <c r="AD141" s="21">
        <f t="shared" si="4"/>
        <v>500</v>
      </c>
      <c r="AE141" s="21">
        <f t="shared" si="5"/>
        <v>0</v>
      </c>
    </row>
    <row r="142" spans="22:31" x14ac:dyDescent="0.2">
      <c r="V142" s="21">
        <v>1993</v>
      </c>
      <c r="W142" s="21">
        <f t="shared" si="6"/>
        <v>7270</v>
      </c>
      <c r="X142" s="21">
        <v>7549.9915964218389</v>
      </c>
      <c r="Y142" s="21">
        <f t="shared" si="7"/>
        <v>4250</v>
      </c>
      <c r="Z142" s="21">
        <f t="shared" si="8"/>
        <v>0</v>
      </c>
      <c r="AA142" s="21">
        <v>1993</v>
      </c>
      <c r="AB142" s="21">
        <f>'Table 2 SEAKCohoEsc'!J22</f>
        <v>832</v>
      </c>
      <c r="AC142" s="21">
        <v>1415.8295476931939</v>
      </c>
      <c r="AD142" s="21">
        <f t="shared" si="4"/>
        <v>500</v>
      </c>
      <c r="AE142" s="21">
        <f t="shared" si="5"/>
        <v>0</v>
      </c>
    </row>
    <row r="143" spans="22:31" x14ac:dyDescent="0.2">
      <c r="V143" s="21">
        <v>1994</v>
      </c>
      <c r="W143" s="21">
        <f t="shared" si="6"/>
        <v>8690</v>
      </c>
      <c r="X143" s="21">
        <v>8156.4975131510655</v>
      </c>
      <c r="Y143" s="21">
        <f t="shared" si="7"/>
        <v>4250</v>
      </c>
      <c r="Z143" s="21">
        <f t="shared" si="8"/>
        <v>0</v>
      </c>
      <c r="AA143" s="21">
        <v>1994</v>
      </c>
      <c r="AB143" s="21">
        <f>'Table 2 SEAKCohoEsc'!J23</f>
        <v>1753</v>
      </c>
      <c r="AC143" s="21">
        <v>1410.9866964733496</v>
      </c>
      <c r="AD143" s="21">
        <f t="shared" si="4"/>
        <v>500</v>
      </c>
      <c r="AE143" s="21">
        <f t="shared" si="5"/>
        <v>0</v>
      </c>
    </row>
    <row r="144" spans="22:31" x14ac:dyDescent="0.2">
      <c r="V144" s="21">
        <v>1995</v>
      </c>
      <c r="W144" s="21">
        <f t="shared" si="6"/>
        <v>8627</v>
      </c>
      <c r="X144" s="21">
        <v>8199.2828802760123</v>
      </c>
      <c r="Y144" s="21">
        <f t="shared" si="7"/>
        <v>4250</v>
      </c>
      <c r="Z144" s="21">
        <f t="shared" si="8"/>
        <v>0</v>
      </c>
      <c r="AA144" s="21">
        <v>1995</v>
      </c>
      <c r="AB144" s="21">
        <f>'Table 2 SEAKCohoEsc'!J24</f>
        <v>1781</v>
      </c>
      <c r="AC144" s="21">
        <v>1360.8569577050375</v>
      </c>
      <c r="AD144" s="21">
        <f t="shared" si="4"/>
        <v>500</v>
      </c>
      <c r="AE144" s="21">
        <f t="shared" si="5"/>
        <v>0</v>
      </c>
    </row>
    <row r="145" spans="22:31" x14ac:dyDescent="0.2">
      <c r="V145" s="21">
        <v>1996</v>
      </c>
      <c r="W145" s="21">
        <f t="shared" si="6"/>
        <v>8831</v>
      </c>
      <c r="X145" s="21">
        <v>7615.034963778684</v>
      </c>
      <c r="Y145" s="21">
        <f t="shared" si="7"/>
        <v>4250</v>
      </c>
      <c r="Z145" s="21">
        <f t="shared" si="8"/>
        <v>0</v>
      </c>
      <c r="AA145" s="21">
        <v>1996</v>
      </c>
      <c r="AB145" s="21">
        <f>'Table 2 SEAKCohoEsc'!J25</f>
        <v>950</v>
      </c>
      <c r="AC145" s="21">
        <v>1190.8094756495398</v>
      </c>
      <c r="AD145" s="21">
        <f t="shared" si="4"/>
        <v>500</v>
      </c>
      <c r="AE145" s="21">
        <f t="shared" si="5"/>
        <v>0</v>
      </c>
    </row>
    <row r="146" spans="22:31" x14ac:dyDescent="0.2">
      <c r="V146" s="21">
        <v>1997</v>
      </c>
      <c r="W146" s="21">
        <f t="shared" si="6"/>
        <v>5024.9558480428277</v>
      </c>
      <c r="X146" s="21">
        <v>7193.2473962083604</v>
      </c>
      <c r="Y146" s="21">
        <f t="shared" si="7"/>
        <v>4250</v>
      </c>
      <c r="Z146" s="21">
        <f t="shared" si="8"/>
        <v>0</v>
      </c>
      <c r="AA146" s="21">
        <v>1997</v>
      </c>
      <c r="AB146" s="21">
        <f>'Table 2 SEAKCohoEsc'!J26</f>
        <v>732</v>
      </c>
      <c r="AC146" s="21">
        <v>1008.6291919919056</v>
      </c>
      <c r="AD146" s="21">
        <f t="shared" si="4"/>
        <v>500</v>
      </c>
      <c r="AE146" s="21">
        <f t="shared" si="5"/>
        <v>0</v>
      </c>
    </row>
    <row r="147" spans="22:31" x14ac:dyDescent="0.2">
      <c r="V147" s="21">
        <v>1998</v>
      </c>
      <c r="W147" s="21">
        <f t="shared" si="6"/>
        <v>7094.5375401263209</v>
      </c>
      <c r="X147" s="21">
        <v>7133.5861215064033</v>
      </c>
      <c r="Y147" s="21">
        <f t="shared" si="7"/>
        <v>4250</v>
      </c>
      <c r="Z147" s="21">
        <f t="shared" si="8"/>
        <v>0</v>
      </c>
      <c r="AA147" s="21">
        <v>1998</v>
      </c>
      <c r="AB147" s="21">
        <f>'Table 2 SEAKCohoEsc'!J27</f>
        <v>983</v>
      </c>
      <c r="AC147" s="21">
        <v>944.4541741429008</v>
      </c>
      <c r="AD147" s="21">
        <f t="shared" si="4"/>
        <v>500</v>
      </c>
      <c r="AE147" s="21">
        <f t="shared" si="5"/>
        <v>0</v>
      </c>
    </row>
    <row r="148" spans="22:31" x14ac:dyDescent="0.2">
      <c r="V148" s="21">
        <v>1999</v>
      </c>
      <c r="W148" s="21">
        <f t="shared" si="6"/>
        <v>8038</v>
      </c>
      <c r="X148" s="21">
        <v>7970.5345788424474</v>
      </c>
      <c r="Y148" s="21">
        <f t="shared" si="7"/>
        <v>4250</v>
      </c>
      <c r="Z148" s="21">
        <f t="shared" si="8"/>
        <v>0</v>
      </c>
      <c r="AA148" s="21">
        <v>1999</v>
      </c>
      <c r="AB148" s="21">
        <f>'Table 2 SEAKCohoEsc'!J28</f>
        <v>1246</v>
      </c>
      <c r="AC148" s="21">
        <v>994.93580132024306</v>
      </c>
      <c r="AD148" s="21">
        <f t="shared" si="4"/>
        <v>500</v>
      </c>
      <c r="AE148" s="21">
        <f t="shared" si="5"/>
        <v>0</v>
      </c>
    </row>
    <row r="149" spans="22:31" x14ac:dyDescent="0.2">
      <c r="V149" s="21">
        <v>2000</v>
      </c>
      <c r="W149" s="21">
        <f t="shared" si="6"/>
        <v>8634</v>
      </c>
      <c r="X149" s="21">
        <v>9361.3517609097908</v>
      </c>
      <c r="Y149" s="21">
        <f t="shared" si="7"/>
        <v>4250</v>
      </c>
      <c r="Z149" s="21">
        <f t="shared" si="8"/>
        <v>0</v>
      </c>
      <c r="AA149" s="21">
        <v>2000</v>
      </c>
      <c r="AB149" s="21">
        <f>'Table 2 SEAKCohoEsc'!J29</f>
        <v>600</v>
      </c>
      <c r="AC149" s="21">
        <v>1324.4488495570067</v>
      </c>
      <c r="AD149" s="21">
        <f t="shared" si="4"/>
        <v>500</v>
      </c>
      <c r="AE149" s="21">
        <f t="shared" si="5"/>
        <v>0</v>
      </c>
    </row>
    <row r="150" spans="22:31" x14ac:dyDescent="0.2">
      <c r="V150" s="21">
        <v>2001</v>
      </c>
      <c r="W150" s="21">
        <f t="shared" si="6"/>
        <v>11267.116943179739</v>
      </c>
      <c r="X150" s="21">
        <v>10577.243977278287</v>
      </c>
      <c r="Y150" s="21">
        <f t="shared" si="7"/>
        <v>4250</v>
      </c>
      <c r="Z150" s="21">
        <f t="shared" si="8"/>
        <v>0</v>
      </c>
      <c r="AA150" s="21">
        <v>2001</v>
      </c>
      <c r="AB150" s="21">
        <f>'Table 2 SEAKCohoEsc'!J30</f>
        <v>1580</v>
      </c>
      <c r="AC150" s="21">
        <v>1726.9960467607948</v>
      </c>
      <c r="AD150" s="21">
        <f t="shared" si="4"/>
        <v>500</v>
      </c>
      <c r="AE150" s="21">
        <f t="shared" si="5"/>
        <v>0</v>
      </c>
    </row>
    <row r="151" spans="22:31" x14ac:dyDescent="0.2">
      <c r="V151" s="21">
        <v>2002</v>
      </c>
      <c r="W151" s="21">
        <f t="shared" si="6"/>
        <v>12223</v>
      </c>
      <c r="X151" s="21">
        <v>11303.761079221107</v>
      </c>
      <c r="Y151" s="21">
        <f t="shared" si="7"/>
        <v>4250</v>
      </c>
      <c r="Z151" s="21">
        <f t="shared" si="8"/>
        <v>0</v>
      </c>
      <c r="AA151" s="21">
        <v>2002</v>
      </c>
      <c r="AB151" s="21">
        <f>'Table 2 SEAKCohoEsc'!J31</f>
        <v>3291</v>
      </c>
      <c r="AC151" s="21">
        <v>1881.2240603282924</v>
      </c>
      <c r="AD151" s="21">
        <f t="shared" si="4"/>
        <v>500</v>
      </c>
      <c r="AE151" s="21">
        <f t="shared" si="5"/>
        <v>0</v>
      </c>
    </row>
    <row r="152" spans="22:31" x14ac:dyDescent="0.2">
      <c r="V152" s="21">
        <v>2003</v>
      </c>
      <c r="W152" s="21">
        <f t="shared" si="6"/>
        <v>11899.091649078884</v>
      </c>
      <c r="X152" s="21">
        <v>11701.642352216544</v>
      </c>
      <c r="Y152" s="21">
        <f t="shared" si="7"/>
        <v>4250</v>
      </c>
      <c r="Z152" s="21">
        <f t="shared" si="8"/>
        <v>0</v>
      </c>
      <c r="AA152" s="21">
        <v>2003</v>
      </c>
      <c r="AB152" s="21">
        <f>'Table 2 SEAKCohoEsc'!J32</f>
        <v>1510</v>
      </c>
      <c r="AC152" s="21">
        <v>1824.0601289537512</v>
      </c>
      <c r="AD152" s="21">
        <f t="shared" si="4"/>
        <v>500</v>
      </c>
      <c r="AE152" s="21">
        <f t="shared" si="5"/>
        <v>0</v>
      </c>
    </row>
    <row r="153" spans="22:31" x14ac:dyDescent="0.2">
      <c r="V153" s="21">
        <v>2004</v>
      </c>
      <c r="W153" s="21">
        <f t="shared" si="6"/>
        <v>9904</v>
      </c>
      <c r="X153" s="21">
        <v>11612.549066639189</v>
      </c>
      <c r="Y153" s="21">
        <f t="shared" si="7"/>
        <v>4250</v>
      </c>
      <c r="Z153" s="21">
        <f t="shared" si="8"/>
        <v>0</v>
      </c>
      <c r="AA153" s="21">
        <v>2004</v>
      </c>
      <c r="AB153" s="21">
        <f>'Table 2 SEAKCohoEsc'!J33</f>
        <v>840</v>
      </c>
      <c r="AC153" s="21">
        <v>1490.8093010013451</v>
      </c>
      <c r="AD153" s="21">
        <f t="shared" si="4"/>
        <v>500</v>
      </c>
      <c r="AE153" s="21">
        <f t="shared" si="5"/>
        <v>0</v>
      </c>
    </row>
    <row r="154" spans="22:31" x14ac:dyDescent="0.2">
      <c r="V154" s="21">
        <v>2005</v>
      </c>
      <c r="W154" s="21">
        <f t="shared" si="6"/>
        <v>14840</v>
      </c>
      <c r="X154" s="21">
        <v>10191.719727164564</v>
      </c>
      <c r="Y154" s="21">
        <f t="shared" si="7"/>
        <v>4250</v>
      </c>
      <c r="Z154" s="21">
        <f t="shared" si="8"/>
        <v>0</v>
      </c>
      <c r="AA154" s="21">
        <v>2005</v>
      </c>
      <c r="AB154" s="21">
        <f>'Table 2 SEAKCohoEsc'!J34</f>
        <v>1732</v>
      </c>
      <c r="AC154" s="21">
        <v>1216.6454860388917</v>
      </c>
      <c r="AD154" s="21">
        <f t="shared" si="4"/>
        <v>500</v>
      </c>
      <c r="AE154" s="21">
        <f t="shared" si="5"/>
        <v>0</v>
      </c>
    </row>
    <row r="155" spans="22:31" x14ac:dyDescent="0.2">
      <c r="V155" s="21">
        <v>2006</v>
      </c>
      <c r="W155" s="21">
        <f t="shared" si="6"/>
        <v>6900.5412233682428</v>
      </c>
      <c r="X155" s="21">
        <v>9559.7162697745025</v>
      </c>
      <c r="Y155" s="21">
        <f t="shared" si="7"/>
        <v>4250</v>
      </c>
      <c r="Z155" s="21">
        <f t="shared" si="8"/>
        <v>0</v>
      </c>
      <c r="AA155" s="21">
        <v>2006</v>
      </c>
      <c r="AB155" s="21">
        <f>'Table 2 SEAKCohoEsc'!J35</f>
        <v>891</v>
      </c>
      <c r="AC155" s="21">
        <v>1277.0674949538793</v>
      </c>
      <c r="AD155" s="21">
        <f t="shared" si="4"/>
        <v>500</v>
      </c>
      <c r="AE155" s="21">
        <f t="shared" si="5"/>
        <v>0</v>
      </c>
    </row>
    <row r="156" spans="22:31" x14ac:dyDescent="0.2">
      <c r="V156" s="21">
        <v>2007</v>
      </c>
      <c r="W156" s="21">
        <f t="shared" si="6"/>
        <v>4316.19131889442</v>
      </c>
      <c r="X156" s="21">
        <v>9659.7517197041198</v>
      </c>
      <c r="Y156" s="21">
        <f t="shared" si="7"/>
        <v>4250</v>
      </c>
      <c r="Z156" s="21">
        <f t="shared" si="8"/>
        <v>0</v>
      </c>
      <c r="AA156" s="21">
        <v>2007</v>
      </c>
      <c r="AB156" s="21">
        <f>'Table 2 SEAKCohoEsc'!J36</f>
        <v>1244</v>
      </c>
      <c r="AC156" s="21">
        <v>1433.5018309508541</v>
      </c>
      <c r="AD156" s="21">
        <f t="shared" si="4"/>
        <v>500</v>
      </c>
      <c r="AE156" s="21">
        <f t="shared" si="5"/>
        <v>0</v>
      </c>
    </row>
    <row r="157" spans="22:31" x14ac:dyDescent="0.2">
      <c r="V157" s="21">
        <v>2008</v>
      </c>
      <c r="W157" s="21">
        <f t="shared" si="6"/>
        <v>16752.168254747987</v>
      </c>
      <c r="X157" s="21">
        <v>9296.544562598463</v>
      </c>
      <c r="Y157" s="21">
        <f t="shared" si="7"/>
        <v>4250</v>
      </c>
      <c r="Z157" s="21">
        <f t="shared" si="8"/>
        <v>0</v>
      </c>
      <c r="AA157" s="21">
        <v>2008</v>
      </c>
      <c r="AB157" s="21">
        <f>'Table 2 SEAKCohoEsc'!J37</f>
        <v>1741</v>
      </c>
      <c r="AC157" s="21">
        <v>1780.740069870154</v>
      </c>
      <c r="AD157" s="21">
        <f t="shared" si="4"/>
        <v>500</v>
      </c>
      <c r="AE157" s="21">
        <f t="shared" si="5"/>
        <v>0</v>
      </c>
    </row>
    <row r="158" spans="22:31" x14ac:dyDescent="0.2">
      <c r="V158" s="21">
        <v>2009</v>
      </c>
      <c r="W158" s="21">
        <f t="shared" si="6"/>
        <v>8709.9845470338514</v>
      </c>
      <c r="X158" s="21">
        <v>8907.4992608898501</v>
      </c>
      <c r="Y158" s="21">
        <f t="shared" si="7"/>
        <v>4250</v>
      </c>
      <c r="Z158" s="21">
        <f t="shared" si="8"/>
        <v>0</v>
      </c>
      <c r="AA158" s="21">
        <v>2009</v>
      </c>
      <c r="AB158" s="21">
        <f>'Table 2 SEAKCohoEsc'!J38</f>
        <v>2281</v>
      </c>
      <c r="AC158" s="21">
        <v>2177.4502358264867</v>
      </c>
      <c r="AD158" s="21">
        <f t="shared" si="4"/>
        <v>500</v>
      </c>
      <c r="AE158" s="21">
        <f t="shared" si="5"/>
        <v>0</v>
      </c>
    </row>
    <row r="159" spans="22:31" x14ac:dyDescent="0.2">
      <c r="V159" s="21">
        <v>2010</v>
      </c>
      <c r="W159" s="21">
        <f t="shared" si="6"/>
        <v>4562.5036185839253</v>
      </c>
      <c r="X159" s="21">
        <v>7722.8846228636539</v>
      </c>
      <c r="Y159" s="21">
        <f t="shared" si="7"/>
        <v>4250</v>
      </c>
      <c r="Z159" s="21">
        <f t="shared" si="8"/>
        <v>0</v>
      </c>
      <c r="AA159" s="21">
        <v>2010</v>
      </c>
      <c r="AB159" s="21">
        <f>'Table 2 SEAKCohoEsc'!J39</f>
        <v>2878</v>
      </c>
      <c r="AC159" s="21">
        <v>2324.1423864859844</v>
      </c>
      <c r="AD159" s="21">
        <f t="shared" si="4"/>
        <v>500</v>
      </c>
      <c r="AE159" s="21">
        <f t="shared" si="5"/>
        <v>0</v>
      </c>
    </row>
    <row r="160" spans="22:31" x14ac:dyDescent="0.2">
      <c r="V160" s="21">
        <v>2011</v>
      </c>
      <c r="W160" s="21">
        <f t="shared" si="6"/>
        <v>5097.790030993855</v>
      </c>
      <c r="X160" s="21">
        <v>7701.4119028046407</v>
      </c>
      <c r="Y160" s="21">
        <f t="shared" si="7"/>
        <v>4250</v>
      </c>
      <c r="Z160" s="21">
        <f t="shared" si="8"/>
        <v>0</v>
      </c>
      <c r="AA160" s="21">
        <v>2011</v>
      </c>
      <c r="AB160" s="21">
        <f>'Table 2 SEAKCohoEsc'!J40</f>
        <v>2137</v>
      </c>
      <c r="AC160" s="21">
        <v>2373.8263533371792</v>
      </c>
      <c r="AD160" s="21">
        <f t="shared" si="4"/>
        <v>500</v>
      </c>
      <c r="AE160" s="21">
        <f t="shared" si="5"/>
        <v>0</v>
      </c>
    </row>
    <row r="161" spans="22:31" x14ac:dyDescent="0.2">
      <c r="V161" s="21">
        <v>2012</v>
      </c>
      <c r="W161" s="21">
        <f t="shared" si="6"/>
        <v>11960.137442047555</v>
      </c>
      <c r="X161" s="21">
        <v>9761.727098724039</v>
      </c>
      <c r="Y161" s="21">
        <f t="shared" si="7"/>
        <v>4250</v>
      </c>
      <c r="Z161" s="21">
        <f t="shared" si="8"/>
        <v>0</v>
      </c>
      <c r="AA161" s="21">
        <v>2012</v>
      </c>
      <c r="AB161" s="21">
        <f>'Table 2 SEAKCohoEsc'!J41</f>
        <v>1908</v>
      </c>
      <c r="AC161" s="21">
        <v>2576.363047562003</v>
      </c>
      <c r="AD161" s="21">
        <f t="shared" si="4"/>
        <v>500</v>
      </c>
      <c r="AE161" s="21">
        <f t="shared" si="5"/>
        <v>0</v>
      </c>
    </row>
    <row r="162" spans="22:31" x14ac:dyDescent="0.2">
      <c r="V162" s="21">
        <v>2013</v>
      </c>
      <c r="W162" s="21">
        <f t="shared" si="6"/>
        <v>11294.848476759547</v>
      </c>
      <c r="X162" s="21">
        <v>12108.008999044197</v>
      </c>
      <c r="Y162" s="21">
        <f t="shared" si="7"/>
        <v>4250</v>
      </c>
      <c r="Z162" s="21">
        <f t="shared" si="8"/>
        <v>0</v>
      </c>
      <c r="AA162" s="21">
        <v>2013</v>
      </c>
      <c r="AB162" s="21">
        <f>'Table 2 SEAKCohoEsc'!J42</f>
        <v>3048</v>
      </c>
      <c r="AC162" s="21">
        <v>2727.539845031291</v>
      </c>
      <c r="AD162" s="21">
        <f t="shared" si="4"/>
        <v>500</v>
      </c>
      <c r="AE162" s="21">
        <f t="shared" si="5"/>
        <v>0</v>
      </c>
    </row>
    <row r="163" spans="22:31" x14ac:dyDescent="0.2">
      <c r="V163" s="21">
        <v>2014</v>
      </c>
      <c r="W163" s="21">
        <f t="shared" si="6"/>
        <v>16674.889312790467</v>
      </c>
      <c r="X163" s="21">
        <v>12481.317681462211</v>
      </c>
      <c r="Y163" s="21">
        <f t="shared" si="7"/>
        <v>4250</v>
      </c>
      <c r="Z163" s="21">
        <f t="shared" si="8"/>
        <v>0</v>
      </c>
      <c r="AA163" s="21">
        <v>2014</v>
      </c>
      <c r="AB163" s="21">
        <f>'Table 2 SEAKCohoEsc'!J43</f>
        <v>4110</v>
      </c>
      <c r="AC163" s="21">
        <v>2262.8743240463891</v>
      </c>
      <c r="AD163" s="21">
        <f t="shared" si="4"/>
        <v>500</v>
      </c>
      <c r="AE163" s="21">
        <f t="shared" si="5"/>
        <v>0</v>
      </c>
    </row>
    <row r="164" spans="22:31" x14ac:dyDescent="0.2">
      <c r="V164" s="21">
        <v>2015</v>
      </c>
      <c r="W164" s="21">
        <f t="shared" si="6"/>
        <v>10128.133298386627</v>
      </c>
      <c r="X164" s="21">
        <v>12938.082051099378</v>
      </c>
      <c r="Y164" s="21">
        <f t="shared" si="7"/>
        <v>4250</v>
      </c>
      <c r="Z164" s="21">
        <f t="shared" si="8"/>
        <v>0</v>
      </c>
      <c r="AA164" s="21">
        <v>2015</v>
      </c>
      <c r="AB164" s="21">
        <f>'Table 2 SEAKCohoEsc'!J44</f>
        <v>956</v>
      </c>
      <c r="AC164" s="21">
        <v>1800.5845600315433</v>
      </c>
      <c r="AD164" s="21">
        <f t="shared" si="4"/>
        <v>500</v>
      </c>
      <c r="AE164" s="21">
        <f t="shared" si="5"/>
        <v>0</v>
      </c>
    </row>
    <row r="165" spans="22:31" x14ac:dyDescent="0.2">
      <c r="V165" s="21">
        <v>2016</v>
      </c>
      <c r="W165" s="21">
        <f t="shared" si="6"/>
        <v>13419.975739938032</v>
      </c>
      <c r="X165" s="21">
        <v>13165.024371321091</v>
      </c>
      <c r="Y165" s="21">
        <f t="shared" si="7"/>
        <v>4250</v>
      </c>
      <c r="Z165" s="21">
        <f t="shared" si="8"/>
        <v>0</v>
      </c>
      <c r="AA165" s="21">
        <v>2016</v>
      </c>
      <c r="AB165" s="21">
        <f>'Table 2 SEAKCohoEsc'!J45</f>
        <v>948</v>
      </c>
      <c r="AC165" s="21">
        <v>1216.1508774438298</v>
      </c>
      <c r="AD165" s="21">
        <f t="shared" si="4"/>
        <v>500</v>
      </c>
      <c r="AE165" s="21">
        <f t="shared" si="5"/>
        <v>0</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6"/>
  <sheetViews>
    <sheetView showGridLines="0" topLeftCell="A34" workbookViewId="0">
      <selection activeCell="V100" sqref="V100"/>
    </sheetView>
  </sheetViews>
  <sheetFormatPr defaultRowHeight="12.75" x14ac:dyDescent="0.2"/>
  <cols>
    <col min="1" max="1" width="11.140625" customWidth="1"/>
    <col min="2" max="2" width="9.7109375" customWidth="1"/>
    <col min="3" max="3" width="10.5703125" customWidth="1"/>
    <col min="4" max="7" width="9.7109375" customWidth="1"/>
    <col min="20" max="20" width="7.5703125" customWidth="1"/>
    <col min="22" max="22" width="15.5703125" customWidth="1"/>
    <col min="23" max="23" width="3.7109375" customWidth="1"/>
    <col min="25" max="25" width="15.85546875" customWidth="1"/>
    <col min="26" max="26" width="9.28515625" customWidth="1"/>
  </cols>
  <sheetData>
    <row r="1" spans="1:26" x14ac:dyDescent="0.2">
      <c r="A1" t="s">
        <v>110</v>
      </c>
    </row>
    <row r="2" spans="1:26" ht="6" customHeight="1" x14ac:dyDescent="0.2"/>
    <row r="3" spans="1:26" x14ac:dyDescent="0.2">
      <c r="B3" t="s">
        <v>111</v>
      </c>
      <c r="D3" t="s">
        <v>109</v>
      </c>
      <c r="F3" t="s">
        <v>21</v>
      </c>
      <c r="J3" t="s">
        <v>112</v>
      </c>
      <c r="M3" t="s">
        <v>113</v>
      </c>
      <c r="P3" t="s">
        <v>114</v>
      </c>
      <c r="T3" t="s">
        <v>119</v>
      </c>
    </row>
    <row r="4" spans="1:26" x14ac:dyDescent="0.2">
      <c r="A4" t="s">
        <v>0</v>
      </c>
      <c r="B4" t="s">
        <v>22</v>
      </c>
      <c r="C4" t="s">
        <v>23</v>
      </c>
      <c r="D4" t="s">
        <v>22</v>
      </c>
      <c r="E4" t="s">
        <v>23</v>
      </c>
      <c r="F4" t="s">
        <v>22</v>
      </c>
      <c r="J4" t="s">
        <v>1</v>
      </c>
      <c r="K4" t="s">
        <v>2</v>
      </c>
      <c r="M4" t="s">
        <v>1</v>
      </c>
      <c r="N4" t="s">
        <v>2</v>
      </c>
      <c r="P4" t="s">
        <v>1</v>
      </c>
      <c r="Q4" t="s">
        <v>2</v>
      </c>
    </row>
    <row r="5" spans="1:26" x14ac:dyDescent="0.2">
      <c r="A5">
        <v>1972</v>
      </c>
      <c r="B5" s="2">
        <v>3000</v>
      </c>
      <c r="C5" s="3" t="s">
        <v>33</v>
      </c>
      <c r="D5" s="2">
        <v>5100</v>
      </c>
      <c r="E5" s="2" t="s">
        <v>33</v>
      </c>
      <c r="F5" s="3" t="s">
        <v>33</v>
      </c>
      <c r="G5" s="2">
        <f>B5+D5</f>
        <v>8100</v>
      </c>
      <c r="J5">
        <f t="shared" ref="J5:J48" si="0">$D$52</f>
        <v>3300</v>
      </c>
      <c r="K5">
        <f t="shared" ref="K5:K48" si="1">$D$53</f>
        <v>9800</v>
      </c>
      <c r="M5">
        <f t="shared" ref="M5:M48" si="2">$F$52</f>
        <v>10000</v>
      </c>
      <c r="N5">
        <f t="shared" ref="N5:N48" si="3">$F$53</f>
        <v>29000</v>
      </c>
      <c r="P5">
        <v>1400</v>
      </c>
      <c r="Q5">
        <v>4200</v>
      </c>
      <c r="U5" s="64" t="s">
        <v>116</v>
      </c>
      <c r="V5" s="64"/>
      <c r="X5" s="64" t="s">
        <v>109</v>
      </c>
      <c r="Y5" s="64"/>
      <c r="Z5" t="s">
        <v>21</v>
      </c>
    </row>
    <row r="6" spans="1:26" x14ac:dyDescent="0.2">
      <c r="A6">
        <v>1973</v>
      </c>
      <c r="B6" s="2">
        <v>1978</v>
      </c>
      <c r="C6" s="3" t="s">
        <v>33</v>
      </c>
      <c r="D6" s="2">
        <v>1719</v>
      </c>
      <c r="E6" s="2" t="s">
        <v>33</v>
      </c>
      <c r="F6" s="2">
        <v>30000</v>
      </c>
      <c r="G6" s="2">
        <f t="shared" ref="G6:G50" si="4">B6+D6+F6</f>
        <v>33697</v>
      </c>
      <c r="J6">
        <f t="shared" si="0"/>
        <v>3300</v>
      </c>
      <c r="K6">
        <f t="shared" si="1"/>
        <v>9800</v>
      </c>
      <c r="M6">
        <f t="shared" si="2"/>
        <v>10000</v>
      </c>
      <c r="N6">
        <f t="shared" si="3"/>
        <v>29000</v>
      </c>
      <c r="P6">
        <v>1400</v>
      </c>
      <c r="Q6">
        <v>4200</v>
      </c>
      <c r="T6" t="s">
        <v>0</v>
      </c>
      <c r="U6" t="s">
        <v>22</v>
      </c>
      <c r="V6" t="s">
        <v>117</v>
      </c>
      <c r="X6" t="s">
        <v>22</v>
      </c>
      <c r="Y6" t="s">
        <v>117</v>
      </c>
      <c r="Z6" t="s">
        <v>22</v>
      </c>
    </row>
    <row r="7" spans="1:26" x14ac:dyDescent="0.2">
      <c r="A7">
        <v>1974</v>
      </c>
      <c r="B7" s="2">
        <v>2500</v>
      </c>
      <c r="C7" s="3" t="s">
        <v>33</v>
      </c>
      <c r="D7" s="2">
        <v>4260</v>
      </c>
      <c r="E7" s="2" t="s">
        <v>33</v>
      </c>
      <c r="F7" s="2">
        <v>15000</v>
      </c>
      <c r="G7" s="2">
        <f t="shared" si="4"/>
        <v>21760</v>
      </c>
      <c r="J7">
        <f t="shared" si="0"/>
        <v>3300</v>
      </c>
      <c r="K7">
        <f t="shared" si="1"/>
        <v>9800</v>
      </c>
      <c r="M7">
        <f t="shared" si="2"/>
        <v>10000</v>
      </c>
      <c r="N7">
        <f t="shared" si="3"/>
        <v>29000</v>
      </c>
      <c r="P7">
        <v>1400</v>
      </c>
      <c r="Q7">
        <v>4200</v>
      </c>
      <c r="T7">
        <v>1972</v>
      </c>
      <c r="U7">
        <v>3800</v>
      </c>
      <c r="V7" t="s">
        <v>118</v>
      </c>
      <c r="X7">
        <v>5100</v>
      </c>
      <c r="Y7" t="s">
        <v>118</v>
      </c>
      <c r="Z7" t="s">
        <v>118</v>
      </c>
    </row>
    <row r="8" spans="1:26" x14ac:dyDescent="0.2">
      <c r="A8">
        <v>1975</v>
      </c>
      <c r="B8" s="2">
        <v>800</v>
      </c>
      <c r="C8" s="3" t="s">
        <v>33</v>
      </c>
      <c r="D8" s="2">
        <v>4500</v>
      </c>
      <c r="E8" s="2" t="s">
        <v>33</v>
      </c>
      <c r="F8" s="2">
        <v>8150</v>
      </c>
      <c r="G8" s="2">
        <f t="shared" si="4"/>
        <v>13450</v>
      </c>
      <c r="J8">
        <f t="shared" si="0"/>
        <v>3300</v>
      </c>
      <c r="K8">
        <f t="shared" si="1"/>
        <v>9800</v>
      </c>
      <c r="M8">
        <f t="shared" si="2"/>
        <v>10000</v>
      </c>
      <c r="N8">
        <f t="shared" si="3"/>
        <v>29000</v>
      </c>
      <c r="P8">
        <v>1400</v>
      </c>
      <c r="Q8">
        <v>4200</v>
      </c>
      <c r="T8">
        <v>1973</v>
      </c>
      <c r="U8">
        <v>1978</v>
      </c>
      <c r="V8" t="s">
        <v>118</v>
      </c>
      <c r="X8">
        <v>1719</v>
      </c>
      <c r="Y8" t="s">
        <v>118</v>
      </c>
      <c r="Z8">
        <v>30000</v>
      </c>
    </row>
    <row r="9" spans="1:26" x14ac:dyDescent="0.2">
      <c r="A9">
        <v>1976</v>
      </c>
      <c r="B9" s="2">
        <v>1200</v>
      </c>
      <c r="C9" s="3" t="s">
        <v>33</v>
      </c>
      <c r="D9" s="2">
        <v>3280</v>
      </c>
      <c r="E9" s="2" t="s">
        <v>33</v>
      </c>
      <c r="F9" s="2">
        <v>30000</v>
      </c>
      <c r="G9" s="2">
        <f t="shared" si="4"/>
        <v>34480</v>
      </c>
      <c r="J9">
        <f t="shared" si="0"/>
        <v>3300</v>
      </c>
      <c r="K9">
        <f t="shared" si="1"/>
        <v>9800</v>
      </c>
      <c r="M9">
        <f t="shared" si="2"/>
        <v>10000</v>
      </c>
      <c r="N9">
        <f t="shared" si="3"/>
        <v>29000</v>
      </c>
      <c r="P9">
        <v>1400</v>
      </c>
      <c r="Q9">
        <v>4200</v>
      </c>
      <c r="T9">
        <v>1974</v>
      </c>
      <c r="U9">
        <v>2500</v>
      </c>
      <c r="V9" t="s">
        <v>118</v>
      </c>
      <c r="X9">
        <v>4260</v>
      </c>
      <c r="Y9" t="s">
        <v>118</v>
      </c>
      <c r="Z9">
        <v>15000</v>
      </c>
    </row>
    <row r="10" spans="1:26" x14ac:dyDescent="0.2">
      <c r="A10">
        <v>1977</v>
      </c>
      <c r="B10" s="2">
        <v>3000</v>
      </c>
      <c r="C10" s="3" t="s">
        <v>33</v>
      </c>
      <c r="D10" s="2">
        <v>3750</v>
      </c>
      <c r="E10" s="2" t="s">
        <v>33</v>
      </c>
      <c r="F10" s="2">
        <v>25000</v>
      </c>
      <c r="G10" s="2">
        <f t="shared" si="4"/>
        <v>31750</v>
      </c>
      <c r="J10">
        <f t="shared" si="0"/>
        <v>3300</v>
      </c>
      <c r="K10">
        <f t="shared" si="1"/>
        <v>9800</v>
      </c>
      <c r="M10">
        <f t="shared" si="2"/>
        <v>10000</v>
      </c>
      <c r="N10">
        <f t="shared" si="3"/>
        <v>29000</v>
      </c>
      <c r="P10">
        <v>1400</v>
      </c>
      <c r="Q10">
        <v>4200</v>
      </c>
      <c r="T10">
        <v>1975</v>
      </c>
      <c r="U10">
        <v>1300</v>
      </c>
      <c r="V10" t="s">
        <v>118</v>
      </c>
      <c r="X10">
        <v>4500</v>
      </c>
      <c r="Y10" t="s">
        <v>118</v>
      </c>
      <c r="Z10">
        <v>8150</v>
      </c>
    </row>
    <row r="11" spans="1:26" x14ac:dyDescent="0.2">
      <c r="A11">
        <v>1978</v>
      </c>
      <c r="B11" s="2">
        <v>2200</v>
      </c>
      <c r="C11" s="3" t="s">
        <v>33</v>
      </c>
      <c r="D11" s="2">
        <v>3850</v>
      </c>
      <c r="E11" s="2" t="s">
        <v>33</v>
      </c>
      <c r="F11" s="2">
        <v>40000</v>
      </c>
      <c r="G11" s="2">
        <f t="shared" si="4"/>
        <v>46050</v>
      </c>
      <c r="J11">
        <f t="shared" si="0"/>
        <v>3300</v>
      </c>
      <c r="K11">
        <f t="shared" si="1"/>
        <v>9800</v>
      </c>
      <c r="M11">
        <f t="shared" si="2"/>
        <v>10000</v>
      </c>
      <c r="N11">
        <f t="shared" si="3"/>
        <v>29000</v>
      </c>
      <c r="P11">
        <v>1400</v>
      </c>
      <c r="Q11">
        <v>4200</v>
      </c>
      <c r="T11">
        <v>1976</v>
      </c>
      <c r="U11">
        <v>1200</v>
      </c>
      <c r="V11" t="s">
        <v>118</v>
      </c>
      <c r="X11">
        <v>3280</v>
      </c>
      <c r="Y11" t="s">
        <v>118</v>
      </c>
      <c r="Z11">
        <v>30000</v>
      </c>
    </row>
    <row r="12" spans="1:26" x14ac:dyDescent="0.2">
      <c r="A12">
        <v>1979</v>
      </c>
      <c r="B12" s="2">
        <v>3250</v>
      </c>
      <c r="C12" s="3" t="s">
        <v>33</v>
      </c>
      <c r="D12" s="2">
        <v>7000</v>
      </c>
      <c r="E12" s="2" t="s">
        <v>33</v>
      </c>
      <c r="F12" s="2">
        <v>25000</v>
      </c>
      <c r="G12" s="2">
        <f t="shared" si="4"/>
        <v>35250</v>
      </c>
      <c r="J12">
        <f t="shared" si="0"/>
        <v>3300</v>
      </c>
      <c r="K12">
        <f t="shared" si="1"/>
        <v>9800</v>
      </c>
      <c r="M12">
        <f t="shared" si="2"/>
        <v>10000</v>
      </c>
      <c r="N12">
        <f t="shared" si="3"/>
        <v>29000</v>
      </c>
      <c r="P12">
        <v>1400</v>
      </c>
      <c r="Q12">
        <v>4200</v>
      </c>
      <c r="T12">
        <v>1977</v>
      </c>
      <c r="U12">
        <v>4050</v>
      </c>
      <c r="V12" t="s">
        <v>118</v>
      </c>
      <c r="X12">
        <v>3750</v>
      </c>
      <c r="Y12" t="s">
        <v>118</v>
      </c>
      <c r="Z12">
        <v>25000</v>
      </c>
    </row>
    <row r="13" spans="1:26" x14ac:dyDescent="0.2">
      <c r="A13">
        <v>1980</v>
      </c>
      <c r="B13" s="2">
        <v>3200</v>
      </c>
      <c r="C13" s="3" t="s">
        <v>33</v>
      </c>
      <c r="D13" s="2">
        <v>8100</v>
      </c>
      <c r="E13" s="2" t="s">
        <v>33</v>
      </c>
      <c r="F13" s="2">
        <v>18000</v>
      </c>
      <c r="G13" s="2">
        <f t="shared" si="4"/>
        <v>29300</v>
      </c>
      <c r="J13">
        <f t="shared" si="0"/>
        <v>3300</v>
      </c>
      <c r="K13">
        <f t="shared" si="1"/>
        <v>9800</v>
      </c>
      <c r="M13">
        <f t="shared" si="2"/>
        <v>10000</v>
      </c>
      <c r="N13">
        <f t="shared" si="3"/>
        <v>29000</v>
      </c>
      <c r="P13">
        <v>1400</v>
      </c>
      <c r="Q13">
        <v>4200</v>
      </c>
      <c r="T13">
        <v>1978</v>
      </c>
      <c r="U13">
        <v>3450</v>
      </c>
      <c r="V13" t="s">
        <v>118</v>
      </c>
      <c r="X13">
        <v>3850</v>
      </c>
      <c r="Y13" t="s">
        <v>118</v>
      </c>
      <c r="Z13">
        <v>40000</v>
      </c>
    </row>
    <row r="14" spans="1:26" x14ac:dyDescent="0.2">
      <c r="A14">
        <v>1981</v>
      </c>
      <c r="B14" s="2">
        <v>5793</v>
      </c>
      <c r="C14" s="3" t="s">
        <v>33</v>
      </c>
      <c r="D14" s="2">
        <v>8430</v>
      </c>
      <c r="E14" s="2" t="s">
        <v>33</v>
      </c>
      <c r="F14" s="2">
        <v>20000</v>
      </c>
      <c r="G14" s="2">
        <f t="shared" si="4"/>
        <v>34223</v>
      </c>
      <c r="J14">
        <f t="shared" si="0"/>
        <v>3300</v>
      </c>
      <c r="K14">
        <f t="shared" si="1"/>
        <v>9800</v>
      </c>
      <c r="M14">
        <f t="shared" si="2"/>
        <v>10000</v>
      </c>
      <c r="N14">
        <f t="shared" si="3"/>
        <v>29000</v>
      </c>
      <c r="P14">
        <v>1400</v>
      </c>
      <c r="Q14">
        <v>4200</v>
      </c>
      <c r="T14">
        <v>1979</v>
      </c>
      <c r="U14">
        <v>8450</v>
      </c>
      <c r="V14" t="s">
        <v>118</v>
      </c>
      <c r="X14">
        <v>7000</v>
      </c>
      <c r="Y14" t="s">
        <v>118</v>
      </c>
      <c r="Z14">
        <v>25000</v>
      </c>
    </row>
    <row r="15" spans="1:26" x14ac:dyDescent="0.2">
      <c r="A15">
        <v>1982</v>
      </c>
      <c r="B15" s="2">
        <v>7100</v>
      </c>
      <c r="C15" s="3" t="s">
        <v>33</v>
      </c>
      <c r="D15" s="2">
        <v>9180</v>
      </c>
      <c r="E15" s="2" t="s">
        <v>33</v>
      </c>
      <c r="F15" s="2">
        <v>40000</v>
      </c>
      <c r="G15" s="2">
        <f t="shared" si="4"/>
        <v>56280</v>
      </c>
      <c r="J15">
        <f t="shared" si="0"/>
        <v>3300</v>
      </c>
      <c r="K15">
        <f t="shared" si="1"/>
        <v>9800</v>
      </c>
      <c r="M15">
        <f t="shared" si="2"/>
        <v>10000</v>
      </c>
      <c r="N15">
        <f t="shared" si="3"/>
        <v>29000</v>
      </c>
      <c r="P15">
        <v>1400</v>
      </c>
      <c r="Q15">
        <v>4200</v>
      </c>
      <c r="T15">
        <v>1980</v>
      </c>
      <c r="U15">
        <v>5700</v>
      </c>
      <c r="V15" t="s">
        <v>118</v>
      </c>
      <c r="X15">
        <v>8100</v>
      </c>
      <c r="Y15" t="s">
        <v>118</v>
      </c>
      <c r="Z15">
        <v>18000</v>
      </c>
    </row>
    <row r="16" spans="1:26" x14ac:dyDescent="0.2">
      <c r="A16">
        <v>1983</v>
      </c>
      <c r="B16" s="2">
        <v>5950</v>
      </c>
      <c r="C16" s="3" t="s">
        <v>33</v>
      </c>
      <c r="D16" s="2">
        <v>5300</v>
      </c>
      <c r="E16" s="2" t="s">
        <v>33</v>
      </c>
      <c r="F16" s="2">
        <v>16500</v>
      </c>
      <c r="G16" s="2">
        <f t="shared" si="4"/>
        <v>27750</v>
      </c>
      <c r="J16">
        <f t="shared" si="0"/>
        <v>3300</v>
      </c>
      <c r="K16">
        <f t="shared" si="1"/>
        <v>9800</v>
      </c>
      <c r="M16">
        <f t="shared" si="2"/>
        <v>10000</v>
      </c>
      <c r="N16">
        <f t="shared" si="3"/>
        <v>29000</v>
      </c>
      <c r="P16">
        <v>1400</v>
      </c>
      <c r="Q16">
        <v>4200</v>
      </c>
      <c r="T16">
        <v>1981</v>
      </c>
      <c r="U16">
        <v>7363</v>
      </c>
      <c r="V16" t="s">
        <v>118</v>
      </c>
      <c r="X16">
        <v>8430</v>
      </c>
      <c r="Y16" t="s">
        <v>118</v>
      </c>
      <c r="Z16">
        <v>20000</v>
      </c>
    </row>
    <row r="17" spans="1:26" x14ac:dyDescent="0.2">
      <c r="A17">
        <v>1984</v>
      </c>
      <c r="B17" s="2">
        <v>4200</v>
      </c>
      <c r="C17" s="3" t="s">
        <v>33</v>
      </c>
      <c r="D17" s="2">
        <v>14000</v>
      </c>
      <c r="E17" s="2" t="s">
        <v>33</v>
      </c>
      <c r="F17" s="2">
        <v>30000</v>
      </c>
      <c r="G17" s="2">
        <f t="shared" si="4"/>
        <v>48200</v>
      </c>
      <c r="J17">
        <f t="shared" si="0"/>
        <v>3300</v>
      </c>
      <c r="K17">
        <f t="shared" si="1"/>
        <v>9800</v>
      </c>
      <c r="M17">
        <f t="shared" si="2"/>
        <v>10000</v>
      </c>
      <c r="N17">
        <f t="shared" si="3"/>
        <v>29000</v>
      </c>
      <c r="P17">
        <v>1400</v>
      </c>
      <c r="Q17">
        <v>4200</v>
      </c>
      <c r="T17">
        <v>1982</v>
      </c>
      <c r="U17">
        <v>10400</v>
      </c>
      <c r="V17" t="s">
        <v>118</v>
      </c>
      <c r="X17">
        <v>9180</v>
      </c>
      <c r="Y17" t="s">
        <v>118</v>
      </c>
      <c r="Z17">
        <v>40000</v>
      </c>
    </row>
    <row r="18" spans="1:26" x14ac:dyDescent="0.2">
      <c r="A18">
        <v>1985</v>
      </c>
      <c r="B18" s="2">
        <v>3300</v>
      </c>
      <c r="C18" s="3" t="s">
        <v>33</v>
      </c>
      <c r="D18" s="2">
        <v>6490</v>
      </c>
      <c r="E18" s="2" t="s">
        <v>33</v>
      </c>
      <c r="F18" s="2">
        <v>52350</v>
      </c>
      <c r="G18" s="2">
        <f t="shared" si="4"/>
        <v>62140</v>
      </c>
      <c r="J18">
        <f t="shared" si="0"/>
        <v>3300</v>
      </c>
      <c r="K18">
        <f t="shared" si="1"/>
        <v>9800</v>
      </c>
      <c r="M18">
        <f t="shared" si="2"/>
        <v>10000</v>
      </c>
      <c r="N18">
        <f t="shared" si="3"/>
        <v>29000</v>
      </c>
      <c r="P18">
        <v>1400</v>
      </c>
      <c r="Q18">
        <v>4200</v>
      </c>
      <c r="T18">
        <v>1983</v>
      </c>
      <c r="U18">
        <v>8110</v>
      </c>
      <c r="V18" t="s">
        <v>118</v>
      </c>
      <c r="X18">
        <v>5300</v>
      </c>
      <c r="Y18" t="s">
        <v>118</v>
      </c>
      <c r="Z18">
        <v>16500</v>
      </c>
    </row>
    <row r="19" spans="1:26" x14ac:dyDescent="0.2">
      <c r="A19">
        <v>1986</v>
      </c>
      <c r="B19" s="2">
        <v>3300</v>
      </c>
      <c r="C19" s="3" t="s">
        <v>33</v>
      </c>
      <c r="D19" s="2">
        <v>3162</v>
      </c>
      <c r="E19" s="2" t="s">
        <v>33</v>
      </c>
      <c r="F19" s="2">
        <v>14100</v>
      </c>
      <c r="G19" s="2">
        <f t="shared" si="4"/>
        <v>20562</v>
      </c>
      <c r="J19">
        <f t="shared" si="0"/>
        <v>3300</v>
      </c>
      <c r="K19">
        <f t="shared" si="1"/>
        <v>9800</v>
      </c>
      <c r="M19">
        <f t="shared" si="2"/>
        <v>10000</v>
      </c>
      <c r="N19">
        <f t="shared" si="3"/>
        <v>29000</v>
      </c>
      <c r="P19">
        <v>1400</v>
      </c>
      <c r="Q19">
        <v>4200</v>
      </c>
      <c r="T19">
        <v>1984</v>
      </c>
      <c r="U19">
        <v>6780</v>
      </c>
      <c r="V19" t="s">
        <v>118</v>
      </c>
      <c r="X19">
        <v>14000</v>
      </c>
      <c r="Y19" t="s">
        <v>118</v>
      </c>
      <c r="Z19">
        <v>30000</v>
      </c>
    </row>
    <row r="20" spans="1:26" x14ac:dyDescent="0.2">
      <c r="A20">
        <v>1987</v>
      </c>
      <c r="B20" s="2">
        <v>5000</v>
      </c>
      <c r="C20" s="3" t="s">
        <v>33</v>
      </c>
      <c r="D20" s="2">
        <v>2000</v>
      </c>
      <c r="E20" s="2" t="s">
        <v>33</v>
      </c>
      <c r="F20" s="2">
        <v>8500</v>
      </c>
      <c r="G20" s="2">
        <f t="shared" si="4"/>
        <v>15500</v>
      </c>
      <c r="J20">
        <f t="shared" si="0"/>
        <v>3300</v>
      </c>
      <c r="K20">
        <f t="shared" si="1"/>
        <v>9800</v>
      </c>
      <c r="M20">
        <f t="shared" si="2"/>
        <v>10000</v>
      </c>
      <c r="N20">
        <f t="shared" si="3"/>
        <v>29000</v>
      </c>
      <c r="P20">
        <v>1400</v>
      </c>
      <c r="Q20">
        <v>4200</v>
      </c>
      <c r="T20">
        <v>1985</v>
      </c>
      <c r="U20">
        <v>3300</v>
      </c>
      <c r="V20" t="s">
        <v>118</v>
      </c>
      <c r="X20">
        <v>6490</v>
      </c>
      <c r="Y20" t="s">
        <v>118</v>
      </c>
      <c r="Z20">
        <v>52350</v>
      </c>
    </row>
    <row r="21" spans="1:26" x14ac:dyDescent="0.2">
      <c r="A21">
        <v>1988</v>
      </c>
      <c r="B21" s="2">
        <v>1600</v>
      </c>
      <c r="C21" s="3" t="s">
        <v>33</v>
      </c>
      <c r="D21" s="2">
        <v>11000</v>
      </c>
      <c r="E21" s="2" t="s">
        <v>33</v>
      </c>
      <c r="F21" s="2">
        <v>16000</v>
      </c>
      <c r="G21" s="2">
        <f t="shared" si="4"/>
        <v>28600</v>
      </c>
      <c r="J21">
        <f t="shared" si="0"/>
        <v>3300</v>
      </c>
      <c r="K21">
        <f t="shared" si="1"/>
        <v>9800</v>
      </c>
      <c r="M21">
        <f t="shared" si="2"/>
        <v>10000</v>
      </c>
      <c r="N21">
        <f t="shared" si="3"/>
        <v>29000</v>
      </c>
      <c r="P21">
        <v>1400</v>
      </c>
      <c r="Q21">
        <v>4200</v>
      </c>
      <c r="T21">
        <v>1986</v>
      </c>
      <c r="U21">
        <v>3610</v>
      </c>
      <c r="V21" t="s">
        <v>118</v>
      </c>
      <c r="X21">
        <v>3162</v>
      </c>
      <c r="Y21" t="s">
        <v>118</v>
      </c>
      <c r="Z21">
        <v>14100</v>
      </c>
    </row>
    <row r="22" spans="1:26" x14ac:dyDescent="0.2">
      <c r="A22">
        <v>1989</v>
      </c>
      <c r="B22" s="2">
        <v>1490</v>
      </c>
      <c r="C22" s="3" t="s">
        <v>33</v>
      </c>
      <c r="D22" s="2">
        <v>3900</v>
      </c>
      <c r="E22" s="2" t="s">
        <v>33</v>
      </c>
      <c r="F22" s="2">
        <v>38000</v>
      </c>
      <c r="G22" s="2">
        <f t="shared" si="4"/>
        <v>43390</v>
      </c>
      <c r="J22">
        <f t="shared" si="0"/>
        <v>3300</v>
      </c>
      <c r="K22">
        <f t="shared" si="1"/>
        <v>9800</v>
      </c>
      <c r="M22">
        <f t="shared" si="2"/>
        <v>10000</v>
      </c>
      <c r="N22">
        <f t="shared" si="3"/>
        <v>29000</v>
      </c>
      <c r="P22">
        <v>1400</v>
      </c>
      <c r="Q22">
        <v>4200</v>
      </c>
      <c r="T22">
        <v>1987</v>
      </c>
      <c r="U22">
        <v>5482</v>
      </c>
      <c r="V22" t="s">
        <v>118</v>
      </c>
      <c r="X22">
        <v>2000</v>
      </c>
      <c r="Y22" t="s">
        <v>118</v>
      </c>
      <c r="Z22">
        <v>8500</v>
      </c>
    </row>
    <row r="23" spans="1:26" x14ac:dyDescent="0.2">
      <c r="A23">
        <v>1990</v>
      </c>
      <c r="B23" s="2">
        <v>9460</v>
      </c>
      <c r="C23" s="3" t="s">
        <v>33</v>
      </c>
      <c r="D23" s="2">
        <v>1630</v>
      </c>
      <c r="E23" s="2" t="s">
        <v>33</v>
      </c>
      <c r="F23" s="2">
        <v>16800</v>
      </c>
      <c r="G23" s="2">
        <f t="shared" si="4"/>
        <v>27890</v>
      </c>
      <c r="J23">
        <f t="shared" si="0"/>
        <v>3300</v>
      </c>
      <c r="K23">
        <f t="shared" si="1"/>
        <v>9800</v>
      </c>
      <c r="M23">
        <f t="shared" si="2"/>
        <v>10000</v>
      </c>
      <c r="N23">
        <f t="shared" si="3"/>
        <v>29000</v>
      </c>
      <c r="P23">
        <v>1400</v>
      </c>
      <c r="Q23">
        <v>4200</v>
      </c>
      <c r="T23">
        <v>1988</v>
      </c>
      <c r="U23">
        <v>2600</v>
      </c>
      <c r="V23" t="s">
        <v>118</v>
      </c>
      <c r="X23">
        <v>11000</v>
      </c>
      <c r="Y23" t="s">
        <v>118</v>
      </c>
      <c r="Z23">
        <v>16000</v>
      </c>
    </row>
    <row r="24" spans="1:26" x14ac:dyDescent="0.2">
      <c r="A24">
        <v>1991</v>
      </c>
      <c r="B24" s="2">
        <v>975</v>
      </c>
      <c r="C24" s="3" t="s">
        <v>33</v>
      </c>
      <c r="D24" s="3" t="s">
        <v>33</v>
      </c>
      <c r="E24" s="2" t="s">
        <v>33</v>
      </c>
      <c r="F24" s="2">
        <v>16600</v>
      </c>
      <c r="G24" s="2">
        <f>B24+F24</f>
        <v>17575</v>
      </c>
      <c r="J24">
        <f t="shared" si="0"/>
        <v>3300</v>
      </c>
      <c r="K24">
        <f t="shared" si="1"/>
        <v>9800</v>
      </c>
      <c r="M24">
        <f t="shared" si="2"/>
        <v>10000</v>
      </c>
      <c r="N24">
        <f t="shared" si="3"/>
        <v>29000</v>
      </c>
      <c r="P24">
        <v>1400</v>
      </c>
      <c r="Q24">
        <v>4200</v>
      </c>
      <c r="T24">
        <v>1989</v>
      </c>
      <c r="U24">
        <v>2190</v>
      </c>
      <c r="V24" t="s">
        <v>118</v>
      </c>
      <c r="X24">
        <v>3900</v>
      </c>
      <c r="Y24" t="s">
        <v>118</v>
      </c>
      <c r="Z24">
        <v>38000</v>
      </c>
    </row>
    <row r="25" spans="1:26" x14ac:dyDescent="0.2">
      <c r="A25">
        <v>1992</v>
      </c>
      <c r="B25" s="2">
        <v>4235</v>
      </c>
      <c r="C25" s="3" t="s">
        <v>33</v>
      </c>
      <c r="D25" s="2">
        <v>13820</v>
      </c>
      <c r="E25" s="2" t="s">
        <v>33</v>
      </c>
      <c r="F25" s="2">
        <v>30800</v>
      </c>
      <c r="G25" s="2">
        <f t="shared" si="4"/>
        <v>48855</v>
      </c>
      <c r="J25">
        <f t="shared" si="0"/>
        <v>3300</v>
      </c>
      <c r="K25">
        <f t="shared" si="1"/>
        <v>9800</v>
      </c>
      <c r="M25">
        <f t="shared" si="2"/>
        <v>10000</v>
      </c>
      <c r="N25">
        <f t="shared" si="3"/>
        <v>29000</v>
      </c>
      <c r="P25">
        <v>1400</v>
      </c>
      <c r="Q25">
        <v>4200</v>
      </c>
      <c r="T25">
        <v>1990</v>
      </c>
      <c r="U25">
        <v>9460</v>
      </c>
      <c r="V25" t="s">
        <v>118</v>
      </c>
      <c r="X25">
        <v>1630</v>
      </c>
      <c r="Y25" t="s">
        <v>118</v>
      </c>
      <c r="Z25">
        <v>16800</v>
      </c>
    </row>
    <row r="26" spans="1:26" x14ac:dyDescent="0.2">
      <c r="A26">
        <v>1993</v>
      </c>
      <c r="B26" s="2">
        <v>5436</v>
      </c>
      <c r="C26" s="3" t="s">
        <v>33</v>
      </c>
      <c r="D26" s="2">
        <v>10703</v>
      </c>
      <c r="E26" s="2" t="s">
        <v>33</v>
      </c>
      <c r="F26" s="2">
        <v>18500</v>
      </c>
      <c r="G26" s="2">
        <f t="shared" si="4"/>
        <v>34639</v>
      </c>
      <c r="J26">
        <f t="shared" si="0"/>
        <v>3300</v>
      </c>
      <c r="K26">
        <f t="shared" si="1"/>
        <v>9800</v>
      </c>
      <c r="M26">
        <f t="shared" si="2"/>
        <v>10000</v>
      </c>
      <c r="N26">
        <f t="shared" si="3"/>
        <v>29000</v>
      </c>
      <c r="P26">
        <v>1400</v>
      </c>
      <c r="Q26">
        <v>4200</v>
      </c>
      <c r="T26">
        <v>1991</v>
      </c>
      <c r="U26">
        <v>1786</v>
      </c>
      <c r="V26" t="s">
        <v>118</v>
      </c>
      <c r="Y26" t="s">
        <v>118</v>
      </c>
      <c r="Z26">
        <v>16600</v>
      </c>
    </row>
    <row r="27" spans="1:26" x14ac:dyDescent="0.2">
      <c r="A27">
        <v>1994</v>
      </c>
      <c r="B27" s="2">
        <v>6000</v>
      </c>
      <c r="C27" s="3" t="s">
        <v>33</v>
      </c>
      <c r="D27" s="2">
        <v>21960</v>
      </c>
      <c r="E27" s="2" t="s">
        <v>33</v>
      </c>
      <c r="F27" s="2">
        <v>55000</v>
      </c>
      <c r="G27" s="2">
        <f t="shared" si="4"/>
        <v>82960</v>
      </c>
      <c r="J27">
        <f t="shared" si="0"/>
        <v>3300</v>
      </c>
      <c r="K27">
        <f t="shared" si="1"/>
        <v>9800</v>
      </c>
      <c r="M27">
        <f t="shared" si="2"/>
        <v>10000</v>
      </c>
      <c r="N27">
        <f t="shared" si="3"/>
        <v>29000</v>
      </c>
      <c r="P27">
        <v>1400</v>
      </c>
      <c r="Q27">
        <v>4200</v>
      </c>
      <c r="T27">
        <v>1992</v>
      </c>
      <c r="U27">
        <v>4235</v>
      </c>
      <c r="V27" t="s">
        <v>118</v>
      </c>
      <c r="X27">
        <v>13820</v>
      </c>
      <c r="Y27" t="s">
        <v>118</v>
      </c>
      <c r="Z27">
        <v>30800</v>
      </c>
    </row>
    <row r="28" spans="1:26" x14ac:dyDescent="0.2">
      <c r="A28">
        <v>1995</v>
      </c>
      <c r="B28" s="2">
        <v>2642</v>
      </c>
      <c r="C28" s="3" t="s">
        <v>33</v>
      </c>
      <c r="D28" s="3" t="s">
        <v>33</v>
      </c>
      <c r="E28" s="2" t="s">
        <v>33</v>
      </c>
      <c r="F28" s="2">
        <v>30000</v>
      </c>
      <c r="G28" s="2">
        <f>B28+F28</f>
        <v>32642</v>
      </c>
      <c r="J28">
        <f t="shared" si="0"/>
        <v>3300</v>
      </c>
      <c r="K28">
        <f t="shared" si="1"/>
        <v>9800</v>
      </c>
      <c r="M28">
        <f t="shared" si="2"/>
        <v>10000</v>
      </c>
      <c r="N28">
        <f t="shared" si="3"/>
        <v>29000</v>
      </c>
      <c r="P28">
        <v>1400</v>
      </c>
      <c r="Q28">
        <v>4200</v>
      </c>
      <c r="T28">
        <v>1993</v>
      </c>
      <c r="U28">
        <v>5436</v>
      </c>
      <c r="V28" t="s">
        <v>118</v>
      </c>
      <c r="X28">
        <v>10703</v>
      </c>
      <c r="Y28" t="s">
        <v>118</v>
      </c>
      <c r="Z28">
        <v>18500</v>
      </c>
    </row>
    <row r="29" spans="1:26" x14ac:dyDescent="0.2">
      <c r="A29">
        <v>1996</v>
      </c>
      <c r="B29" s="2">
        <v>4030</v>
      </c>
      <c r="C29" s="3" t="s">
        <v>33</v>
      </c>
      <c r="D29" s="3" t="s">
        <v>33</v>
      </c>
      <c r="E29" s="2" t="s">
        <v>33</v>
      </c>
      <c r="F29" s="2">
        <v>19000</v>
      </c>
      <c r="G29" s="2">
        <f>B29+F29</f>
        <v>23030</v>
      </c>
      <c r="J29">
        <f t="shared" si="0"/>
        <v>3300</v>
      </c>
      <c r="K29">
        <f t="shared" si="1"/>
        <v>9800</v>
      </c>
      <c r="M29">
        <f t="shared" si="2"/>
        <v>10000</v>
      </c>
      <c r="N29">
        <f t="shared" si="3"/>
        <v>29000</v>
      </c>
      <c r="P29">
        <v>1400</v>
      </c>
      <c r="Q29">
        <v>4200</v>
      </c>
      <c r="T29">
        <v>1994</v>
      </c>
      <c r="U29">
        <v>6000</v>
      </c>
      <c r="V29" t="s">
        <v>118</v>
      </c>
      <c r="X29">
        <v>21960</v>
      </c>
      <c r="Y29" t="s">
        <v>118</v>
      </c>
      <c r="Z29">
        <v>55000</v>
      </c>
    </row>
    <row r="30" spans="1:26" x14ac:dyDescent="0.2">
      <c r="A30">
        <v>1997</v>
      </c>
      <c r="B30" s="2">
        <v>2550</v>
      </c>
      <c r="C30" s="3" t="s">
        <v>33</v>
      </c>
      <c r="D30" s="2">
        <v>9780</v>
      </c>
      <c r="E30" s="2" t="s">
        <v>33</v>
      </c>
      <c r="F30" s="2">
        <v>22000</v>
      </c>
      <c r="G30" s="2">
        <f t="shared" si="4"/>
        <v>34330</v>
      </c>
      <c r="J30">
        <f t="shared" si="0"/>
        <v>3300</v>
      </c>
      <c r="K30">
        <f t="shared" si="1"/>
        <v>9800</v>
      </c>
      <c r="M30">
        <f t="shared" si="2"/>
        <v>10000</v>
      </c>
      <c r="N30">
        <f t="shared" si="3"/>
        <v>29000</v>
      </c>
      <c r="P30">
        <v>1400</v>
      </c>
      <c r="Q30">
        <v>4200</v>
      </c>
      <c r="T30">
        <v>1995</v>
      </c>
      <c r="U30">
        <v>2642</v>
      </c>
      <c r="V30" t="s">
        <v>118</v>
      </c>
      <c r="Y30" t="s">
        <v>118</v>
      </c>
      <c r="Z30">
        <v>30000</v>
      </c>
    </row>
    <row r="31" spans="1:26" x14ac:dyDescent="0.2">
      <c r="A31">
        <v>1998</v>
      </c>
      <c r="B31" s="3" t="s">
        <v>33</v>
      </c>
      <c r="C31" s="3" t="s">
        <v>33</v>
      </c>
      <c r="D31" s="3" t="s">
        <v>33</v>
      </c>
      <c r="E31" s="2" t="s">
        <v>33</v>
      </c>
      <c r="F31" s="2">
        <v>12000</v>
      </c>
      <c r="G31" s="2">
        <f>F31</f>
        <v>12000</v>
      </c>
      <c r="J31">
        <f t="shared" si="0"/>
        <v>3300</v>
      </c>
      <c r="K31">
        <f t="shared" si="1"/>
        <v>9800</v>
      </c>
      <c r="M31">
        <f t="shared" si="2"/>
        <v>10000</v>
      </c>
      <c r="N31">
        <f t="shared" si="3"/>
        <v>29000</v>
      </c>
      <c r="P31">
        <v>1400</v>
      </c>
      <c r="Q31">
        <v>4200</v>
      </c>
      <c r="T31">
        <v>1996</v>
      </c>
      <c r="U31">
        <v>4030</v>
      </c>
      <c r="V31" t="s">
        <v>118</v>
      </c>
      <c r="Y31" t="s">
        <v>118</v>
      </c>
      <c r="Z31">
        <v>19000</v>
      </c>
    </row>
    <row r="32" spans="1:26" x14ac:dyDescent="0.2">
      <c r="A32">
        <v>1999</v>
      </c>
      <c r="B32" s="3" t="s">
        <v>33</v>
      </c>
      <c r="C32" s="3" t="s">
        <v>33</v>
      </c>
      <c r="D32" s="3" t="s">
        <v>33</v>
      </c>
      <c r="E32" s="2" t="s">
        <v>33</v>
      </c>
      <c r="F32" s="2"/>
      <c r="G32" s="2"/>
      <c r="J32">
        <f t="shared" si="0"/>
        <v>3300</v>
      </c>
      <c r="K32">
        <f t="shared" si="1"/>
        <v>9800</v>
      </c>
      <c r="M32">
        <f t="shared" si="2"/>
        <v>10000</v>
      </c>
      <c r="N32">
        <f t="shared" si="3"/>
        <v>29000</v>
      </c>
      <c r="P32">
        <v>1400</v>
      </c>
      <c r="Q32">
        <v>4200</v>
      </c>
      <c r="T32">
        <v>1997</v>
      </c>
      <c r="U32">
        <v>2550</v>
      </c>
      <c r="V32" t="s">
        <v>118</v>
      </c>
      <c r="X32">
        <v>9780</v>
      </c>
      <c r="Y32" t="s">
        <v>118</v>
      </c>
      <c r="Z32">
        <v>22000</v>
      </c>
    </row>
    <row r="33" spans="1:26" x14ac:dyDescent="0.2">
      <c r="A33">
        <v>2000</v>
      </c>
      <c r="B33" s="2">
        <v>1572</v>
      </c>
      <c r="C33" s="3" t="s">
        <v>33</v>
      </c>
      <c r="D33" s="3" t="s">
        <v>33</v>
      </c>
      <c r="E33" s="2" t="s">
        <v>33</v>
      </c>
      <c r="F33" s="2">
        <v>12000</v>
      </c>
      <c r="G33" s="2">
        <f>B33+F33</f>
        <v>13572</v>
      </c>
      <c r="J33">
        <f t="shared" si="0"/>
        <v>3300</v>
      </c>
      <c r="K33">
        <f t="shared" si="1"/>
        <v>9800</v>
      </c>
      <c r="M33">
        <f t="shared" si="2"/>
        <v>10000</v>
      </c>
      <c r="N33">
        <f t="shared" si="3"/>
        <v>29000</v>
      </c>
      <c r="P33">
        <v>1400</v>
      </c>
      <c r="Q33">
        <v>4200</v>
      </c>
      <c r="T33">
        <v>1998</v>
      </c>
      <c r="U33" t="s">
        <v>118</v>
      </c>
      <c r="V33" t="s">
        <v>118</v>
      </c>
      <c r="X33" t="s">
        <v>118</v>
      </c>
      <c r="Y33" t="s">
        <v>118</v>
      </c>
      <c r="Z33">
        <v>12000</v>
      </c>
    </row>
    <row r="34" spans="1:26" x14ac:dyDescent="0.2">
      <c r="A34">
        <v>2001</v>
      </c>
      <c r="B34" s="2">
        <v>3190</v>
      </c>
      <c r="C34" s="3" t="s">
        <v>33</v>
      </c>
      <c r="D34" s="2">
        <v>5030</v>
      </c>
      <c r="E34" s="2" t="s">
        <v>33</v>
      </c>
      <c r="F34" s="2">
        <v>17000</v>
      </c>
      <c r="G34" s="2">
        <f t="shared" si="4"/>
        <v>25220</v>
      </c>
      <c r="J34">
        <f t="shared" si="0"/>
        <v>3300</v>
      </c>
      <c r="K34">
        <f t="shared" si="1"/>
        <v>9800</v>
      </c>
      <c r="M34">
        <f t="shared" si="2"/>
        <v>10000</v>
      </c>
      <c r="N34">
        <f t="shared" si="3"/>
        <v>29000</v>
      </c>
      <c r="P34">
        <v>1400</v>
      </c>
      <c r="Q34">
        <v>4200</v>
      </c>
      <c r="T34">
        <v>1999</v>
      </c>
      <c r="U34" t="s">
        <v>118</v>
      </c>
      <c r="V34" t="s">
        <v>118</v>
      </c>
      <c r="X34" t="s">
        <v>118</v>
      </c>
      <c r="Y34" t="s">
        <v>118</v>
      </c>
      <c r="Z34" t="s">
        <v>118</v>
      </c>
    </row>
    <row r="35" spans="1:26" x14ac:dyDescent="0.2">
      <c r="A35">
        <v>2002</v>
      </c>
      <c r="B35" s="2">
        <v>8093</v>
      </c>
      <c r="C35" s="3" t="s">
        <v>33</v>
      </c>
      <c r="D35" s="2">
        <v>40000</v>
      </c>
      <c r="E35" s="2" t="s">
        <v>33</v>
      </c>
      <c r="F35" s="2">
        <v>31000</v>
      </c>
      <c r="G35" s="2">
        <f t="shared" si="4"/>
        <v>79093</v>
      </c>
      <c r="J35">
        <f t="shared" si="0"/>
        <v>3300</v>
      </c>
      <c r="K35">
        <f t="shared" si="1"/>
        <v>9800</v>
      </c>
      <c r="M35">
        <f t="shared" si="2"/>
        <v>10000</v>
      </c>
      <c r="N35">
        <f t="shared" si="3"/>
        <v>29000</v>
      </c>
      <c r="P35">
        <v>1400</v>
      </c>
      <c r="Q35">
        <v>4200</v>
      </c>
      <c r="T35">
        <v>2000</v>
      </c>
      <c r="U35">
        <v>1572</v>
      </c>
      <c r="V35" t="s">
        <v>118</v>
      </c>
      <c r="X35" t="s">
        <v>118</v>
      </c>
      <c r="Y35" t="s">
        <v>118</v>
      </c>
      <c r="Z35">
        <v>12000</v>
      </c>
    </row>
    <row r="36" spans="1:26" x14ac:dyDescent="0.2">
      <c r="A36">
        <v>2003</v>
      </c>
      <c r="B36" s="2">
        <v>5907</v>
      </c>
      <c r="C36" s="2">
        <v>23685</v>
      </c>
      <c r="D36" s="2">
        <v>6009</v>
      </c>
      <c r="E36" s="3" t="s">
        <v>33</v>
      </c>
      <c r="F36" s="2">
        <v>35850</v>
      </c>
      <c r="G36" s="2">
        <f t="shared" si="4"/>
        <v>47766</v>
      </c>
      <c r="J36">
        <f t="shared" si="0"/>
        <v>3300</v>
      </c>
      <c r="K36">
        <f t="shared" si="1"/>
        <v>9800</v>
      </c>
      <c r="M36">
        <f t="shared" si="2"/>
        <v>10000</v>
      </c>
      <c r="N36">
        <f t="shared" si="3"/>
        <v>29000</v>
      </c>
      <c r="P36">
        <v>1400</v>
      </c>
      <c r="Q36">
        <v>4200</v>
      </c>
      <c r="T36">
        <v>2001</v>
      </c>
      <c r="U36">
        <v>3190</v>
      </c>
      <c r="V36" t="s">
        <v>118</v>
      </c>
      <c r="X36">
        <v>5030</v>
      </c>
      <c r="Y36" t="s">
        <v>118</v>
      </c>
      <c r="Z36">
        <v>17000</v>
      </c>
    </row>
    <row r="37" spans="1:26" x14ac:dyDescent="0.2">
      <c r="A37">
        <v>2004</v>
      </c>
      <c r="B37" s="2">
        <v>2214</v>
      </c>
      <c r="C37" s="2">
        <v>47566</v>
      </c>
      <c r="D37" s="2">
        <v>10284</v>
      </c>
      <c r="E37" s="2">
        <v>49582</v>
      </c>
      <c r="F37" s="2"/>
      <c r="G37" s="2">
        <f t="shared" si="4"/>
        <v>12498</v>
      </c>
      <c r="J37">
        <f t="shared" si="0"/>
        <v>3300</v>
      </c>
      <c r="K37">
        <f t="shared" si="1"/>
        <v>9800</v>
      </c>
      <c r="M37">
        <f t="shared" si="2"/>
        <v>10000</v>
      </c>
      <c r="N37">
        <f t="shared" si="3"/>
        <v>29000</v>
      </c>
      <c r="P37">
        <v>1400</v>
      </c>
      <c r="Q37">
        <v>4200</v>
      </c>
      <c r="T37">
        <v>2002</v>
      </c>
      <c r="U37">
        <v>8093</v>
      </c>
      <c r="V37" t="s">
        <v>118</v>
      </c>
      <c r="X37">
        <v>40000</v>
      </c>
      <c r="Y37" t="s">
        <v>118</v>
      </c>
      <c r="Z37">
        <v>31000</v>
      </c>
    </row>
    <row r="38" spans="1:26" x14ac:dyDescent="0.2">
      <c r="A38">
        <v>2005</v>
      </c>
      <c r="B38" s="2">
        <v>1241</v>
      </c>
      <c r="C38" s="3" t="s">
        <v>33</v>
      </c>
      <c r="D38" s="2">
        <v>2514</v>
      </c>
      <c r="E38" s="2">
        <v>33644</v>
      </c>
      <c r="F38" s="2">
        <v>16600</v>
      </c>
      <c r="G38" s="2">
        <f t="shared" si="4"/>
        <v>20355</v>
      </c>
      <c r="J38">
        <f t="shared" si="0"/>
        <v>3300</v>
      </c>
      <c r="K38">
        <f t="shared" si="1"/>
        <v>9800</v>
      </c>
      <c r="M38">
        <f t="shared" si="2"/>
        <v>10000</v>
      </c>
      <c r="N38">
        <f t="shared" si="3"/>
        <v>29000</v>
      </c>
      <c r="P38">
        <v>1400</v>
      </c>
      <c r="Q38">
        <v>4200</v>
      </c>
      <c r="T38">
        <v>2003</v>
      </c>
      <c r="U38">
        <v>6396</v>
      </c>
      <c r="V38">
        <v>23685</v>
      </c>
      <c r="X38">
        <v>6009</v>
      </c>
      <c r="Y38" t="s">
        <v>118</v>
      </c>
      <c r="Z38">
        <v>35850</v>
      </c>
    </row>
    <row r="39" spans="1:26" x14ac:dyDescent="0.2">
      <c r="A39">
        <v>2006</v>
      </c>
      <c r="B39" s="2">
        <v>1156</v>
      </c>
      <c r="C39" s="3" t="s">
        <v>33</v>
      </c>
      <c r="D39" s="2">
        <v>7950</v>
      </c>
      <c r="E39" s="2">
        <v>23169</v>
      </c>
      <c r="F39" s="2">
        <v>14500</v>
      </c>
      <c r="G39" s="2">
        <f t="shared" si="4"/>
        <v>23606</v>
      </c>
      <c r="J39">
        <f t="shared" si="0"/>
        <v>3300</v>
      </c>
      <c r="K39">
        <f t="shared" si="1"/>
        <v>9800</v>
      </c>
      <c r="M39">
        <f t="shared" si="2"/>
        <v>10000</v>
      </c>
      <c r="N39">
        <f t="shared" si="3"/>
        <v>29000</v>
      </c>
      <c r="P39">
        <v>1400</v>
      </c>
      <c r="Q39">
        <v>4200</v>
      </c>
      <c r="T39">
        <v>2004</v>
      </c>
      <c r="U39">
        <v>5047</v>
      </c>
      <c r="V39">
        <v>47566</v>
      </c>
      <c r="X39">
        <v>10284</v>
      </c>
      <c r="Y39">
        <v>49582</v>
      </c>
      <c r="Z39" t="s">
        <v>118</v>
      </c>
    </row>
    <row r="40" spans="1:26" x14ac:dyDescent="0.2">
      <c r="A40">
        <v>2007</v>
      </c>
      <c r="B40" s="2">
        <v>1751</v>
      </c>
      <c r="C40" s="3" t="s">
        <v>33</v>
      </c>
      <c r="D40" s="2">
        <v>5763</v>
      </c>
      <c r="E40" s="2" t="s">
        <v>33</v>
      </c>
      <c r="F40" s="2">
        <v>14000</v>
      </c>
      <c r="G40" s="2">
        <f t="shared" si="4"/>
        <v>21514</v>
      </c>
      <c r="J40">
        <f t="shared" si="0"/>
        <v>3300</v>
      </c>
      <c r="K40">
        <f t="shared" si="1"/>
        <v>9800</v>
      </c>
      <c r="M40">
        <f t="shared" si="2"/>
        <v>10000</v>
      </c>
      <c r="N40">
        <f t="shared" si="3"/>
        <v>29000</v>
      </c>
      <c r="P40">
        <v>1400</v>
      </c>
      <c r="Q40">
        <v>4200</v>
      </c>
      <c r="T40">
        <v>2005</v>
      </c>
      <c r="U40">
        <v>1241</v>
      </c>
      <c r="V40" t="s">
        <v>118</v>
      </c>
      <c r="X40">
        <v>2514</v>
      </c>
      <c r="Y40">
        <v>33644</v>
      </c>
      <c r="Z40">
        <v>16600</v>
      </c>
    </row>
    <row r="41" spans="1:26" x14ac:dyDescent="0.2">
      <c r="A41">
        <v>2008</v>
      </c>
      <c r="B41" s="3" t="s">
        <v>33</v>
      </c>
      <c r="C41" s="3" t="s">
        <v>33</v>
      </c>
      <c r="D41" s="3" t="s">
        <v>33</v>
      </c>
      <c r="E41" s="2" t="s">
        <v>33</v>
      </c>
      <c r="F41" s="2">
        <v>25200</v>
      </c>
      <c r="G41" s="2">
        <f>F41</f>
        <v>25200</v>
      </c>
      <c r="J41">
        <f t="shared" si="0"/>
        <v>3300</v>
      </c>
      <c r="K41">
        <f t="shared" si="1"/>
        <v>9800</v>
      </c>
      <c r="M41">
        <f t="shared" si="2"/>
        <v>10000</v>
      </c>
      <c r="N41">
        <f t="shared" si="3"/>
        <v>29000</v>
      </c>
      <c r="P41">
        <v>1400</v>
      </c>
      <c r="Q41">
        <v>4200</v>
      </c>
      <c r="T41">
        <v>2006</v>
      </c>
      <c r="U41">
        <v>3500</v>
      </c>
      <c r="V41" t="s">
        <v>118</v>
      </c>
      <c r="X41">
        <v>7950</v>
      </c>
      <c r="Y41">
        <v>23169</v>
      </c>
      <c r="Z41">
        <v>14500</v>
      </c>
    </row>
    <row r="42" spans="1:26" x14ac:dyDescent="0.2">
      <c r="A42">
        <v>2009</v>
      </c>
      <c r="B42" s="2">
        <v>3581</v>
      </c>
      <c r="C42" s="3" t="s">
        <v>33</v>
      </c>
      <c r="D42" s="2">
        <v>5814</v>
      </c>
      <c r="E42" s="2" t="s">
        <v>33</v>
      </c>
      <c r="F42" s="2">
        <v>28000</v>
      </c>
      <c r="G42" s="2">
        <f t="shared" si="4"/>
        <v>37395</v>
      </c>
      <c r="J42">
        <f t="shared" si="0"/>
        <v>3300</v>
      </c>
      <c r="K42">
        <f t="shared" si="1"/>
        <v>9800</v>
      </c>
      <c r="M42">
        <f t="shared" si="2"/>
        <v>10000</v>
      </c>
      <c r="N42">
        <f t="shared" si="3"/>
        <v>29000</v>
      </c>
      <c r="P42">
        <v>1400</v>
      </c>
      <c r="Q42">
        <v>4200</v>
      </c>
      <c r="T42">
        <v>2007</v>
      </c>
      <c r="U42">
        <v>2542</v>
      </c>
      <c r="V42" t="s">
        <v>118</v>
      </c>
      <c r="X42">
        <v>5763</v>
      </c>
      <c r="Y42" t="s">
        <v>118</v>
      </c>
      <c r="Z42">
        <v>14000</v>
      </c>
    </row>
    <row r="43" spans="1:26" x14ac:dyDescent="0.2">
      <c r="A43">
        <v>2010</v>
      </c>
      <c r="B43" s="2">
        <v>2393</v>
      </c>
      <c r="C43" s="3" t="s">
        <v>33</v>
      </c>
      <c r="D43" s="2">
        <v>11195</v>
      </c>
      <c r="E43" s="2" t="s">
        <v>33</v>
      </c>
      <c r="F43" s="2">
        <v>11000</v>
      </c>
      <c r="G43" s="2">
        <f t="shared" si="4"/>
        <v>24588</v>
      </c>
      <c r="J43">
        <f t="shared" si="0"/>
        <v>3300</v>
      </c>
      <c r="K43">
        <f t="shared" si="1"/>
        <v>9800</v>
      </c>
      <c r="M43">
        <f t="shared" si="2"/>
        <v>10000</v>
      </c>
      <c r="N43">
        <f t="shared" si="3"/>
        <v>29000</v>
      </c>
      <c r="P43">
        <v>1400</v>
      </c>
      <c r="Q43">
        <v>4200</v>
      </c>
      <c r="T43">
        <v>2008</v>
      </c>
      <c r="U43" t="s">
        <v>118</v>
      </c>
      <c r="V43" t="s">
        <v>118</v>
      </c>
      <c r="X43" t="s">
        <v>118</v>
      </c>
      <c r="Y43" t="s">
        <v>118</v>
      </c>
      <c r="Z43">
        <v>25200</v>
      </c>
    </row>
    <row r="44" spans="1:26" x14ac:dyDescent="0.2">
      <c r="A44">
        <v>2011</v>
      </c>
      <c r="B44" s="2">
        <v>1221</v>
      </c>
      <c r="C44" s="3" t="s">
        <v>33</v>
      </c>
      <c r="D44" s="2">
        <v>3652</v>
      </c>
      <c r="E44" s="2" t="s">
        <v>33</v>
      </c>
      <c r="F44" s="2">
        <v>21000</v>
      </c>
      <c r="G44" s="2">
        <f t="shared" si="4"/>
        <v>25873</v>
      </c>
      <c r="J44">
        <f t="shared" si="0"/>
        <v>3300</v>
      </c>
      <c r="K44">
        <f t="shared" si="1"/>
        <v>9800</v>
      </c>
      <c r="M44">
        <f t="shared" si="2"/>
        <v>10000</v>
      </c>
      <c r="N44">
        <f t="shared" si="3"/>
        <v>29000</v>
      </c>
      <c r="P44">
        <v>1400</v>
      </c>
      <c r="Q44">
        <v>4200</v>
      </c>
      <c r="T44">
        <v>2009</v>
      </c>
      <c r="U44">
        <v>3581</v>
      </c>
      <c r="V44" t="s">
        <v>118</v>
      </c>
      <c r="X44">
        <v>5814</v>
      </c>
      <c r="Y44" t="s">
        <v>118</v>
      </c>
      <c r="Z44">
        <v>28000</v>
      </c>
    </row>
    <row r="45" spans="1:26" x14ac:dyDescent="0.2">
      <c r="A45">
        <v>2012</v>
      </c>
      <c r="B45" s="3" t="s">
        <v>33</v>
      </c>
      <c r="C45" s="3" t="s">
        <v>33</v>
      </c>
      <c r="D45" s="2">
        <v>3007</v>
      </c>
      <c r="E45" s="2" t="s">
        <v>33</v>
      </c>
      <c r="F45" s="2">
        <v>10500</v>
      </c>
      <c r="G45" s="2">
        <f>D45+F45</f>
        <v>13507</v>
      </c>
      <c r="J45">
        <f t="shared" si="0"/>
        <v>3300</v>
      </c>
      <c r="K45">
        <f t="shared" si="1"/>
        <v>9800</v>
      </c>
      <c r="M45">
        <f t="shared" si="2"/>
        <v>10000</v>
      </c>
      <c r="N45">
        <f t="shared" si="3"/>
        <v>29000</v>
      </c>
      <c r="P45">
        <v>1400</v>
      </c>
      <c r="Q45">
        <v>4200</v>
      </c>
      <c r="T45">
        <v>2010</v>
      </c>
      <c r="U45">
        <v>2393</v>
      </c>
      <c r="V45" t="s">
        <v>118</v>
      </c>
      <c r="X45">
        <v>11195</v>
      </c>
      <c r="Y45" t="s">
        <v>118</v>
      </c>
      <c r="Z45">
        <v>11000</v>
      </c>
    </row>
    <row r="46" spans="1:26" x14ac:dyDescent="0.2">
      <c r="A46">
        <v>2013</v>
      </c>
      <c r="B46" s="2">
        <v>2593</v>
      </c>
      <c r="C46" s="3" t="s">
        <v>33</v>
      </c>
      <c r="D46" s="2">
        <v>14853</v>
      </c>
      <c r="E46" s="2" t="s">
        <v>33</v>
      </c>
      <c r="F46" s="2">
        <v>47000</v>
      </c>
      <c r="G46" s="2">
        <f t="shared" si="4"/>
        <v>64446</v>
      </c>
      <c r="J46">
        <f t="shared" si="0"/>
        <v>3300</v>
      </c>
      <c r="K46">
        <f t="shared" si="1"/>
        <v>9800</v>
      </c>
      <c r="M46">
        <f t="shared" si="2"/>
        <v>10000</v>
      </c>
      <c r="N46">
        <f t="shared" si="3"/>
        <v>29000</v>
      </c>
      <c r="P46">
        <v>1400</v>
      </c>
      <c r="Q46">
        <v>4200</v>
      </c>
      <c r="T46">
        <v>2011</v>
      </c>
      <c r="U46">
        <f>B44</f>
        <v>1221</v>
      </c>
      <c r="V46" t="s">
        <v>118</v>
      </c>
      <c r="X46">
        <f t="shared" ref="X46:X51" si="5">D44</f>
        <v>3652</v>
      </c>
      <c r="Y46" t="s">
        <v>118</v>
      </c>
      <c r="Z46">
        <f t="shared" ref="Z46:Z51" si="6">F44</f>
        <v>21000</v>
      </c>
    </row>
    <row r="47" spans="1:26" x14ac:dyDescent="0.2">
      <c r="A47">
        <v>2014</v>
      </c>
      <c r="B47" s="2">
        <v>3555</v>
      </c>
      <c r="C47" s="3" t="s">
        <v>33</v>
      </c>
      <c r="D47" s="2">
        <v>8226</v>
      </c>
      <c r="E47" s="2" t="s">
        <v>33</v>
      </c>
      <c r="F47" s="2">
        <v>27000</v>
      </c>
      <c r="G47" s="2">
        <f t="shared" si="4"/>
        <v>38781</v>
      </c>
      <c r="J47">
        <f t="shared" si="0"/>
        <v>3300</v>
      </c>
      <c r="K47">
        <f t="shared" si="1"/>
        <v>9800</v>
      </c>
      <c r="M47">
        <f t="shared" si="2"/>
        <v>10000</v>
      </c>
      <c r="N47">
        <f t="shared" si="3"/>
        <v>29000</v>
      </c>
      <c r="P47">
        <v>1400</v>
      </c>
      <c r="Q47">
        <v>4200</v>
      </c>
      <c r="T47">
        <v>2012</v>
      </c>
      <c r="U47" t="s">
        <v>118</v>
      </c>
      <c r="V47" t="s">
        <v>118</v>
      </c>
      <c r="X47">
        <f t="shared" si="5"/>
        <v>3007</v>
      </c>
      <c r="Y47" t="s">
        <v>118</v>
      </c>
      <c r="Z47">
        <f t="shared" si="6"/>
        <v>10500</v>
      </c>
    </row>
    <row r="48" spans="1:26" x14ac:dyDescent="0.2">
      <c r="A48">
        <v>2015</v>
      </c>
      <c r="B48" s="2">
        <v>2015</v>
      </c>
      <c r="C48" s="3" t="s">
        <v>33</v>
      </c>
      <c r="D48" s="2">
        <v>7062</v>
      </c>
      <c r="E48" s="2" t="s">
        <v>33</v>
      </c>
      <c r="F48" s="2">
        <v>19500</v>
      </c>
      <c r="G48" s="2">
        <f t="shared" si="4"/>
        <v>28577</v>
      </c>
      <c r="J48">
        <f t="shared" si="0"/>
        <v>3300</v>
      </c>
      <c r="K48">
        <f t="shared" si="1"/>
        <v>9800</v>
      </c>
      <c r="M48">
        <f t="shared" si="2"/>
        <v>10000</v>
      </c>
      <c r="N48">
        <f t="shared" si="3"/>
        <v>29000</v>
      </c>
      <c r="P48">
        <v>1400</v>
      </c>
      <c r="Q48">
        <v>4200</v>
      </c>
      <c r="T48">
        <v>2013</v>
      </c>
      <c r="U48">
        <f>B46</f>
        <v>2593</v>
      </c>
      <c r="V48" t="s">
        <v>118</v>
      </c>
      <c r="X48">
        <f t="shared" si="5"/>
        <v>14853</v>
      </c>
      <c r="Y48" t="s">
        <v>118</v>
      </c>
      <c r="Z48">
        <f t="shared" si="6"/>
        <v>47000</v>
      </c>
    </row>
    <row r="49" spans="1:26" x14ac:dyDescent="0.2">
      <c r="A49">
        <v>2016</v>
      </c>
      <c r="B49" s="2">
        <v>746</v>
      </c>
      <c r="C49" s="3" t="s">
        <v>33</v>
      </c>
      <c r="D49" s="2">
        <v>6177</v>
      </c>
      <c r="E49" s="2" t="s">
        <v>33</v>
      </c>
      <c r="F49" s="2">
        <v>31000</v>
      </c>
      <c r="G49" s="2">
        <f t="shared" si="4"/>
        <v>37923</v>
      </c>
      <c r="J49">
        <f>$D$52</f>
        <v>3300</v>
      </c>
      <c r="K49">
        <f>$D$53</f>
        <v>9800</v>
      </c>
      <c r="M49">
        <f>$F$52</f>
        <v>10000</v>
      </c>
      <c r="N49">
        <f>$F$53</f>
        <v>29000</v>
      </c>
      <c r="P49">
        <v>1400</v>
      </c>
      <c r="Q49">
        <v>4200</v>
      </c>
      <c r="T49">
        <v>2014</v>
      </c>
      <c r="U49">
        <f>B47</f>
        <v>3555</v>
      </c>
      <c r="V49" t="s">
        <v>118</v>
      </c>
      <c r="X49">
        <f t="shared" si="5"/>
        <v>8226</v>
      </c>
      <c r="Y49" t="s">
        <v>118</v>
      </c>
      <c r="Z49">
        <f t="shared" si="6"/>
        <v>27000</v>
      </c>
    </row>
    <row r="50" spans="1:26" x14ac:dyDescent="0.2">
      <c r="A50" t="s">
        <v>24</v>
      </c>
      <c r="B50" s="2">
        <f>AVERAGE(B5:B49)</f>
        <v>3302.8536585365855</v>
      </c>
      <c r="C50" s="2">
        <f>AVERAGE(C5:C49)</f>
        <v>35625.5</v>
      </c>
      <c r="D50" s="2">
        <f>AVERAGE(D5:D49)</f>
        <v>7906.5789473684208</v>
      </c>
      <c r="E50" s="2">
        <f>AVERAGE(E5:E49)</f>
        <v>35465</v>
      </c>
      <c r="F50" s="2">
        <f>AVERAGE(F5:F49)</f>
        <v>24010.714285714286</v>
      </c>
      <c r="G50" s="2">
        <f t="shared" si="4"/>
        <v>35220.146891619297</v>
      </c>
      <c r="T50">
        <v>2015</v>
      </c>
      <c r="U50">
        <f>B48</f>
        <v>2015</v>
      </c>
      <c r="V50" t="s">
        <v>118</v>
      </c>
      <c r="X50">
        <f t="shared" si="5"/>
        <v>7062</v>
      </c>
      <c r="Y50" t="s">
        <v>118</v>
      </c>
      <c r="Z50">
        <f t="shared" si="6"/>
        <v>19500</v>
      </c>
    </row>
    <row r="51" spans="1:26" ht="15.75" customHeight="1" x14ac:dyDescent="0.2">
      <c r="A51" t="s">
        <v>25</v>
      </c>
      <c r="T51">
        <v>2016</v>
      </c>
      <c r="U51">
        <f>B49</f>
        <v>746</v>
      </c>
      <c r="V51" t="s">
        <v>118</v>
      </c>
      <c r="X51">
        <f t="shared" si="5"/>
        <v>6177</v>
      </c>
      <c r="Y51" t="s">
        <v>118</v>
      </c>
      <c r="Z51">
        <f t="shared" si="6"/>
        <v>31000</v>
      </c>
    </row>
    <row r="52" spans="1:26" x14ac:dyDescent="0.2">
      <c r="A52" t="s">
        <v>26</v>
      </c>
      <c r="B52">
        <v>1400</v>
      </c>
      <c r="D52">
        <v>3300</v>
      </c>
      <c r="F52">
        <v>10000</v>
      </c>
    </row>
    <row r="53" spans="1:26" x14ac:dyDescent="0.2">
      <c r="A53" t="s">
        <v>27</v>
      </c>
      <c r="B53">
        <v>4200</v>
      </c>
      <c r="D53">
        <v>9800</v>
      </c>
      <c r="F53">
        <v>29000</v>
      </c>
    </row>
    <row r="54" spans="1:26" ht="15" x14ac:dyDescent="0.25">
      <c r="A54" t="s">
        <v>28</v>
      </c>
    </row>
    <row r="55" spans="1:26" ht="13.5" thickBot="1" x14ac:dyDescent="0.25"/>
    <row r="56" spans="1:26" ht="24" x14ac:dyDescent="0.2">
      <c r="O56" s="56"/>
      <c r="P56" s="65" t="s">
        <v>111</v>
      </c>
      <c r="Q56" s="65"/>
      <c r="R56" s="65" t="s">
        <v>109</v>
      </c>
      <c r="S56" s="65"/>
      <c r="T56" s="56" t="s">
        <v>21</v>
      </c>
      <c r="U56" s="56" t="s">
        <v>184</v>
      </c>
    </row>
    <row r="57" spans="1:26" ht="24.75" thickBot="1" x14ac:dyDescent="0.25">
      <c r="O57" s="57" t="s">
        <v>0</v>
      </c>
      <c r="P57" s="17" t="s">
        <v>22</v>
      </c>
      <c r="Q57" s="17" t="s">
        <v>185</v>
      </c>
      <c r="R57" s="17" t="s">
        <v>22</v>
      </c>
      <c r="S57" s="17" t="s">
        <v>185</v>
      </c>
      <c r="T57" s="17" t="s">
        <v>22</v>
      </c>
      <c r="U57" s="17" t="s">
        <v>186</v>
      </c>
    </row>
    <row r="58" spans="1:26" x14ac:dyDescent="0.2">
      <c r="O58" s="58">
        <v>1972</v>
      </c>
      <c r="P58" s="20">
        <f>B5</f>
        <v>3000</v>
      </c>
      <c r="Q58" s="20" t="str">
        <f>C5</f>
        <v>-</v>
      </c>
      <c r="R58" s="20">
        <f>D5</f>
        <v>5100</v>
      </c>
      <c r="S58" s="20" t="str">
        <f>E5</f>
        <v>-</v>
      </c>
      <c r="T58" s="20" t="str">
        <f>F5</f>
        <v>-</v>
      </c>
      <c r="U58" s="20">
        <v>8100</v>
      </c>
    </row>
    <row r="59" spans="1:26" x14ac:dyDescent="0.2">
      <c r="O59" s="58">
        <v>1973</v>
      </c>
      <c r="P59" s="20">
        <f t="shared" ref="P59:P102" si="7">B6</f>
        <v>1978</v>
      </c>
      <c r="Q59" s="20" t="str">
        <f t="shared" ref="Q59:Q102" si="8">C6</f>
        <v>-</v>
      </c>
      <c r="R59" s="20">
        <f t="shared" ref="R59:R102" si="9">D6</f>
        <v>1719</v>
      </c>
      <c r="S59" s="20" t="str">
        <f t="shared" ref="S59:S102" si="10">E6</f>
        <v>-</v>
      </c>
      <c r="T59" s="20">
        <f>Z8</f>
        <v>30000</v>
      </c>
      <c r="U59" s="20">
        <v>33697</v>
      </c>
    </row>
    <row r="60" spans="1:26" x14ac:dyDescent="0.2">
      <c r="O60" s="58">
        <v>1974</v>
      </c>
      <c r="P60" s="20">
        <f t="shared" si="7"/>
        <v>2500</v>
      </c>
      <c r="Q60" s="20" t="str">
        <f t="shared" si="8"/>
        <v>-</v>
      </c>
      <c r="R60" s="20">
        <f t="shared" si="9"/>
        <v>4260</v>
      </c>
      <c r="S60" s="20" t="str">
        <f t="shared" si="10"/>
        <v>-</v>
      </c>
      <c r="T60" s="20">
        <f t="shared" ref="T60:T102" si="11">Z9</f>
        <v>15000</v>
      </c>
      <c r="U60" s="20">
        <v>21760</v>
      </c>
    </row>
    <row r="61" spans="1:26" x14ac:dyDescent="0.2">
      <c r="O61" s="58">
        <v>1975</v>
      </c>
      <c r="P61" s="20">
        <f t="shared" si="7"/>
        <v>800</v>
      </c>
      <c r="Q61" s="20" t="str">
        <f t="shared" si="8"/>
        <v>-</v>
      </c>
      <c r="R61" s="20">
        <f t="shared" si="9"/>
        <v>4500</v>
      </c>
      <c r="S61" s="20" t="str">
        <f t="shared" si="10"/>
        <v>-</v>
      </c>
      <c r="T61" s="20">
        <f t="shared" si="11"/>
        <v>8150</v>
      </c>
      <c r="U61" s="20">
        <v>13450</v>
      </c>
    </row>
    <row r="62" spans="1:26" x14ac:dyDescent="0.2">
      <c r="O62" s="58">
        <v>1976</v>
      </c>
      <c r="P62" s="20">
        <f t="shared" si="7"/>
        <v>1200</v>
      </c>
      <c r="Q62" s="20" t="str">
        <f t="shared" si="8"/>
        <v>-</v>
      </c>
      <c r="R62" s="20">
        <f t="shared" si="9"/>
        <v>3280</v>
      </c>
      <c r="S62" s="20" t="str">
        <f t="shared" si="10"/>
        <v>-</v>
      </c>
      <c r="T62" s="20">
        <f t="shared" si="11"/>
        <v>30000</v>
      </c>
      <c r="U62" s="20">
        <v>34480</v>
      </c>
    </row>
    <row r="63" spans="1:26" x14ac:dyDescent="0.2">
      <c r="O63" s="58">
        <v>1977</v>
      </c>
      <c r="P63" s="20">
        <f t="shared" si="7"/>
        <v>3000</v>
      </c>
      <c r="Q63" s="20" t="str">
        <f t="shared" si="8"/>
        <v>-</v>
      </c>
      <c r="R63" s="20">
        <f t="shared" si="9"/>
        <v>3750</v>
      </c>
      <c r="S63" s="20" t="str">
        <f t="shared" si="10"/>
        <v>-</v>
      </c>
      <c r="T63" s="20">
        <f t="shared" si="11"/>
        <v>25000</v>
      </c>
      <c r="U63" s="20">
        <v>31750</v>
      </c>
    </row>
    <row r="64" spans="1:26" x14ac:dyDescent="0.2">
      <c r="O64" s="58">
        <v>1978</v>
      </c>
      <c r="P64" s="20">
        <f t="shared" si="7"/>
        <v>2200</v>
      </c>
      <c r="Q64" s="20" t="str">
        <f t="shared" si="8"/>
        <v>-</v>
      </c>
      <c r="R64" s="20">
        <f t="shared" si="9"/>
        <v>3850</v>
      </c>
      <c r="S64" s="20" t="str">
        <f t="shared" si="10"/>
        <v>-</v>
      </c>
      <c r="T64" s="20">
        <f t="shared" si="11"/>
        <v>40000</v>
      </c>
      <c r="U64" s="20">
        <v>46050</v>
      </c>
    </row>
    <row r="65" spans="15:21" x14ac:dyDescent="0.2">
      <c r="O65" s="58">
        <v>1979</v>
      </c>
      <c r="P65" s="20">
        <f t="shared" si="7"/>
        <v>3250</v>
      </c>
      <c r="Q65" s="20" t="str">
        <f t="shared" si="8"/>
        <v>-</v>
      </c>
      <c r="R65" s="20">
        <f t="shared" si="9"/>
        <v>7000</v>
      </c>
      <c r="S65" s="20" t="str">
        <f t="shared" si="10"/>
        <v>-</v>
      </c>
      <c r="T65" s="20">
        <f t="shared" si="11"/>
        <v>25000</v>
      </c>
      <c r="U65" s="20">
        <v>35250</v>
      </c>
    </row>
    <row r="66" spans="15:21" x14ac:dyDescent="0.2">
      <c r="O66" s="58">
        <v>1980</v>
      </c>
      <c r="P66" s="20">
        <f t="shared" si="7"/>
        <v>3200</v>
      </c>
      <c r="Q66" s="20" t="str">
        <f t="shared" si="8"/>
        <v>-</v>
      </c>
      <c r="R66" s="20">
        <f t="shared" si="9"/>
        <v>8100</v>
      </c>
      <c r="S66" s="20" t="str">
        <f t="shared" si="10"/>
        <v>-</v>
      </c>
      <c r="T66" s="20">
        <f t="shared" si="11"/>
        <v>18000</v>
      </c>
      <c r="U66" s="20">
        <v>29300</v>
      </c>
    </row>
    <row r="67" spans="15:21" x14ac:dyDescent="0.2">
      <c r="O67" s="58">
        <v>1981</v>
      </c>
      <c r="P67" s="20">
        <f t="shared" si="7"/>
        <v>5793</v>
      </c>
      <c r="Q67" s="20" t="str">
        <f t="shared" si="8"/>
        <v>-</v>
      </c>
      <c r="R67" s="20">
        <f t="shared" si="9"/>
        <v>8430</v>
      </c>
      <c r="S67" s="20" t="str">
        <f t="shared" si="10"/>
        <v>-</v>
      </c>
      <c r="T67" s="20">
        <f t="shared" si="11"/>
        <v>20000</v>
      </c>
      <c r="U67" s="20">
        <v>34223</v>
      </c>
    </row>
    <row r="68" spans="15:21" x14ac:dyDescent="0.2">
      <c r="O68" s="58">
        <v>1982</v>
      </c>
      <c r="P68" s="20">
        <f t="shared" si="7"/>
        <v>7100</v>
      </c>
      <c r="Q68" s="20" t="str">
        <f t="shared" si="8"/>
        <v>-</v>
      </c>
      <c r="R68" s="20">
        <f t="shared" si="9"/>
        <v>9180</v>
      </c>
      <c r="S68" s="20" t="str">
        <f t="shared" si="10"/>
        <v>-</v>
      </c>
      <c r="T68" s="20">
        <f t="shared" si="11"/>
        <v>40000</v>
      </c>
      <c r="U68" s="20">
        <v>56280</v>
      </c>
    </row>
    <row r="69" spans="15:21" x14ac:dyDescent="0.2">
      <c r="O69" s="58">
        <v>1983</v>
      </c>
      <c r="P69" s="20">
        <f t="shared" si="7"/>
        <v>5950</v>
      </c>
      <c r="Q69" s="20" t="str">
        <f t="shared" si="8"/>
        <v>-</v>
      </c>
      <c r="R69" s="20">
        <f t="shared" si="9"/>
        <v>5300</v>
      </c>
      <c r="S69" s="20" t="str">
        <f t="shared" si="10"/>
        <v>-</v>
      </c>
      <c r="T69" s="20">
        <f t="shared" si="11"/>
        <v>16500</v>
      </c>
      <c r="U69" s="20">
        <v>27750</v>
      </c>
    </row>
    <row r="70" spans="15:21" x14ac:dyDescent="0.2">
      <c r="O70" s="58">
        <v>1984</v>
      </c>
      <c r="P70" s="20">
        <f t="shared" si="7"/>
        <v>4200</v>
      </c>
      <c r="Q70" s="20" t="str">
        <f t="shared" si="8"/>
        <v>-</v>
      </c>
      <c r="R70" s="20">
        <f t="shared" si="9"/>
        <v>14000</v>
      </c>
      <c r="S70" s="20" t="str">
        <f t="shared" si="10"/>
        <v>-</v>
      </c>
      <c r="T70" s="20">
        <f t="shared" si="11"/>
        <v>30000</v>
      </c>
      <c r="U70" s="20">
        <v>48200</v>
      </c>
    </row>
    <row r="71" spans="15:21" x14ac:dyDescent="0.2">
      <c r="O71" s="58">
        <v>1985</v>
      </c>
      <c r="P71" s="20">
        <f t="shared" si="7"/>
        <v>3300</v>
      </c>
      <c r="Q71" s="20" t="str">
        <f t="shared" si="8"/>
        <v>-</v>
      </c>
      <c r="R71" s="20">
        <f t="shared" si="9"/>
        <v>6490</v>
      </c>
      <c r="S71" s="20" t="str">
        <f t="shared" si="10"/>
        <v>-</v>
      </c>
      <c r="T71" s="20">
        <f t="shared" si="11"/>
        <v>52350</v>
      </c>
      <c r="U71" s="20">
        <v>62140</v>
      </c>
    </row>
    <row r="72" spans="15:21" x14ac:dyDescent="0.2">
      <c r="O72" s="58">
        <v>1986</v>
      </c>
      <c r="P72" s="20">
        <f t="shared" si="7"/>
        <v>3300</v>
      </c>
      <c r="Q72" s="20" t="str">
        <f t="shared" si="8"/>
        <v>-</v>
      </c>
      <c r="R72" s="20">
        <f t="shared" si="9"/>
        <v>3162</v>
      </c>
      <c r="S72" s="20" t="str">
        <f t="shared" si="10"/>
        <v>-</v>
      </c>
      <c r="T72" s="20">
        <f t="shared" si="11"/>
        <v>14100</v>
      </c>
      <c r="U72" s="20">
        <v>20562</v>
      </c>
    </row>
    <row r="73" spans="15:21" x14ac:dyDescent="0.2">
      <c r="O73" s="58">
        <v>1987</v>
      </c>
      <c r="P73" s="20">
        <f t="shared" si="7"/>
        <v>5000</v>
      </c>
      <c r="Q73" s="20" t="str">
        <f t="shared" si="8"/>
        <v>-</v>
      </c>
      <c r="R73" s="20">
        <f t="shared" si="9"/>
        <v>2000</v>
      </c>
      <c r="S73" s="20" t="str">
        <f t="shared" si="10"/>
        <v>-</v>
      </c>
      <c r="T73" s="20">
        <f t="shared" si="11"/>
        <v>8500</v>
      </c>
      <c r="U73" s="20">
        <v>15500</v>
      </c>
    </row>
    <row r="74" spans="15:21" x14ac:dyDescent="0.2">
      <c r="O74" s="58">
        <v>1988</v>
      </c>
      <c r="P74" s="20">
        <f t="shared" si="7"/>
        <v>1600</v>
      </c>
      <c r="Q74" s="20" t="str">
        <f t="shared" si="8"/>
        <v>-</v>
      </c>
      <c r="R74" s="20">
        <f t="shared" si="9"/>
        <v>11000</v>
      </c>
      <c r="S74" s="20" t="str">
        <f t="shared" si="10"/>
        <v>-</v>
      </c>
      <c r="T74" s="20">
        <f t="shared" si="11"/>
        <v>16000</v>
      </c>
      <c r="U74" s="20">
        <v>28600</v>
      </c>
    </row>
    <row r="75" spans="15:21" x14ac:dyDescent="0.2">
      <c r="O75" s="58">
        <v>1989</v>
      </c>
      <c r="P75" s="20">
        <f t="shared" si="7"/>
        <v>1490</v>
      </c>
      <c r="Q75" s="20" t="str">
        <f t="shared" si="8"/>
        <v>-</v>
      </c>
      <c r="R75" s="20">
        <f t="shared" si="9"/>
        <v>3900</v>
      </c>
      <c r="S75" s="20" t="str">
        <f t="shared" si="10"/>
        <v>-</v>
      </c>
      <c r="T75" s="20">
        <f t="shared" si="11"/>
        <v>38000</v>
      </c>
      <c r="U75" s="20">
        <v>43390</v>
      </c>
    </row>
    <row r="76" spans="15:21" x14ac:dyDescent="0.2">
      <c r="O76" s="58">
        <v>1990</v>
      </c>
      <c r="P76" s="20">
        <f t="shared" si="7"/>
        <v>9460</v>
      </c>
      <c r="Q76" s="20" t="str">
        <f t="shared" si="8"/>
        <v>-</v>
      </c>
      <c r="R76" s="20">
        <f t="shared" si="9"/>
        <v>1630</v>
      </c>
      <c r="S76" s="20" t="str">
        <f t="shared" si="10"/>
        <v>-</v>
      </c>
      <c r="T76" s="20">
        <f t="shared" si="11"/>
        <v>16800</v>
      </c>
      <c r="U76" s="20">
        <v>27890</v>
      </c>
    </row>
    <row r="77" spans="15:21" x14ac:dyDescent="0.2">
      <c r="O77" s="58">
        <v>1991</v>
      </c>
      <c r="P77" s="20">
        <f t="shared" si="7"/>
        <v>975</v>
      </c>
      <c r="Q77" s="20" t="str">
        <f t="shared" si="8"/>
        <v>-</v>
      </c>
      <c r="R77" s="20" t="str">
        <f>D24</f>
        <v>-</v>
      </c>
      <c r="S77" s="20" t="str">
        <f t="shared" si="10"/>
        <v>-</v>
      </c>
      <c r="T77" s="20">
        <f t="shared" si="11"/>
        <v>16600</v>
      </c>
      <c r="U77" s="20">
        <v>17575</v>
      </c>
    </row>
    <row r="78" spans="15:21" x14ac:dyDescent="0.2">
      <c r="O78" s="58">
        <v>1992</v>
      </c>
      <c r="P78" s="20">
        <f t="shared" si="7"/>
        <v>4235</v>
      </c>
      <c r="Q78" s="20" t="str">
        <f t="shared" si="8"/>
        <v>-</v>
      </c>
      <c r="R78" s="20">
        <f t="shared" si="9"/>
        <v>13820</v>
      </c>
      <c r="S78" s="20" t="str">
        <f t="shared" si="10"/>
        <v>-</v>
      </c>
      <c r="T78" s="20">
        <f t="shared" si="11"/>
        <v>30800</v>
      </c>
      <c r="U78" s="20">
        <v>48855</v>
      </c>
    </row>
    <row r="79" spans="15:21" x14ac:dyDescent="0.2">
      <c r="O79" s="58">
        <v>1993</v>
      </c>
      <c r="P79" s="20">
        <f t="shared" si="7"/>
        <v>5436</v>
      </c>
      <c r="Q79" s="20" t="str">
        <f t="shared" si="8"/>
        <v>-</v>
      </c>
      <c r="R79" s="20">
        <f t="shared" si="9"/>
        <v>10703</v>
      </c>
      <c r="S79" s="20" t="str">
        <f t="shared" si="10"/>
        <v>-</v>
      </c>
      <c r="T79" s="20">
        <f t="shared" si="11"/>
        <v>18500</v>
      </c>
      <c r="U79" s="20">
        <v>34639</v>
      </c>
    </row>
    <row r="80" spans="15:21" x14ac:dyDescent="0.2">
      <c r="O80" s="58">
        <v>1994</v>
      </c>
      <c r="P80" s="20">
        <f t="shared" si="7"/>
        <v>6000</v>
      </c>
      <c r="Q80" s="20" t="str">
        <f t="shared" si="8"/>
        <v>-</v>
      </c>
      <c r="R80" s="20">
        <f t="shared" si="9"/>
        <v>21960</v>
      </c>
      <c r="S80" s="20" t="str">
        <f t="shared" si="10"/>
        <v>-</v>
      </c>
      <c r="T80" s="20">
        <f t="shared" si="11"/>
        <v>55000</v>
      </c>
      <c r="U80" s="20">
        <v>82960</v>
      </c>
    </row>
    <row r="81" spans="1:21" x14ac:dyDescent="0.2">
      <c r="O81" s="58">
        <v>1995</v>
      </c>
      <c r="P81" s="20">
        <f t="shared" si="7"/>
        <v>2642</v>
      </c>
      <c r="Q81" s="20" t="str">
        <f t="shared" si="8"/>
        <v>-</v>
      </c>
      <c r="R81" s="20" t="str">
        <f t="shared" si="9"/>
        <v>-</v>
      </c>
      <c r="S81" s="20" t="str">
        <f t="shared" si="10"/>
        <v>-</v>
      </c>
      <c r="T81" s="20">
        <f t="shared" si="11"/>
        <v>30000</v>
      </c>
      <c r="U81" s="20">
        <v>32642</v>
      </c>
    </row>
    <row r="82" spans="1:21" x14ac:dyDescent="0.2">
      <c r="O82" s="58">
        <v>1996</v>
      </c>
      <c r="P82" s="20">
        <f t="shared" si="7"/>
        <v>4030</v>
      </c>
      <c r="Q82" s="20" t="str">
        <f t="shared" si="8"/>
        <v>-</v>
      </c>
      <c r="R82" s="20" t="str">
        <f t="shared" si="9"/>
        <v>-</v>
      </c>
      <c r="S82" s="20" t="str">
        <f t="shared" si="10"/>
        <v>-</v>
      </c>
      <c r="T82" s="20">
        <f t="shared" si="11"/>
        <v>19000</v>
      </c>
      <c r="U82" s="20">
        <v>23030</v>
      </c>
    </row>
    <row r="83" spans="1:21" x14ac:dyDescent="0.2">
      <c r="O83" s="58">
        <v>1997</v>
      </c>
      <c r="P83" s="20">
        <f t="shared" si="7"/>
        <v>2550</v>
      </c>
      <c r="Q83" s="20" t="str">
        <f t="shared" si="8"/>
        <v>-</v>
      </c>
      <c r="R83" s="20">
        <f t="shared" si="9"/>
        <v>9780</v>
      </c>
      <c r="S83" s="20" t="str">
        <f t="shared" si="10"/>
        <v>-</v>
      </c>
      <c r="T83" s="20">
        <f t="shared" si="11"/>
        <v>22000</v>
      </c>
      <c r="U83" s="20">
        <v>34330</v>
      </c>
    </row>
    <row r="84" spans="1:21" x14ac:dyDescent="0.2">
      <c r="O84" s="58">
        <v>1998</v>
      </c>
      <c r="P84" s="20" t="str">
        <f t="shared" si="7"/>
        <v>-</v>
      </c>
      <c r="Q84" s="20" t="str">
        <f t="shared" si="8"/>
        <v>-</v>
      </c>
      <c r="R84" s="20" t="str">
        <f t="shared" si="9"/>
        <v>-</v>
      </c>
      <c r="S84" s="20" t="str">
        <f t="shared" si="10"/>
        <v>-</v>
      </c>
      <c r="T84" s="20">
        <f t="shared" si="11"/>
        <v>12000</v>
      </c>
      <c r="U84" s="20">
        <v>12000</v>
      </c>
    </row>
    <row r="85" spans="1:21" x14ac:dyDescent="0.2">
      <c r="O85" s="58">
        <v>1999</v>
      </c>
      <c r="P85" s="20" t="str">
        <f t="shared" si="7"/>
        <v>-</v>
      </c>
      <c r="Q85" s="20" t="str">
        <f t="shared" si="8"/>
        <v>-</v>
      </c>
      <c r="R85" s="20" t="str">
        <f t="shared" si="9"/>
        <v>-</v>
      </c>
      <c r="S85" s="20" t="str">
        <f t="shared" si="10"/>
        <v>-</v>
      </c>
      <c r="T85" s="20" t="str">
        <f t="shared" si="11"/>
        <v>–</v>
      </c>
      <c r="U85" s="19" t="s">
        <v>33</v>
      </c>
    </row>
    <row r="86" spans="1:21" x14ac:dyDescent="0.2">
      <c r="O86" s="58">
        <v>2000</v>
      </c>
      <c r="P86" s="20">
        <f t="shared" si="7"/>
        <v>1572</v>
      </c>
      <c r="Q86" s="20" t="str">
        <f t="shared" si="8"/>
        <v>-</v>
      </c>
      <c r="R86" s="20" t="str">
        <f t="shared" si="9"/>
        <v>-</v>
      </c>
      <c r="S86" s="20" t="str">
        <f t="shared" si="10"/>
        <v>-</v>
      </c>
      <c r="T86" s="20">
        <f t="shared" si="11"/>
        <v>12000</v>
      </c>
      <c r="U86" s="20">
        <v>13572</v>
      </c>
    </row>
    <row r="87" spans="1:21" x14ac:dyDescent="0.2">
      <c r="O87" s="58">
        <v>2001</v>
      </c>
      <c r="P87" s="20">
        <f t="shared" si="7"/>
        <v>3190</v>
      </c>
      <c r="Q87" s="20" t="str">
        <f t="shared" si="8"/>
        <v>-</v>
      </c>
      <c r="R87" s="20">
        <f t="shared" si="9"/>
        <v>5030</v>
      </c>
      <c r="S87" s="20" t="str">
        <f t="shared" si="10"/>
        <v>-</v>
      </c>
      <c r="T87" s="20">
        <f t="shared" si="11"/>
        <v>17000</v>
      </c>
      <c r="U87" s="20">
        <v>25220</v>
      </c>
    </row>
    <row r="88" spans="1:21" x14ac:dyDescent="0.2">
      <c r="O88" s="58">
        <v>2002</v>
      </c>
      <c r="P88" s="20">
        <f t="shared" si="7"/>
        <v>8093</v>
      </c>
      <c r="Q88" s="20" t="str">
        <f t="shared" si="8"/>
        <v>-</v>
      </c>
      <c r="R88" s="20">
        <f t="shared" si="9"/>
        <v>40000</v>
      </c>
      <c r="S88" s="20" t="str">
        <f t="shared" si="10"/>
        <v>-</v>
      </c>
      <c r="T88" s="20">
        <f t="shared" si="11"/>
        <v>31000</v>
      </c>
      <c r="U88" s="20">
        <v>79093</v>
      </c>
    </row>
    <row r="89" spans="1:21" x14ac:dyDescent="0.2">
      <c r="O89" s="58">
        <v>2003</v>
      </c>
      <c r="P89" s="20">
        <f t="shared" si="7"/>
        <v>5907</v>
      </c>
      <c r="Q89" s="20">
        <f t="shared" si="8"/>
        <v>23685</v>
      </c>
      <c r="R89" s="20">
        <f t="shared" si="9"/>
        <v>6009</v>
      </c>
      <c r="S89" s="20" t="str">
        <f t="shared" si="10"/>
        <v>-</v>
      </c>
      <c r="T89" s="20">
        <f t="shared" si="11"/>
        <v>35850</v>
      </c>
      <c r="U89" s="20">
        <v>47766</v>
      </c>
    </row>
    <row r="90" spans="1:21" x14ac:dyDescent="0.2">
      <c r="O90" s="58">
        <v>2004</v>
      </c>
      <c r="P90" s="20">
        <f t="shared" si="7"/>
        <v>2214</v>
      </c>
      <c r="Q90" s="20">
        <f t="shared" si="8"/>
        <v>47566</v>
      </c>
      <c r="R90" s="20">
        <f t="shared" si="9"/>
        <v>10284</v>
      </c>
      <c r="S90" s="20">
        <f t="shared" si="10"/>
        <v>49582</v>
      </c>
      <c r="T90" s="20" t="str">
        <f t="shared" si="11"/>
        <v>–</v>
      </c>
      <c r="U90" s="20">
        <v>12498</v>
      </c>
    </row>
    <row r="91" spans="1:21" x14ac:dyDescent="0.2">
      <c r="O91" s="58">
        <v>2005</v>
      </c>
      <c r="P91" s="20">
        <f t="shared" si="7"/>
        <v>1241</v>
      </c>
      <c r="Q91" s="20" t="str">
        <f t="shared" si="8"/>
        <v>-</v>
      </c>
      <c r="R91" s="20">
        <f t="shared" si="9"/>
        <v>2514</v>
      </c>
      <c r="S91" s="20">
        <f t="shared" si="10"/>
        <v>33644</v>
      </c>
      <c r="T91" s="20">
        <f t="shared" si="11"/>
        <v>16600</v>
      </c>
      <c r="U91" s="20">
        <v>20355</v>
      </c>
    </row>
    <row r="92" spans="1:21" x14ac:dyDescent="0.2">
      <c r="O92" s="58">
        <v>2006</v>
      </c>
      <c r="P92" s="20">
        <f t="shared" si="7"/>
        <v>1156</v>
      </c>
      <c r="Q92" s="20" t="str">
        <f t="shared" si="8"/>
        <v>-</v>
      </c>
      <c r="R92" s="20">
        <f t="shared" si="9"/>
        <v>7950</v>
      </c>
      <c r="S92" s="20">
        <f t="shared" si="10"/>
        <v>23169</v>
      </c>
      <c r="T92" s="20">
        <f t="shared" si="11"/>
        <v>14500</v>
      </c>
      <c r="U92" s="20">
        <v>23606</v>
      </c>
    </row>
    <row r="93" spans="1:21" x14ac:dyDescent="0.2">
      <c r="A93" s="11" t="s">
        <v>115</v>
      </c>
      <c r="O93" s="58">
        <v>2007</v>
      </c>
      <c r="P93" s="20">
        <f t="shared" si="7"/>
        <v>1751</v>
      </c>
      <c r="Q93" s="20" t="str">
        <f t="shared" si="8"/>
        <v>-</v>
      </c>
      <c r="R93" s="20">
        <f t="shared" si="9"/>
        <v>5763</v>
      </c>
      <c r="S93" s="20" t="str">
        <f t="shared" si="10"/>
        <v>-</v>
      </c>
      <c r="T93" s="20">
        <f t="shared" si="11"/>
        <v>14000</v>
      </c>
      <c r="U93" s="20">
        <v>21514</v>
      </c>
    </row>
    <row r="94" spans="1:21" x14ac:dyDescent="0.2">
      <c r="O94" s="58">
        <v>2008</v>
      </c>
      <c r="P94" s="20" t="str">
        <f t="shared" si="7"/>
        <v>-</v>
      </c>
      <c r="Q94" s="20" t="str">
        <f t="shared" si="8"/>
        <v>-</v>
      </c>
      <c r="R94" s="20" t="str">
        <f t="shared" si="9"/>
        <v>-</v>
      </c>
      <c r="S94" s="20" t="str">
        <f t="shared" si="10"/>
        <v>-</v>
      </c>
      <c r="T94" s="20">
        <f t="shared" si="11"/>
        <v>25200</v>
      </c>
      <c r="U94" s="20">
        <v>25200</v>
      </c>
    </row>
    <row r="95" spans="1:21" x14ac:dyDescent="0.2">
      <c r="O95" s="58">
        <v>2009</v>
      </c>
      <c r="P95" s="20">
        <f t="shared" si="7"/>
        <v>3581</v>
      </c>
      <c r="Q95" s="20" t="str">
        <f t="shared" si="8"/>
        <v>-</v>
      </c>
      <c r="R95" s="20">
        <f t="shared" si="9"/>
        <v>5814</v>
      </c>
      <c r="S95" s="20" t="str">
        <f t="shared" si="10"/>
        <v>-</v>
      </c>
      <c r="T95" s="20">
        <f t="shared" si="11"/>
        <v>28000</v>
      </c>
      <c r="U95" s="20">
        <v>37395</v>
      </c>
    </row>
    <row r="96" spans="1:21" x14ac:dyDescent="0.2">
      <c r="O96" s="58">
        <v>2010</v>
      </c>
      <c r="P96" s="20">
        <f t="shared" si="7"/>
        <v>2393</v>
      </c>
      <c r="Q96" s="20" t="str">
        <f t="shared" si="8"/>
        <v>-</v>
      </c>
      <c r="R96" s="20">
        <f t="shared" si="9"/>
        <v>11195</v>
      </c>
      <c r="S96" s="20" t="str">
        <f t="shared" si="10"/>
        <v>-</v>
      </c>
      <c r="T96" s="20">
        <f t="shared" si="11"/>
        <v>11000</v>
      </c>
      <c r="U96" s="20">
        <v>24588</v>
      </c>
    </row>
    <row r="97" spans="15:21" x14ac:dyDescent="0.2">
      <c r="O97" s="58">
        <v>2011</v>
      </c>
      <c r="P97" s="20">
        <f t="shared" si="7"/>
        <v>1221</v>
      </c>
      <c r="Q97" s="20" t="str">
        <f t="shared" si="8"/>
        <v>-</v>
      </c>
      <c r="R97" s="20">
        <f t="shared" si="9"/>
        <v>3652</v>
      </c>
      <c r="S97" s="20" t="str">
        <f t="shared" si="10"/>
        <v>-</v>
      </c>
      <c r="T97" s="20">
        <f t="shared" si="11"/>
        <v>21000</v>
      </c>
      <c r="U97" s="20">
        <v>25873</v>
      </c>
    </row>
    <row r="98" spans="15:21" x14ac:dyDescent="0.2">
      <c r="O98" s="58">
        <v>2012</v>
      </c>
      <c r="P98" s="20" t="str">
        <f t="shared" si="7"/>
        <v>-</v>
      </c>
      <c r="Q98" s="20" t="str">
        <f t="shared" si="8"/>
        <v>-</v>
      </c>
      <c r="R98" s="20">
        <f t="shared" si="9"/>
        <v>3007</v>
      </c>
      <c r="S98" s="20" t="str">
        <f t="shared" si="10"/>
        <v>-</v>
      </c>
      <c r="T98" s="20">
        <f t="shared" si="11"/>
        <v>10500</v>
      </c>
      <c r="U98" s="20">
        <v>13507</v>
      </c>
    </row>
    <row r="99" spans="15:21" x14ac:dyDescent="0.2">
      <c r="O99" s="58">
        <v>2013</v>
      </c>
      <c r="P99" s="20">
        <f t="shared" si="7"/>
        <v>2593</v>
      </c>
      <c r="Q99" s="20" t="str">
        <f t="shared" si="8"/>
        <v>-</v>
      </c>
      <c r="R99" s="20">
        <f t="shared" si="9"/>
        <v>14853</v>
      </c>
      <c r="S99" s="20" t="str">
        <f t="shared" si="10"/>
        <v>-</v>
      </c>
      <c r="T99" s="20">
        <f t="shared" si="11"/>
        <v>47000</v>
      </c>
      <c r="U99" s="20">
        <v>64446</v>
      </c>
    </row>
    <row r="100" spans="15:21" x14ac:dyDescent="0.2">
      <c r="O100" s="58">
        <v>2014</v>
      </c>
      <c r="P100" s="20">
        <f t="shared" si="7"/>
        <v>3555</v>
      </c>
      <c r="Q100" s="20" t="str">
        <f t="shared" si="8"/>
        <v>-</v>
      </c>
      <c r="R100" s="20">
        <f t="shared" si="9"/>
        <v>8226</v>
      </c>
      <c r="S100" s="20" t="str">
        <f t="shared" si="10"/>
        <v>-</v>
      </c>
      <c r="T100" s="20">
        <f t="shared" si="11"/>
        <v>27000</v>
      </c>
      <c r="U100" s="20">
        <v>38781</v>
      </c>
    </row>
    <row r="101" spans="15:21" x14ac:dyDescent="0.2">
      <c r="O101" s="58">
        <v>2015</v>
      </c>
      <c r="P101" s="20">
        <f t="shared" si="7"/>
        <v>2015</v>
      </c>
      <c r="Q101" s="20" t="str">
        <f t="shared" si="8"/>
        <v>-</v>
      </c>
      <c r="R101" s="20">
        <f t="shared" si="9"/>
        <v>7062</v>
      </c>
      <c r="S101" s="20" t="str">
        <f t="shared" si="10"/>
        <v>-</v>
      </c>
      <c r="T101" s="20">
        <f t="shared" si="11"/>
        <v>19500</v>
      </c>
      <c r="U101" s="20">
        <v>28577</v>
      </c>
    </row>
    <row r="102" spans="15:21" x14ac:dyDescent="0.2">
      <c r="O102" s="60">
        <v>2016</v>
      </c>
      <c r="P102" s="61">
        <f t="shared" si="7"/>
        <v>746</v>
      </c>
      <c r="Q102" s="61" t="str">
        <f t="shared" si="8"/>
        <v>-</v>
      </c>
      <c r="R102" s="61">
        <f t="shared" si="9"/>
        <v>6177</v>
      </c>
      <c r="S102" s="61" t="str">
        <f t="shared" si="10"/>
        <v>-</v>
      </c>
      <c r="T102" s="20">
        <f t="shared" si="11"/>
        <v>31000</v>
      </c>
      <c r="U102" s="61">
        <v>37923</v>
      </c>
    </row>
    <row r="103" spans="15:21" x14ac:dyDescent="0.2">
      <c r="O103" s="62" t="s">
        <v>24</v>
      </c>
      <c r="P103" s="63">
        <f>AVERAGE(P58:P102)</f>
        <v>3302.8536585365855</v>
      </c>
      <c r="Q103" s="63"/>
      <c r="R103" s="63">
        <f t="shared" ref="R103:S103" si="12">AVERAGE(R58:R102)</f>
        <v>7906.5789473684208</v>
      </c>
      <c r="S103" s="63">
        <f t="shared" si="12"/>
        <v>35465</v>
      </c>
      <c r="T103" s="63">
        <f>AVERAGE(T58:T102)</f>
        <v>24010.714285714286</v>
      </c>
      <c r="U103" s="63">
        <f>AVERAGE(U58:U102)</f>
        <v>32825.38636363636</v>
      </c>
    </row>
    <row r="104" spans="15:21" x14ac:dyDescent="0.2">
      <c r="O104" s="59" t="s">
        <v>25</v>
      </c>
      <c r="P104" s="18"/>
      <c r="Q104" s="18"/>
      <c r="R104" s="18"/>
      <c r="S104" s="18"/>
      <c r="T104" s="18"/>
      <c r="U104" s="18"/>
    </row>
    <row r="105" spans="15:21" ht="24" x14ac:dyDescent="0.2">
      <c r="O105" s="58" t="s">
        <v>26</v>
      </c>
      <c r="P105" s="23">
        <v>1400</v>
      </c>
      <c r="Q105" s="18"/>
      <c r="R105" s="23">
        <v>3300</v>
      </c>
      <c r="S105" s="18"/>
      <c r="T105" s="23">
        <v>10000</v>
      </c>
      <c r="U105" s="18"/>
    </row>
    <row r="106" spans="15:21" ht="24.75" thickBot="1" x14ac:dyDescent="0.25">
      <c r="O106" s="57" t="s">
        <v>27</v>
      </c>
      <c r="P106" s="22">
        <v>4200</v>
      </c>
      <c r="Q106" s="17"/>
      <c r="R106" s="22">
        <v>9800</v>
      </c>
      <c r="S106" s="17"/>
      <c r="T106" s="22">
        <v>29000</v>
      </c>
      <c r="U106" s="17"/>
    </row>
  </sheetData>
  <mergeCells count="4">
    <mergeCell ref="U5:V5"/>
    <mergeCell ref="X5:Y5"/>
    <mergeCell ref="P56:Q56"/>
    <mergeCell ref="R56:S56"/>
  </mergeCells>
  <pageMargins left="1" right="1" top="1" bottom="1" header="0.5" footer="0.5"/>
  <pageSetup orientation="portrait" r:id="rId1"/>
  <headerFooter alignWithMargins="0">
    <oddHeader>&amp;A</oddHead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8"/>
  <sheetViews>
    <sheetView showGridLines="0" workbookViewId="0">
      <selection activeCell="J23" sqref="J23"/>
    </sheetView>
  </sheetViews>
  <sheetFormatPr defaultRowHeight="12.75" x14ac:dyDescent="0.2"/>
  <cols>
    <col min="1" max="1" width="9.140625" style="8"/>
    <col min="2" max="3" width="10" style="8" customWidth="1"/>
    <col min="4" max="4" width="9.7109375" style="8" customWidth="1"/>
    <col min="5" max="5" width="10.85546875" style="8" customWidth="1"/>
    <col min="6" max="6" width="9.140625" style="8"/>
    <col min="7" max="7" width="10.42578125" style="8" customWidth="1"/>
    <col min="8" max="8" width="14.7109375" style="8" customWidth="1"/>
    <col min="9" max="16384" width="9.140625" style="8"/>
  </cols>
  <sheetData>
    <row r="1" spans="1:21" x14ac:dyDescent="0.2">
      <c r="A1" s="8" t="s">
        <v>174</v>
      </c>
    </row>
    <row r="5" spans="1:21" x14ac:dyDescent="0.2">
      <c r="A5" s="8" t="s">
        <v>120</v>
      </c>
    </row>
    <row r="7" spans="1:21" x14ac:dyDescent="0.2">
      <c r="A7" s="12"/>
      <c r="B7" s="45"/>
      <c r="C7" s="45"/>
      <c r="D7" s="45"/>
      <c r="E7" s="45"/>
      <c r="F7" s="45"/>
      <c r="G7" s="45" t="s">
        <v>42</v>
      </c>
      <c r="H7" s="45" t="s">
        <v>6</v>
      </c>
      <c r="M7" s="8" t="s">
        <v>42</v>
      </c>
      <c r="R7" s="8" t="s">
        <v>44</v>
      </c>
    </row>
    <row r="8" spans="1:21" x14ac:dyDescent="0.2">
      <c r="A8" s="41"/>
      <c r="B8" s="46" t="s">
        <v>45</v>
      </c>
      <c r="C8" s="46" t="s">
        <v>46</v>
      </c>
      <c r="D8" s="46" t="s">
        <v>47</v>
      </c>
      <c r="E8" s="46" t="s">
        <v>43</v>
      </c>
      <c r="F8" s="46" t="s">
        <v>48</v>
      </c>
      <c r="G8" s="46" t="s">
        <v>9</v>
      </c>
      <c r="H8" s="46" t="s">
        <v>3</v>
      </c>
      <c r="M8" s="8" t="s">
        <v>9</v>
      </c>
      <c r="R8" s="8" t="s">
        <v>49</v>
      </c>
    </row>
    <row r="9" spans="1:21" x14ac:dyDescent="0.2">
      <c r="A9" s="13" t="s">
        <v>0</v>
      </c>
      <c r="B9" s="42" t="s">
        <v>5</v>
      </c>
      <c r="C9" s="42" t="s">
        <v>51</v>
      </c>
      <c r="D9" s="42" t="s">
        <v>5</v>
      </c>
      <c r="E9" s="42" t="s">
        <v>19</v>
      </c>
      <c r="F9" s="42" t="s">
        <v>19</v>
      </c>
      <c r="G9" s="42" t="s">
        <v>52</v>
      </c>
      <c r="H9" s="42" t="s">
        <v>53</v>
      </c>
      <c r="M9" s="8" t="s">
        <v>52</v>
      </c>
      <c r="R9" s="8" t="s">
        <v>53</v>
      </c>
    </row>
    <row r="10" spans="1:21" ht="13.5" x14ac:dyDescent="0.25">
      <c r="A10" s="8">
        <v>1982</v>
      </c>
      <c r="B10" s="16">
        <f>'[1]Final index'!B7</f>
        <v>317</v>
      </c>
      <c r="C10" s="14">
        <v>46</v>
      </c>
      <c r="D10" s="47">
        <v>116.12776717673277</v>
      </c>
      <c r="E10" s="47">
        <v>580.1231967466498</v>
      </c>
      <c r="F10" s="47">
        <v>486.07093683116358</v>
      </c>
      <c r="G10" s="14">
        <f t="shared" ref="G10:G38" si="0">SUM(B10:F10)</f>
        <v>1545.3219007545463</v>
      </c>
      <c r="H10" s="14">
        <v>2655</v>
      </c>
      <c r="L10" s="8">
        <v>1982</v>
      </c>
      <c r="M10" s="8">
        <f>G10</f>
        <v>1545.3219007545463</v>
      </c>
      <c r="N10" s="8">
        <v>1338.3684016473112</v>
      </c>
      <c r="O10" s="8">
        <v>400</v>
      </c>
      <c r="P10" s="8">
        <v>800</v>
      </c>
      <c r="Q10" s="8">
        <v>1982</v>
      </c>
      <c r="R10" s="8">
        <f>H10</f>
        <v>2655</v>
      </c>
      <c r="S10" s="8">
        <v>2446.0837358628933</v>
      </c>
      <c r="T10" s="8">
        <v>1300</v>
      </c>
      <c r="U10" s="8">
        <v>2900</v>
      </c>
    </row>
    <row r="11" spans="1:21" ht="13.5" x14ac:dyDescent="0.25">
      <c r="A11" s="8">
        <v>1983</v>
      </c>
      <c r="B11" s="16">
        <v>45</v>
      </c>
      <c r="C11" s="14">
        <v>31</v>
      </c>
      <c r="D11" s="14">
        <v>20</v>
      </c>
      <c r="E11" s="14">
        <v>217</v>
      </c>
      <c r="F11" s="47">
        <v>143.62998799081362</v>
      </c>
      <c r="G11" s="14">
        <f t="shared" si="0"/>
        <v>456.62998799081362</v>
      </c>
      <c r="H11" s="14">
        <v>1931</v>
      </c>
      <c r="L11" s="8">
        <v>1983</v>
      </c>
      <c r="M11" s="8">
        <f t="shared" ref="M11:M44" si="1">G11</f>
        <v>456.62998799081362</v>
      </c>
      <c r="N11" s="8">
        <v>1292.6091386782891</v>
      </c>
      <c r="O11" s="8">
        <v>400</v>
      </c>
      <c r="P11" s="8">
        <v>800</v>
      </c>
      <c r="Q11" s="8">
        <v>1983</v>
      </c>
      <c r="R11" s="8">
        <f t="shared" ref="R11:R44" si="2">H11</f>
        <v>1931</v>
      </c>
      <c r="S11" s="8">
        <v>2288.9140396969606</v>
      </c>
      <c r="T11" s="8">
        <v>1300</v>
      </c>
      <c r="U11" s="8">
        <v>2900</v>
      </c>
    </row>
    <row r="12" spans="1:21" ht="13.5" x14ac:dyDescent="0.25">
      <c r="A12" s="8">
        <v>1984</v>
      </c>
      <c r="B12" s="16">
        <v>385</v>
      </c>
      <c r="C12" s="14">
        <v>160</v>
      </c>
      <c r="D12" s="14">
        <v>154</v>
      </c>
      <c r="E12" s="14">
        <v>715</v>
      </c>
      <c r="F12" s="47">
        <v>648.85879557770011</v>
      </c>
      <c r="G12" s="14">
        <f t="shared" si="0"/>
        <v>2062.8587955777002</v>
      </c>
      <c r="H12" s="14" t="s">
        <v>33</v>
      </c>
      <c r="L12" s="8">
        <v>1984</v>
      </c>
      <c r="M12" s="8">
        <f t="shared" si="1"/>
        <v>2062.8587955777002</v>
      </c>
      <c r="N12" s="8">
        <v>1195.0280044908995</v>
      </c>
      <c r="O12" s="8">
        <v>400</v>
      </c>
      <c r="P12" s="8">
        <v>800</v>
      </c>
      <c r="Q12" s="8">
        <v>1984</v>
      </c>
      <c r="S12" s="8">
        <v>2119.1538462290482</v>
      </c>
      <c r="T12" s="8">
        <v>1300</v>
      </c>
      <c r="U12" s="8">
        <v>2900</v>
      </c>
    </row>
    <row r="13" spans="1:21" ht="13.5" x14ac:dyDescent="0.25">
      <c r="A13" s="8">
        <v>1985</v>
      </c>
      <c r="B13" s="16">
        <v>193</v>
      </c>
      <c r="C13" s="14">
        <v>144</v>
      </c>
      <c r="D13" s="14">
        <v>109</v>
      </c>
      <c r="E13" s="14">
        <v>408</v>
      </c>
      <c r="F13" s="47">
        <v>391.88501514737845</v>
      </c>
      <c r="G13" s="14">
        <f t="shared" si="0"/>
        <v>1245.8850151473785</v>
      </c>
      <c r="H13" s="14">
        <v>2324</v>
      </c>
      <c r="L13" s="8">
        <v>1985</v>
      </c>
      <c r="M13" s="8">
        <f t="shared" si="1"/>
        <v>1245.8850151473785</v>
      </c>
      <c r="N13" s="8">
        <v>1141.5813150991385</v>
      </c>
      <c r="O13" s="8">
        <v>400</v>
      </c>
      <c r="P13" s="8">
        <v>800</v>
      </c>
      <c r="Q13" s="8">
        <v>1985</v>
      </c>
      <c r="R13" s="8">
        <f t="shared" si="2"/>
        <v>2324</v>
      </c>
      <c r="S13" s="8">
        <v>1971.2842767494574</v>
      </c>
      <c r="T13" s="8">
        <v>1300</v>
      </c>
      <c r="U13" s="8">
        <v>2900</v>
      </c>
    </row>
    <row r="14" spans="1:21" ht="13.5" x14ac:dyDescent="0.25">
      <c r="A14" s="8">
        <v>1986</v>
      </c>
      <c r="B14" s="16">
        <v>57</v>
      </c>
      <c r="C14" s="47">
        <v>72.196822678290744</v>
      </c>
      <c r="D14" s="47">
        <v>52.749852704824931</v>
      </c>
      <c r="E14" s="14">
        <v>275</v>
      </c>
      <c r="F14" s="14">
        <v>245</v>
      </c>
      <c r="G14" s="14">
        <f t="shared" si="0"/>
        <v>701.94667538311569</v>
      </c>
      <c r="H14" s="14">
        <v>1552</v>
      </c>
      <c r="L14" s="8">
        <v>1986</v>
      </c>
      <c r="M14" s="8">
        <f t="shared" si="1"/>
        <v>701.94667538311569</v>
      </c>
      <c r="N14" s="8">
        <v>842.78065606029509</v>
      </c>
      <c r="O14" s="8">
        <v>400</v>
      </c>
      <c r="P14" s="8">
        <v>800</v>
      </c>
      <c r="Q14" s="8">
        <v>1986</v>
      </c>
      <c r="R14" s="8">
        <f t="shared" si="2"/>
        <v>1552</v>
      </c>
      <c r="S14" s="8">
        <v>1999.9016160025521</v>
      </c>
      <c r="T14" s="8">
        <v>1300</v>
      </c>
      <c r="U14" s="8">
        <v>2900</v>
      </c>
    </row>
    <row r="15" spans="1:21" ht="13.5" x14ac:dyDescent="0.25">
      <c r="A15" s="8">
        <v>1987</v>
      </c>
      <c r="B15" s="16">
        <v>36</v>
      </c>
      <c r="C15" s="14">
        <v>21</v>
      </c>
      <c r="D15" s="47">
        <v>22.019839876057606</v>
      </c>
      <c r="E15" s="14">
        <v>47</v>
      </c>
      <c r="F15" s="14">
        <v>167</v>
      </c>
      <c r="G15" s="14">
        <f t="shared" si="0"/>
        <v>293.01983987605763</v>
      </c>
      <c r="H15" s="14">
        <v>1694</v>
      </c>
      <c r="L15" s="8">
        <v>1987</v>
      </c>
      <c r="M15" s="8">
        <f t="shared" si="1"/>
        <v>293.01983987605763</v>
      </c>
      <c r="N15" s="8">
        <v>549.64779915847021</v>
      </c>
      <c r="O15" s="8">
        <v>400</v>
      </c>
      <c r="P15" s="8">
        <v>800</v>
      </c>
      <c r="Q15" s="8">
        <v>1987</v>
      </c>
      <c r="R15" s="8">
        <f t="shared" si="2"/>
        <v>1694</v>
      </c>
      <c r="S15" s="8">
        <v>2134.2027045067598</v>
      </c>
      <c r="T15" s="8">
        <v>1300</v>
      </c>
      <c r="U15" s="8">
        <v>2900</v>
      </c>
    </row>
    <row r="16" spans="1:21" ht="13.5" x14ac:dyDescent="0.25">
      <c r="A16" s="8">
        <v>1988</v>
      </c>
      <c r="B16" s="16">
        <v>45</v>
      </c>
      <c r="C16" s="14">
        <v>56</v>
      </c>
      <c r="D16" s="14">
        <v>71</v>
      </c>
      <c r="E16" s="14">
        <v>104</v>
      </c>
      <c r="F16" s="47">
        <v>126.65136320864858</v>
      </c>
      <c r="G16" s="14">
        <f t="shared" si="0"/>
        <v>402.6513632086486</v>
      </c>
      <c r="H16" s="14">
        <v>3119</v>
      </c>
      <c r="L16" s="8">
        <v>1988</v>
      </c>
      <c r="M16" s="8">
        <f t="shared" si="1"/>
        <v>402.6513632086486</v>
      </c>
      <c r="N16" s="8">
        <v>465.34309899589164</v>
      </c>
      <c r="O16" s="8">
        <v>400</v>
      </c>
      <c r="P16" s="8">
        <v>800</v>
      </c>
      <c r="Q16" s="8">
        <v>1988</v>
      </c>
      <c r="R16" s="8">
        <f t="shared" si="2"/>
        <v>3119</v>
      </c>
      <c r="S16" s="8">
        <v>2262.3443612309989</v>
      </c>
      <c r="T16" s="8">
        <v>1300</v>
      </c>
      <c r="U16" s="8">
        <v>2900</v>
      </c>
    </row>
    <row r="17" spans="1:21" ht="13.5" x14ac:dyDescent="0.25">
      <c r="A17" s="8">
        <v>1989</v>
      </c>
      <c r="B17" s="16">
        <v>101</v>
      </c>
      <c r="C17" s="14">
        <v>76</v>
      </c>
      <c r="D17" s="14">
        <v>89</v>
      </c>
      <c r="E17" s="14">
        <v>129</v>
      </c>
      <c r="F17" s="47">
        <v>181.25829154790065</v>
      </c>
      <c r="G17" s="14">
        <f t="shared" si="0"/>
        <v>576.25829154790063</v>
      </c>
      <c r="H17" s="14">
        <v>2176</v>
      </c>
      <c r="L17" s="8">
        <v>1989</v>
      </c>
      <c r="M17" s="8">
        <f t="shared" si="1"/>
        <v>576.25829154790063</v>
      </c>
      <c r="N17" s="8">
        <v>594.20333753211605</v>
      </c>
      <c r="O17" s="8">
        <v>400</v>
      </c>
      <c r="P17" s="8">
        <v>800</v>
      </c>
      <c r="Q17" s="8">
        <v>1989</v>
      </c>
      <c r="R17" s="8">
        <f t="shared" si="2"/>
        <v>2176</v>
      </c>
      <c r="S17" s="8">
        <v>2432.1793213381711</v>
      </c>
      <c r="T17" s="8">
        <v>1300</v>
      </c>
      <c r="U17" s="8">
        <v>2900</v>
      </c>
    </row>
    <row r="18" spans="1:21" x14ac:dyDescent="0.2">
      <c r="A18" s="8">
        <v>1990</v>
      </c>
      <c r="B18" s="16">
        <v>39</v>
      </c>
      <c r="C18" s="14">
        <v>80</v>
      </c>
      <c r="D18" s="14">
        <v>38</v>
      </c>
      <c r="E18" s="14">
        <v>195</v>
      </c>
      <c r="F18" s="14">
        <v>214</v>
      </c>
      <c r="G18" s="14">
        <f t="shared" si="0"/>
        <v>566</v>
      </c>
      <c r="H18" s="14">
        <v>2192</v>
      </c>
      <c r="L18" s="8">
        <v>1990</v>
      </c>
      <c r="M18" s="8">
        <f t="shared" si="1"/>
        <v>566</v>
      </c>
      <c r="N18" s="8">
        <v>927.68632219754704</v>
      </c>
      <c r="O18" s="8">
        <v>400</v>
      </c>
      <c r="P18" s="8">
        <v>800</v>
      </c>
      <c r="Q18" s="8">
        <v>1990</v>
      </c>
      <c r="R18" s="8">
        <f t="shared" si="2"/>
        <v>2192</v>
      </c>
      <c r="S18" s="8">
        <v>2594.0216042569555</v>
      </c>
      <c r="T18" s="8">
        <v>1300</v>
      </c>
      <c r="U18" s="8">
        <v>2900</v>
      </c>
    </row>
    <row r="19" spans="1:21" x14ac:dyDescent="0.2">
      <c r="A19" s="8">
        <v>1991</v>
      </c>
      <c r="B19" s="16">
        <v>142</v>
      </c>
      <c r="C19" s="14">
        <v>186</v>
      </c>
      <c r="D19" s="14">
        <v>107</v>
      </c>
      <c r="E19" s="14">
        <v>621</v>
      </c>
      <c r="F19" s="14">
        <v>454</v>
      </c>
      <c r="G19" s="14">
        <f t="shared" si="0"/>
        <v>1510</v>
      </c>
      <c r="H19" s="14">
        <v>2761</v>
      </c>
      <c r="L19" s="8">
        <v>1991</v>
      </c>
      <c r="M19" s="8">
        <f t="shared" si="1"/>
        <v>1510</v>
      </c>
      <c r="N19" s="8">
        <v>1294.9240841746382</v>
      </c>
      <c r="O19" s="8">
        <v>400</v>
      </c>
      <c r="P19" s="8">
        <v>800</v>
      </c>
      <c r="Q19" s="8">
        <v>1991</v>
      </c>
      <c r="R19" s="8">
        <f t="shared" si="2"/>
        <v>2761</v>
      </c>
      <c r="S19" s="8">
        <v>2984.0688663749015</v>
      </c>
      <c r="T19" s="8">
        <v>1300</v>
      </c>
      <c r="U19" s="8">
        <v>2900</v>
      </c>
    </row>
    <row r="20" spans="1:21" x14ac:dyDescent="0.2">
      <c r="A20" s="8">
        <v>1992</v>
      </c>
      <c r="B20" s="16">
        <v>241</v>
      </c>
      <c r="C20" s="14">
        <v>265</v>
      </c>
      <c r="D20" s="14">
        <v>110</v>
      </c>
      <c r="E20" s="14">
        <v>654</v>
      </c>
      <c r="F20" s="14">
        <v>629</v>
      </c>
      <c r="G20" s="14">
        <f t="shared" si="0"/>
        <v>1899</v>
      </c>
      <c r="H20" s="14">
        <v>3866</v>
      </c>
      <c r="L20" s="8">
        <v>1992</v>
      </c>
      <c r="M20" s="8">
        <f t="shared" si="1"/>
        <v>1899</v>
      </c>
      <c r="N20" s="8">
        <v>1625.6598520935752</v>
      </c>
      <c r="O20" s="8">
        <v>400</v>
      </c>
      <c r="P20" s="8">
        <v>800</v>
      </c>
      <c r="Q20" s="8">
        <v>1992</v>
      </c>
      <c r="R20" s="8">
        <f t="shared" si="2"/>
        <v>3866</v>
      </c>
      <c r="S20" s="8">
        <v>3437.41465801194</v>
      </c>
      <c r="T20" s="8">
        <v>1300</v>
      </c>
      <c r="U20" s="8">
        <v>2900</v>
      </c>
    </row>
    <row r="21" spans="1:21" ht="13.5" x14ac:dyDescent="0.25">
      <c r="A21" s="8">
        <v>1993</v>
      </c>
      <c r="B21" s="16">
        <v>256</v>
      </c>
      <c r="C21" s="14">
        <v>213</v>
      </c>
      <c r="D21" s="14">
        <v>90</v>
      </c>
      <c r="E21" s="47">
        <v>644.31507832247428</v>
      </c>
      <c r="F21" s="14">
        <v>513</v>
      </c>
      <c r="G21" s="14">
        <f t="shared" si="0"/>
        <v>1716.3150783224742</v>
      </c>
      <c r="H21" s="14">
        <v>4202</v>
      </c>
      <c r="L21" s="8">
        <v>1993</v>
      </c>
      <c r="M21" s="8">
        <f t="shared" si="1"/>
        <v>1716.3150783224742</v>
      </c>
      <c r="N21" s="8">
        <v>1783.3255534434636</v>
      </c>
      <c r="O21" s="8">
        <v>400</v>
      </c>
      <c r="P21" s="8">
        <v>800</v>
      </c>
      <c r="Q21" s="8">
        <v>1993</v>
      </c>
      <c r="R21" s="8">
        <f t="shared" si="2"/>
        <v>4202</v>
      </c>
      <c r="S21" s="8">
        <v>3546.0059655665709</v>
      </c>
      <c r="T21" s="8">
        <v>1300</v>
      </c>
      <c r="U21" s="8">
        <v>2900</v>
      </c>
    </row>
    <row r="22" spans="1:21" x14ac:dyDescent="0.2">
      <c r="A22" s="8">
        <v>1994</v>
      </c>
      <c r="B22" s="16">
        <v>304</v>
      </c>
      <c r="C22" s="14">
        <v>313</v>
      </c>
      <c r="D22" s="14">
        <v>227</v>
      </c>
      <c r="E22" s="14">
        <v>404</v>
      </c>
      <c r="F22" s="14">
        <v>717</v>
      </c>
      <c r="G22" s="14">
        <f t="shared" si="0"/>
        <v>1965</v>
      </c>
      <c r="H22" s="14">
        <v>3227</v>
      </c>
      <c r="L22" s="8">
        <v>1994</v>
      </c>
      <c r="M22" s="8">
        <f t="shared" si="1"/>
        <v>1965</v>
      </c>
      <c r="N22" s="8">
        <v>1720.6571677474749</v>
      </c>
      <c r="O22" s="8">
        <v>400</v>
      </c>
      <c r="P22" s="8">
        <v>800</v>
      </c>
      <c r="Q22" s="8">
        <v>1994</v>
      </c>
      <c r="R22" s="8">
        <f t="shared" si="2"/>
        <v>3227</v>
      </c>
      <c r="S22" s="8">
        <v>3267.9340511373625</v>
      </c>
      <c r="T22" s="8">
        <v>1300</v>
      </c>
      <c r="U22" s="8">
        <v>2900</v>
      </c>
    </row>
    <row r="23" spans="1:21" x14ac:dyDescent="0.2">
      <c r="A23" s="8">
        <v>1995</v>
      </c>
      <c r="B23" s="16">
        <v>274</v>
      </c>
      <c r="C23" s="14">
        <v>152</v>
      </c>
      <c r="D23" s="14">
        <v>99</v>
      </c>
      <c r="E23" s="14">
        <v>626</v>
      </c>
      <c r="F23" s="14">
        <v>336</v>
      </c>
      <c r="G23" s="14">
        <f t="shared" si="0"/>
        <v>1487</v>
      </c>
      <c r="H23" s="14">
        <v>2446</v>
      </c>
      <c r="L23" s="8">
        <v>1995</v>
      </c>
      <c r="M23" s="8">
        <f t="shared" si="1"/>
        <v>1487</v>
      </c>
      <c r="N23" s="8">
        <v>1555.4297134609906</v>
      </c>
      <c r="O23" s="8">
        <v>400</v>
      </c>
      <c r="P23" s="8">
        <v>800</v>
      </c>
      <c r="Q23" s="8">
        <v>1995</v>
      </c>
      <c r="R23" s="8">
        <f t="shared" si="2"/>
        <v>2446</v>
      </c>
      <c r="S23" s="8">
        <v>3063.0993544922094</v>
      </c>
      <c r="T23" s="8">
        <v>1300</v>
      </c>
      <c r="U23" s="8">
        <v>2900</v>
      </c>
    </row>
    <row r="24" spans="1:21" x14ac:dyDescent="0.2">
      <c r="A24" s="8">
        <v>1996</v>
      </c>
      <c r="B24" s="16">
        <v>59</v>
      </c>
      <c r="C24" s="14">
        <v>150</v>
      </c>
      <c r="D24" s="14">
        <v>201</v>
      </c>
      <c r="E24" s="14">
        <v>553</v>
      </c>
      <c r="F24" s="14">
        <v>488</v>
      </c>
      <c r="G24" s="14">
        <f t="shared" si="0"/>
        <v>1451</v>
      </c>
      <c r="H24" s="14">
        <v>2500</v>
      </c>
      <c r="L24" s="8">
        <v>1996</v>
      </c>
      <c r="M24" s="8">
        <f t="shared" si="1"/>
        <v>1451</v>
      </c>
      <c r="N24" s="8">
        <v>1326.1468058641362</v>
      </c>
      <c r="O24" s="8">
        <v>400</v>
      </c>
      <c r="P24" s="8">
        <v>800</v>
      </c>
      <c r="Q24" s="8">
        <v>1996</v>
      </c>
      <c r="R24" s="8">
        <f t="shared" si="2"/>
        <v>2500</v>
      </c>
      <c r="S24" s="8">
        <v>3582.7031341081711</v>
      </c>
      <c r="T24" s="8">
        <v>1300</v>
      </c>
      <c r="U24" s="8">
        <v>2900</v>
      </c>
    </row>
    <row r="25" spans="1:21" x14ac:dyDescent="0.2">
      <c r="A25" s="8">
        <v>1997</v>
      </c>
      <c r="B25" s="16">
        <v>55</v>
      </c>
      <c r="C25" s="14">
        <v>90</v>
      </c>
      <c r="D25" s="14">
        <v>68</v>
      </c>
      <c r="E25" s="14">
        <v>300</v>
      </c>
      <c r="F25" s="14">
        <v>296</v>
      </c>
      <c r="G25" s="14">
        <f t="shared" si="0"/>
        <v>809</v>
      </c>
      <c r="H25" s="14">
        <v>4718</v>
      </c>
      <c r="L25" s="8">
        <v>1997</v>
      </c>
      <c r="M25" s="8">
        <f t="shared" si="1"/>
        <v>809</v>
      </c>
      <c r="N25" s="8">
        <v>1149.107675377827</v>
      </c>
      <c r="O25" s="8">
        <v>400</v>
      </c>
      <c r="P25" s="8">
        <v>800</v>
      </c>
      <c r="Q25" s="8">
        <v>1997</v>
      </c>
      <c r="R25" s="8">
        <f t="shared" si="2"/>
        <v>4718</v>
      </c>
      <c r="S25" s="8">
        <v>4427.7993959986643</v>
      </c>
      <c r="T25" s="8">
        <v>1300</v>
      </c>
      <c r="U25" s="8">
        <v>2900</v>
      </c>
    </row>
    <row r="26" spans="1:21" x14ac:dyDescent="0.2">
      <c r="A26" s="8">
        <v>1998</v>
      </c>
      <c r="B26" s="16">
        <v>123</v>
      </c>
      <c r="C26" s="14">
        <v>109</v>
      </c>
      <c r="D26" s="14">
        <v>57</v>
      </c>
      <c r="E26" s="14">
        <v>653</v>
      </c>
      <c r="F26" s="14">
        <v>300</v>
      </c>
      <c r="G26" s="14">
        <f t="shared" si="0"/>
        <v>1242</v>
      </c>
      <c r="H26" s="14">
        <v>7049</v>
      </c>
      <c r="L26" s="8">
        <v>1998</v>
      </c>
      <c r="M26" s="8">
        <f t="shared" si="1"/>
        <v>1242</v>
      </c>
      <c r="N26" s="8">
        <v>988.39029527352591</v>
      </c>
      <c r="O26" s="8">
        <v>400</v>
      </c>
      <c r="P26" s="8">
        <v>800</v>
      </c>
      <c r="Q26" s="8">
        <v>1998</v>
      </c>
      <c r="R26" s="8">
        <f t="shared" si="2"/>
        <v>7049</v>
      </c>
      <c r="S26" s="8">
        <v>4688.466894229412</v>
      </c>
      <c r="T26" s="8">
        <v>1300</v>
      </c>
      <c r="U26" s="8">
        <v>2900</v>
      </c>
    </row>
    <row r="27" spans="1:21" ht="13.5" x14ac:dyDescent="0.25">
      <c r="A27" s="8">
        <v>1999</v>
      </c>
      <c r="B27" s="16">
        <v>167</v>
      </c>
      <c r="C27" s="14">
        <v>48</v>
      </c>
      <c r="D27" s="14">
        <v>25</v>
      </c>
      <c r="E27" s="14">
        <v>291</v>
      </c>
      <c r="F27" s="47">
        <v>244.58397313770746</v>
      </c>
      <c r="G27" s="14">
        <f t="shared" si="0"/>
        <v>775.58397313770752</v>
      </c>
      <c r="H27" s="14">
        <v>3800</v>
      </c>
      <c r="L27" s="8">
        <v>1999</v>
      </c>
      <c r="M27" s="8">
        <f t="shared" si="1"/>
        <v>775.58397313770752</v>
      </c>
      <c r="N27" s="8">
        <v>979.52030299712897</v>
      </c>
      <c r="O27" s="8">
        <v>400</v>
      </c>
      <c r="P27" s="8">
        <v>800</v>
      </c>
      <c r="Q27" s="8">
        <v>1999</v>
      </c>
      <c r="R27" s="8">
        <f t="shared" si="2"/>
        <v>3800</v>
      </c>
      <c r="S27" s="8">
        <v>4182.1075802538799</v>
      </c>
      <c r="T27" s="8">
        <v>1300</v>
      </c>
      <c r="U27" s="8">
        <v>2900</v>
      </c>
    </row>
    <row r="28" spans="1:21" x14ac:dyDescent="0.2">
      <c r="A28" s="8">
        <v>2000</v>
      </c>
      <c r="B28" s="16">
        <v>144</v>
      </c>
      <c r="C28" s="14">
        <v>62</v>
      </c>
      <c r="D28" s="14">
        <v>30</v>
      </c>
      <c r="E28" s="14">
        <v>459</v>
      </c>
      <c r="F28" s="14">
        <v>108</v>
      </c>
      <c r="G28" s="14">
        <f t="shared" si="0"/>
        <v>803</v>
      </c>
      <c r="H28" s="14">
        <v>2304</v>
      </c>
      <c r="L28" s="8">
        <v>2000</v>
      </c>
      <c r="M28" s="8">
        <f t="shared" si="1"/>
        <v>803</v>
      </c>
      <c r="N28" s="8">
        <v>1128.9986273094619</v>
      </c>
      <c r="O28" s="8">
        <v>400</v>
      </c>
      <c r="P28" s="8">
        <v>800</v>
      </c>
      <c r="Q28" s="8">
        <v>2000</v>
      </c>
      <c r="R28" s="8">
        <f t="shared" si="2"/>
        <v>2304</v>
      </c>
      <c r="S28" s="8">
        <v>3618.7116239311717</v>
      </c>
      <c r="T28" s="8">
        <v>1300</v>
      </c>
      <c r="U28" s="8">
        <v>2900</v>
      </c>
    </row>
    <row r="29" spans="1:21" x14ac:dyDescent="0.2">
      <c r="A29" s="8">
        <v>2001</v>
      </c>
      <c r="B29" s="16">
        <v>133</v>
      </c>
      <c r="C29" s="14">
        <v>132</v>
      </c>
      <c r="D29" s="14">
        <v>80</v>
      </c>
      <c r="E29" s="14">
        <v>753</v>
      </c>
      <c r="F29" s="14">
        <v>417</v>
      </c>
      <c r="G29" s="14">
        <f t="shared" si="0"/>
        <v>1515</v>
      </c>
      <c r="H29" s="14">
        <v>2209</v>
      </c>
      <c r="L29" s="8">
        <v>2001</v>
      </c>
      <c r="M29" s="8">
        <f t="shared" si="1"/>
        <v>1515</v>
      </c>
      <c r="N29" s="8">
        <v>1307.5537243723177</v>
      </c>
      <c r="O29" s="8">
        <v>400</v>
      </c>
      <c r="P29" s="8">
        <v>800</v>
      </c>
      <c r="Q29" s="8">
        <v>2001</v>
      </c>
      <c r="R29" s="8">
        <f t="shared" si="2"/>
        <v>2209</v>
      </c>
      <c r="S29" s="8">
        <v>4107.0789897577424</v>
      </c>
      <c r="T29" s="8">
        <v>1300</v>
      </c>
      <c r="U29" s="8">
        <v>2900</v>
      </c>
    </row>
    <row r="30" spans="1:21" x14ac:dyDescent="0.2">
      <c r="A30" s="8">
        <v>2002</v>
      </c>
      <c r="B30" s="16">
        <v>227</v>
      </c>
      <c r="C30" s="14">
        <v>169</v>
      </c>
      <c r="D30" s="14">
        <v>100</v>
      </c>
      <c r="E30" s="14">
        <v>713</v>
      </c>
      <c r="F30" s="14">
        <v>659</v>
      </c>
      <c r="G30" s="14">
        <f t="shared" si="0"/>
        <v>1868</v>
      </c>
      <c r="H30" s="14">
        <v>7109</v>
      </c>
      <c r="L30" s="8">
        <v>2002</v>
      </c>
      <c r="M30" s="8">
        <f t="shared" si="1"/>
        <v>1868</v>
      </c>
      <c r="N30" s="8">
        <v>1399.8505244952294</v>
      </c>
      <c r="O30" s="8">
        <v>400</v>
      </c>
      <c r="P30" s="8">
        <v>800</v>
      </c>
      <c r="Q30" s="8">
        <v>2002</v>
      </c>
      <c r="R30" s="8">
        <f t="shared" si="2"/>
        <v>7109</v>
      </c>
      <c r="S30" s="8">
        <v>4932.7153008648502</v>
      </c>
      <c r="T30" s="8">
        <v>1300</v>
      </c>
      <c r="U30" s="8">
        <v>2900</v>
      </c>
    </row>
    <row r="31" spans="1:21" x14ac:dyDescent="0.2">
      <c r="A31" s="8">
        <v>2003</v>
      </c>
      <c r="B31" s="16">
        <v>95</v>
      </c>
      <c r="C31" s="14">
        <v>102</v>
      </c>
      <c r="D31" s="14">
        <v>91</v>
      </c>
      <c r="E31" s="14">
        <v>440</v>
      </c>
      <c r="F31" s="14">
        <v>373</v>
      </c>
      <c r="G31" s="14">
        <f t="shared" si="0"/>
        <v>1101</v>
      </c>
      <c r="H31" s="14">
        <v>6789</v>
      </c>
      <c r="L31" s="8">
        <v>2003</v>
      </c>
      <c r="M31" s="8">
        <f t="shared" si="1"/>
        <v>1101</v>
      </c>
      <c r="N31" s="8">
        <v>1401.6975481091304</v>
      </c>
      <c r="O31" s="8">
        <v>400</v>
      </c>
      <c r="P31" s="8">
        <v>800</v>
      </c>
      <c r="Q31" s="8">
        <v>2003</v>
      </c>
      <c r="R31" s="8">
        <f t="shared" si="2"/>
        <v>6789</v>
      </c>
      <c r="S31" s="8">
        <v>5326.2064250871381</v>
      </c>
      <c r="T31" s="8">
        <v>1300</v>
      </c>
      <c r="U31" s="8">
        <v>2900</v>
      </c>
    </row>
    <row r="32" spans="1:21" x14ac:dyDescent="0.2">
      <c r="A32" s="8">
        <v>2004</v>
      </c>
      <c r="B32" s="16">
        <v>143</v>
      </c>
      <c r="C32" s="14">
        <v>112</v>
      </c>
      <c r="D32" s="14">
        <v>79</v>
      </c>
      <c r="E32" s="14">
        <v>399</v>
      </c>
      <c r="F32" s="14">
        <v>391</v>
      </c>
      <c r="G32" s="14">
        <f t="shared" si="0"/>
        <v>1124</v>
      </c>
      <c r="H32" s="14">
        <v>3539</v>
      </c>
      <c r="L32" s="8">
        <v>2004</v>
      </c>
      <c r="M32" s="8">
        <f t="shared" si="1"/>
        <v>1124</v>
      </c>
      <c r="N32" s="8">
        <v>1484.3992387127716</v>
      </c>
      <c r="O32" s="8">
        <v>400</v>
      </c>
      <c r="P32" s="8">
        <v>800</v>
      </c>
      <c r="Q32" s="8">
        <v>2004</v>
      </c>
      <c r="R32" s="8">
        <f t="shared" si="2"/>
        <v>3539</v>
      </c>
      <c r="S32" s="8">
        <v>5033.3952859678484</v>
      </c>
      <c r="T32" s="8">
        <v>1300</v>
      </c>
      <c r="U32" s="8">
        <v>2900</v>
      </c>
    </row>
    <row r="33" spans="1:21" x14ac:dyDescent="0.2">
      <c r="A33" s="8">
        <v>2005</v>
      </c>
      <c r="B33" s="16">
        <v>76</v>
      </c>
      <c r="C33" s="14">
        <v>67</v>
      </c>
      <c r="D33" s="14">
        <v>173</v>
      </c>
      <c r="E33" s="14">
        <v>892</v>
      </c>
      <c r="F33" s="14">
        <v>460</v>
      </c>
      <c r="G33" s="14">
        <f t="shared" si="0"/>
        <v>1668</v>
      </c>
      <c r="H33" s="14">
        <v>4257</v>
      </c>
      <c r="L33" s="8">
        <v>2005</v>
      </c>
      <c r="M33" s="8">
        <f t="shared" si="1"/>
        <v>1668</v>
      </c>
      <c r="N33" s="8">
        <v>1662.5646289160511</v>
      </c>
      <c r="O33" s="8">
        <v>400</v>
      </c>
      <c r="P33" s="8">
        <v>800</v>
      </c>
      <c r="Q33" s="8">
        <v>2005</v>
      </c>
      <c r="R33" s="8">
        <f t="shared" si="2"/>
        <v>4257</v>
      </c>
      <c r="S33" s="8">
        <v>4280.2256796282418</v>
      </c>
      <c r="T33" s="8">
        <v>1300</v>
      </c>
      <c r="U33" s="8">
        <v>2900</v>
      </c>
    </row>
    <row r="34" spans="1:21" x14ac:dyDescent="0.2">
      <c r="A34" s="8">
        <v>2006</v>
      </c>
      <c r="B34" s="16">
        <v>386</v>
      </c>
      <c r="C34" s="14">
        <v>152</v>
      </c>
      <c r="D34" s="14">
        <v>121</v>
      </c>
      <c r="E34" s="14">
        <v>996</v>
      </c>
      <c r="F34" s="14">
        <v>992</v>
      </c>
      <c r="G34" s="14">
        <f t="shared" si="0"/>
        <v>2647</v>
      </c>
      <c r="H34" s="14">
        <v>4737</v>
      </c>
      <c r="L34" s="8">
        <v>2006</v>
      </c>
      <c r="M34" s="8">
        <f t="shared" si="1"/>
        <v>2647</v>
      </c>
      <c r="N34" s="8">
        <v>1685.1881606303587</v>
      </c>
      <c r="O34" s="8">
        <v>400</v>
      </c>
      <c r="P34" s="8">
        <v>800</v>
      </c>
      <c r="Q34" s="8">
        <v>2006</v>
      </c>
      <c r="R34" s="8">
        <f t="shared" si="2"/>
        <v>4737</v>
      </c>
      <c r="S34" s="8">
        <v>3981.3371105933084</v>
      </c>
      <c r="T34" s="8">
        <v>1300</v>
      </c>
      <c r="U34" s="8">
        <v>2900</v>
      </c>
    </row>
    <row r="35" spans="1:21" x14ac:dyDescent="0.2">
      <c r="A35" s="8">
        <v>2007</v>
      </c>
      <c r="B35" s="16">
        <v>130</v>
      </c>
      <c r="C35" s="14">
        <v>39</v>
      </c>
      <c r="D35" s="14">
        <v>86</v>
      </c>
      <c r="E35" s="14">
        <v>385</v>
      </c>
      <c r="F35" s="14">
        <v>426</v>
      </c>
      <c r="G35" s="14">
        <f t="shared" si="0"/>
        <v>1066</v>
      </c>
      <c r="H35" s="14">
        <v>2567</v>
      </c>
      <c r="L35" s="8">
        <v>2007</v>
      </c>
      <c r="M35" s="8">
        <f t="shared" si="1"/>
        <v>1066</v>
      </c>
      <c r="N35" s="8">
        <v>1553.6586001864798</v>
      </c>
      <c r="O35" s="8">
        <v>400</v>
      </c>
      <c r="P35" s="8">
        <v>800</v>
      </c>
      <c r="Q35" s="8">
        <v>2007</v>
      </c>
      <c r="R35" s="8">
        <f t="shared" si="2"/>
        <v>2567</v>
      </c>
      <c r="S35" s="8">
        <v>3921.9678649639159</v>
      </c>
      <c r="T35" s="8">
        <v>1300</v>
      </c>
      <c r="U35" s="8">
        <v>2900</v>
      </c>
    </row>
    <row r="36" spans="1:21" x14ac:dyDescent="0.2">
      <c r="A36" s="8">
        <v>2008</v>
      </c>
      <c r="B36" s="16">
        <v>96</v>
      </c>
      <c r="C36" s="14">
        <v>73</v>
      </c>
      <c r="D36" s="14">
        <v>43</v>
      </c>
      <c r="E36" s="14">
        <v>839</v>
      </c>
      <c r="F36" s="14">
        <v>66</v>
      </c>
      <c r="G36" s="14">
        <f t="shared" si="0"/>
        <v>1117</v>
      </c>
      <c r="H36" s="14">
        <v>5173</v>
      </c>
      <c r="L36" s="8">
        <v>2008</v>
      </c>
      <c r="M36" s="8">
        <f t="shared" si="1"/>
        <v>1117</v>
      </c>
      <c r="N36" s="8">
        <v>1282.6143714651607</v>
      </c>
      <c r="O36" s="8">
        <v>400</v>
      </c>
      <c r="P36" s="8">
        <v>800</v>
      </c>
      <c r="Q36" s="8">
        <v>2008</v>
      </c>
      <c r="R36" s="8">
        <f t="shared" si="2"/>
        <v>5173</v>
      </c>
      <c r="S36" s="8">
        <v>3337.637740410406</v>
      </c>
      <c r="T36" s="8">
        <v>1300</v>
      </c>
      <c r="U36" s="8">
        <v>2900</v>
      </c>
    </row>
    <row r="37" spans="1:21" x14ac:dyDescent="0.2">
      <c r="A37" s="8">
        <v>2009</v>
      </c>
      <c r="B37" s="16">
        <v>128</v>
      </c>
      <c r="C37" s="14">
        <v>160</v>
      </c>
      <c r="D37" s="14">
        <v>140</v>
      </c>
      <c r="E37" s="14">
        <v>335</v>
      </c>
      <c r="F37" s="14">
        <v>393</v>
      </c>
      <c r="G37" s="14">
        <f t="shared" si="0"/>
        <v>1156</v>
      </c>
      <c r="H37" s="14">
        <v>2181</v>
      </c>
      <c r="L37" s="8">
        <v>2009</v>
      </c>
      <c r="M37" s="8">
        <f t="shared" si="1"/>
        <v>1156</v>
      </c>
      <c r="N37" s="8">
        <v>1273.6507521151057</v>
      </c>
      <c r="O37" s="8">
        <v>400</v>
      </c>
      <c r="P37" s="8">
        <v>800</v>
      </c>
      <c r="Q37" s="8">
        <v>2009</v>
      </c>
      <c r="R37" s="8">
        <f t="shared" si="2"/>
        <v>2181</v>
      </c>
      <c r="S37" s="8">
        <v>2813.0155649123831</v>
      </c>
      <c r="T37" s="8">
        <v>1300</v>
      </c>
      <c r="U37" s="8">
        <v>2900</v>
      </c>
    </row>
    <row r="38" spans="1:21" x14ac:dyDescent="0.2">
      <c r="A38" s="8">
        <v>2010</v>
      </c>
      <c r="B38" s="16">
        <v>70</v>
      </c>
      <c r="C38" s="14">
        <v>171</v>
      </c>
      <c r="D38" s="14">
        <v>85</v>
      </c>
      <c r="E38" s="14">
        <v>307</v>
      </c>
      <c r="F38" s="14">
        <v>640</v>
      </c>
      <c r="G38" s="14">
        <f t="shared" si="0"/>
        <v>1273</v>
      </c>
      <c r="H38" s="14">
        <v>1610</v>
      </c>
      <c r="L38" s="8">
        <v>2010</v>
      </c>
      <c r="M38" s="8">
        <f t="shared" si="1"/>
        <v>1273</v>
      </c>
      <c r="N38" s="8">
        <v>1459.0981140584927</v>
      </c>
      <c r="O38" s="8">
        <v>400</v>
      </c>
      <c r="P38" s="8">
        <v>800</v>
      </c>
      <c r="Q38" s="8">
        <v>2010</v>
      </c>
      <c r="R38" s="8">
        <f t="shared" si="2"/>
        <v>1610</v>
      </c>
      <c r="S38" s="8">
        <v>2256.5276358459905</v>
      </c>
      <c r="T38" s="8">
        <v>1300</v>
      </c>
      <c r="U38" s="8">
        <v>2900</v>
      </c>
    </row>
    <row r="39" spans="1:21" x14ac:dyDescent="0.2">
      <c r="A39" s="8">
        <v>2011</v>
      </c>
      <c r="B39" s="16">
        <v>230</v>
      </c>
      <c r="C39" s="14">
        <v>392</v>
      </c>
      <c r="D39" s="14">
        <v>163</v>
      </c>
      <c r="E39" s="14">
        <v>636</v>
      </c>
      <c r="F39" s="14">
        <v>801</v>
      </c>
      <c r="G39" s="14">
        <f t="shared" ref="G39:G44" si="3">SUM(B39:F39)</f>
        <v>2222</v>
      </c>
      <c r="H39" s="14">
        <v>1908</v>
      </c>
      <c r="L39" s="8">
        <v>2011</v>
      </c>
      <c r="M39" s="8">
        <f t="shared" si="1"/>
        <v>2222</v>
      </c>
      <c r="N39" s="8">
        <v>1518.138316342048</v>
      </c>
      <c r="O39" s="8">
        <v>400</v>
      </c>
      <c r="P39" s="8">
        <v>800</v>
      </c>
      <c r="Q39" s="8">
        <v>2011</v>
      </c>
      <c r="R39" s="8">
        <f t="shared" si="2"/>
        <v>1908</v>
      </c>
      <c r="S39" s="8">
        <v>1921.2819570295521</v>
      </c>
      <c r="T39" s="8">
        <v>1300</v>
      </c>
      <c r="U39" s="8">
        <v>2900</v>
      </c>
    </row>
    <row r="40" spans="1:21" x14ac:dyDescent="0.2">
      <c r="A40" s="8">
        <v>2012</v>
      </c>
      <c r="B40" s="16">
        <v>59</v>
      </c>
      <c r="C40" s="14">
        <v>133</v>
      </c>
      <c r="D40" s="14">
        <v>144</v>
      </c>
      <c r="E40" s="14">
        <v>296</v>
      </c>
      <c r="F40" s="14">
        <v>525</v>
      </c>
      <c r="G40" s="14">
        <f t="shared" si="3"/>
        <v>1157</v>
      </c>
      <c r="H40" s="14">
        <v>2282</v>
      </c>
      <c r="L40" s="8">
        <v>2012</v>
      </c>
      <c r="M40" s="8">
        <f t="shared" si="1"/>
        <v>1157</v>
      </c>
      <c r="N40" s="8">
        <v>1608.0021734961697</v>
      </c>
      <c r="O40" s="8">
        <v>400</v>
      </c>
      <c r="P40" s="8">
        <v>800</v>
      </c>
      <c r="Q40" s="8">
        <v>2012</v>
      </c>
      <c r="R40" s="8">
        <f t="shared" si="2"/>
        <v>2282</v>
      </c>
      <c r="S40" s="8">
        <v>2011.4382594441181</v>
      </c>
      <c r="T40" s="8">
        <v>1300</v>
      </c>
      <c r="U40" s="8">
        <v>2900</v>
      </c>
    </row>
    <row r="41" spans="1:21" x14ac:dyDescent="0.2">
      <c r="A41" s="8">
        <v>2013</v>
      </c>
      <c r="B41" s="16">
        <v>113</v>
      </c>
      <c r="C41" s="14">
        <v>125</v>
      </c>
      <c r="D41" s="14">
        <v>179</v>
      </c>
      <c r="E41" s="14">
        <v>412</v>
      </c>
      <c r="F41" s="14">
        <v>585</v>
      </c>
      <c r="G41" s="14">
        <f t="shared" si="3"/>
        <v>1414</v>
      </c>
      <c r="H41" s="14">
        <v>1573</v>
      </c>
      <c r="L41" s="8">
        <v>2013</v>
      </c>
      <c r="M41" s="8">
        <f t="shared" si="1"/>
        <v>1414</v>
      </c>
      <c r="N41" s="8">
        <v>1703.5173369181621</v>
      </c>
      <c r="O41" s="8">
        <v>400</v>
      </c>
      <c r="P41" s="8">
        <v>800</v>
      </c>
      <c r="Q41" s="8">
        <v>2013</v>
      </c>
      <c r="R41" s="8">
        <f t="shared" si="2"/>
        <v>1573</v>
      </c>
      <c r="S41" s="8">
        <v>2390.4740499480208</v>
      </c>
      <c r="T41" s="8">
        <v>1300</v>
      </c>
      <c r="U41" s="8">
        <v>2900</v>
      </c>
    </row>
    <row r="42" spans="1:21" x14ac:dyDescent="0.2">
      <c r="A42" s="8">
        <v>2014</v>
      </c>
      <c r="B42" s="16">
        <v>274</v>
      </c>
      <c r="C42" s="14">
        <v>255</v>
      </c>
      <c r="D42" s="14">
        <v>156</v>
      </c>
      <c r="E42" s="14">
        <v>600</v>
      </c>
      <c r="F42" s="14">
        <v>876</v>
      </c>
      <c r="G42" s="14">
        <f t="shared" si="3"/>
        <v>2161</v>
      </c>
      <c r="H42" s="14">
        <v>3025</v>
      </c>
      <c r="L42" s="8">
        <v>2014</v>
      </c>
      <c r="M42" s="8">
        <f t="shared" si="1"/>
        <v>2161</v>
      </c>
      <c r="N42" s="8">
        <v>2032.1037177802502</v>
      </c>
      <c r="O42" s="8">
        <v>400</v>
      </c>
      <c r="P42" s="8">
        <v>800</v>
      </c>
      <c r="Q42" s="8">
        <v>2014</v>
      </c>
      <c r="R42" s="8">
        <f t="shared" si="2"/>
        <v>3025</v>
      </c>
      <c r="S42" s="8">
        <v>2756.6105703591975</v>
      </c>
      <c r="T42" s="8">
        <v>1300</v>
      </c>
      <c r="U42" s="8">
        <v>2900</v>
      </c>
    </row>
    <row r="43" spans="1:21" x14ac:dyDescent="0.2">
      <c r="A43" s="8">
        <v>2015</v>
      </c>
      <c r="B43" s="16">
        <v>286</v>
      </c>
      <c r="C43" s="14">
        <v>252</v>
      </c>
      <c r="D43" s="14">
        <v>152</v>
      </c>
      <c r="E43" s="14">
        <v>1133</v>
      </c>
      <c r="F43" s="14">
        <v>421</v>
      </c>
      <c r="G43" s="14">
        <f t="shared" si="3"/>
        <v>2244</v>
      </c>
      <c r="H43" s="14">
        <v>3281</v>
      </c>
      <c r="L43" s="8">
        <v>2015</v>
      </c>
      <c r="M43" s="8">
        <f t="shared" si="1"/>
        <v>2244</v>
      </c>
      <c r="N43" s="8">
        <v>2411.0287643760294</v>
      </c>
      <c r="O43" s="8">
        <v>400</v>
      </c>
      <c r="P43" s="8">
        <v>800</v>
      </c>
      <c r="Q43" s="8">
        <v>2015</v>
      </c>
      <c r="R43" s="8">
        <f t="shared" si="2"/>
        <v>3281</v>
      </c>
      <c r="S43" s="8">
        <v>3155.8870391220662</v>
      </c>
      <c r="T43" s="8">
        <v>1300</v>
      </c>
      <c r="U43" s="8">
        <v>2900</v>
      </c>
    </row>
    <row r="44" spans="1:21" x14ac:dyDescent="0.2">
      <c r="A44" s="13">
        <v>2016</v>
      </c>
      <c r="B44" s="42">
        <v>328</v>
      </c>
      <c r="C44" s="15">
        <v>199</v>
      </c>
      <c r="D44" s="15">
        <v>398</v>
      </c>
      <c r="E44" s="15">
        <v>1098</v>
      </c>
      <c r="F44" s="15">
        <v>920</v>
      </c>
      <c r="G44" s="15">
        <f t="shared" si="3"/>
        <v>2943</v>
      </c>
      <c r="H44" s="15" t="s">
        <v>33</v>
      </c>
      <c r="L44" s="8">
        <v>2016</v>
      </c>
      <c r="M44" s="8">
        <f t="shared" si="1"/>
        <v>2943</v>
      </c>
      <c r="N44" s="8">
        <v>2809.756591727908</v>
      </c>
      <c r="O44" s="8">
        <v>400</v>
      </c>
      <c r="P44" s="8">
        <v>800</v>
      </c>
      <c r="Q44" s="8">
        <v>2016</v>
      </c>
      <c r="R44" s="8" t="str">
        <f t="shared" si="2"/>
        <v>-</v>
      </c>
      <c r="T44" s="8">
        <v>1300</v>
      </c>
      <c r="U44" s="8">
        <v>2900</v>
      </c>
    </row>
    <row r="45" spans="1:21" x14ac:dyDescent="0.2">
      <c r="A45" s="43" t="s">
        <v>24</v>
      </c>
      <c r="B45" s="44">
        <f>AVERAGE(B10:B44)</f>
        <v>164.48571428571429</v>
      </c>
      <c r="C45" s="44">
        <f t="shared" ref="C45:H45" si="4">AVERAGE(C10:C44)</f>
        <v>137.34848064795116</v>
      </c>
      <c r="D45" s="44">
        <f t="shared" si="4"/>
        <v>110.73992742164614</v>
      </c>
      <c r="E45" s="44">
        <f t="shared" si="4"/>
        <v>517.41252214483211</v>
      </c>
      <c r="F45" s="44">
        <f t="shared" si="4"/>
        <v>446.71252466975176</v>
      </c>
      <c r="G45" s="44">
        <f t="shared" si="4"/>
        <v>1376.6991691698956</v>
      </c>
      <c r="H45" s="44">
        <f t="shared" si="4"/>
        <v>3235.030303030303</v>
      </c>
    </row>
    <row r="46" spans="1:21" x14ac:dyDescent="0.2">
      <c r="A46" s="8" t="s">
        <v>121</v>
      </c>
      <c r="B46" s="8" t="s">
        <v>122</v>
      </c>
    </row>
    <row r="86" spans="1:1" x14ac:dyDescent="0.2">
      <c r="A86" s="8" t="s">
        <v>108</v>
      </c>
    </row>
    <row r="128" spans="1:1" x14ac:dyDescent="0.2">
      <c r="A128" s="8" t="s">
        <v>107</v>
      </c>
    </row>
  </sheetData>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3"/>
  <sheetViews>
    <sheetView topLeftCell="A37" workbookViewId="0">
      <selection activeCell="Y59" sqref="Y59"/>
    </sheetView>
  </sheetViews>
  <sheetFormatPr defaultRowHeight="12.75" x14ac:dyDescent="0.2"/>
  <sheetData>
    <row r="1" spans="1:33" x14ac:dyDescent="0.2">
      <c r="A1" t="s">
        <v>174</v>
      </c>
      <c r="R1" s="1"/>
      <c r="W1" s="1"/>
    </row>
    <row r="2" spans="1:33" x14ac:dyDescent="0.2">
      <c r="R2" s="1"/>
      <c r="W2" s="1"/>
    </row>
    <row r="3" spans="1:33" x14ac:dyDescent="0.2">
      <c r="R3" s="1"/>
      <c r="W3" t="s">
        <v>35</v>
      </c>
    </row>
    <row r="4" spans="1:33" x14ac:dyDescent="0.2">
      <c r="R4" s="1"/>
      <c r="W4" s="1"/>
    </row>
    <row r="5" spans="1:33" x14ac:dyDescent="0.2">
      <c r="R5" s="1"/>
      <c r="W5" s="1"/>
      <c r="X5" t="s">
        <v>38</v>
      </c>
    </row>
    <row r="6" spans="1:33" x14ac:dyDescent="0.2">
      <c r="C6" t="s">
        <v>40</v>
      </c>
      <c r="Q6" t="s">
        <v>18</v>
      </c>
      <c r="R6" s="1" t="s">
        <v>18</v>
      </c>
      <c r="W6" s="1"/>
      <c r="X6" t="s">
        <v>39</v>
      </c>
    </row>
    <row r="7" spans="1:33" x14ac:dyDescent="0.2">
      <c r="B7" t="s">
        <v>34</v>
      </c>
      <c r="C7" t="s">
        <v>37</v>
      </c>
      <c r="D7" t="s">
        <v>1</v>
      </c>
      <c r="E7" t="s">
        <v>2</v>
      </c>
      <c r="G7" t="s">
        <v>16</v>
      </c>
      <c r="H7" t="s">
        <v>37</v>
      </c>
      <c r="I7" t="s">
        <v>1</v>
      </c>
      <c r="J7" t="s">
        <v>2</v>
      </c>
      <c r="L7" t="s">
        <v>17</v>
      </c>
      <c r="M7" t="s">
        <v>37</v>
      </c>
      <c r="N7" t="s">
        <v>1</v>
      </c>
      <c r="O7" t="s">
        <v>2</v>
      </c>
      <c r="Q7" s="11" t="s">
        <v>52</v>
      </c>
      <c r="R7" s="11" t="s">
        <v>180</v>
      </c>
      <c r="S7" t="s">
        <v>37</v>
      </c>
      <c r="T7" t="s">
        <v>1</v>
      </c>
      <c r="U7" t="s">
        <v>2</v>
      </c>
      <c r="W7" s="11" t="s">
        <v>52</v>
      </c>
      <c r="X7" s="11" t="s">
        <v>169</v>
      </c>
      <c r="Y7" t="s">
        <v>37</v>
      </c>
      <c r="Z7" t="s">
        <v>1</v>
      </c>
      <c r="AA7" t="s">
        <v>2</v>
      </c>
      <c r="AC7" t="s">
        <v>36</v>
      </c>
      <c r="AD7" t="s">
        <v>37</v>
      </c>
      <c r="AE7" t="s">
        <v>1</v>
      </c>
      <c r="AF7" t="s">
        <v>2</v>
      </c>
    </row>
    <row r="8" spans="1:33" x14ac:dyDescent="0.2">
      <c r="A8">
        <v>1980</v>
      </c>
      <c r="B8" s="2">
        <v>698</v>
      </c>
      <c r="C8">
        <v>634.48540292449491</v>
      </c>
      <c r="D8">
        <v>200</v>
      </c>
      <c r="E8">
        <v>500</v>
      </c>
      <c r="F8">
        <v>1980</v>
      </c>
      <c r="G8" s="11" t="s">
        <v>33</v>
      </c>
      <c r="K8">
        <v>1980</v>
      </c>
      <c r="L8" s="11" t="s">
        <v>33</v>
      </c>
      <c r="P8">
        <v>1980</v>
      </c>
      <c r="Q8" s="11" t="s">
        <v>33</v>
      </c>
      <c r="R8" t="s">
        <v>33</v>
      </c>
      <c r="V8">
        <v>1980</v>
      </c>
      <c r="W8" t="s">
        <v>33</v>
      </c>
      <c r="X8" s="1" t="s">
        <v>33</v>
      </c>
      <c r="AB8">
        <v>1980</v>
      </c>
      <c r="AC8" s="11" t="s">
        <v>33</v>
      </c>
      <c r="AG8">
        <v>1980</v>
      </c>
    </row>
    <row r="9" spans="1:33" x14ac:dyDescent="0.2">
      <c r="A9">
        <f>A8+1</f>
        <v>1981</v>
      </c>
      <c r="B9" s="2">
        <v>646</v>
      </c>
      <c r="C9">
        <v>627.43568709711269</v>
      </c>
      <c r="D9">
        <v>200</v>
      </c>
      <c r="E9">
        <v>500</v>
      </c>
      <c r="F9">
        <v>1981</v>
      </c>
      <c r="G9" s="2">
        <v>227</v>
      </c>
      <c r="H9">
        <v>350.34537876065792</v>
      </c>
      <c r="I9">
        <v>400</v>
      </c>
      <c r="J9">
        <v>1200</v>
      </c>
      <c r="K9">
        <v>1981</v>
      </c>
      <c r="L9">
        <v>219</v>
      </c>
      <c r="M9">
        <v>248.77658647993115</v>
      </c>
      <c r="N9">
        <v>100</v>
      </c>
      <c r="O9">
        <v>250</v>
      </c>
      <c r="P9">
        <v>1981</v>
      </c>
      <c r="Q9" s="11" t="s">
        <v>33</v>
      </c>
      <c r="R9" t="s">
        <v>33</v>
      </c>
      <c r="V9">
        <v>1981</v>
      </c>
      <c r="W9" t="s">
        <v>33</v>
      </c>
      <c r="X9" s="1" t="s">
        <v>33</v>
      </c>
      <c r="AB9">
        <v>1981</v>
      </c>
      <c r="AC9" s="11" t="s">
        <v>33</v>
      </c>
      <c r="AG9">
        <v>1981</v>
      </c>
    </row>
    <row r="10" spans="1:33" x14ac:dyDescent="0.2">
      <c r="A10">
        <f t="shared" ref="A10:A44" si="0">A9+1</f>
        <v>1982</v>
      </c>
      <c r="B10" s="2">
        <v>447</v>
      </c>
      <c r="C10">
        <v>630.6093136230146</v>
      </c>
      <c r="D10">
        <v>200</v>
      </c>
      <c r="E10">
        <v>500</v>
      </c>
      <c r="F10">
        <v>1982</v>
      </c>
      <c r="G10" s="2">
        <v>545</v>
      </c>
      <c r="H10">
        <v>449.48488016945714</v>
      </c>
      <c r="I10">
        <v>400</v>
      </c>
      <c r="J10">
        <v>1200</v>
      </c>
      <c r="K10">
        <v>1982</v>
      </c>
      <c r="L10">
        <v>320</v>
      </c>
      <c r="M10">
        <v>246.38859580859744</v>
      </c>
      <c r="N10">
        <v>100</v>
      </c>
      <c r="O10">
        <v>250</v>
      </c>
      <c r="P10">
        <v>1982</v>
      </c>
      <c r="Q10" s="2">
        <v>7505</v>
      </c>
      <c r="R10" t="s">
        <v>33</v>
      </c>
      <c r="S10">
        <v>8490.504997243992</v>
      </c>
      <c r="T10">
        <v>4000</v>
      </c>
      <c r="U10">
        <v>9200</v>
      </c>
      <c r="V10">
        <v>1982</v>
      </c>
      <c r="W10" t="s">
        <v>33</v>
      </c>
      <c r="X10" s="1" t="s">
        <v>33</v>
      </c>
      <c r="AB10">
        <v>1982</v>
      </c>
      <c r="AC10" s="11" t="s">
        <v>33</v>
      </c>
      <c r="AG10">
        <v>1982</v>
      </c>
    </row>
    <row r="11" spans="1:33" x14ac:dyDescent="0.2">
      <c r="A11">
        <f t="shared" si="0"/>
        <v>1983</v>
      </c>
      <c r="B11" s="2">
        <v>694</v>
      </c>
      <c r="C11">
        <v>639.6589791860888</v>
      </c>
      <c r="D11">
        <v>200</v>
      </c>
      <c r="E11">
        <v>500</v>
      </c>
      <c r="F11">
        <v>1983</v>
      </c>
      <c r="G11" s="2">
        <v>636</v>
      </c>
      <c r="H11">
        <v>536.30835176717255</v>
      </c>
      <c r="I11">
        <v>400</v>
      </c>
      <c r="J11">
        <v>1200</v>
      </c>
      <c r="K11">
        <v>1983</v>
      </c>
      <c r="L11">
        <v>219</v>
      </c>
      <c r="M11">
        <v>248.86011423454553</v>
      </c>
      <c r="N11">
        <v>100</v>
      </c>
      <c r="O11">
        <v>250</v>
      </c>
      <c r="P11">
        <v>1983</v>
      </c>
      <c r="Q11" s="2">
        <v>9840</v>
      </c>
      <c r="R11" t="s">
        <v>33</v>
      </c>
      <c r="S11">
        <v>7107.7704522732984</v>
      </c>
      <c r="T11">
        <v>4000</v>
      </c>
      <c r="U11">
        <v>9200</v>
      </c>
      <c r="V11">
        <v>1983</v>
      </c>
      <c r="W11" t="s">
        <v>33</v>
      </c>
      <c r="X11" s="1" t="s">
        <v>33</v>
      </c>
      <c r="AB11">
        <v>1983</v>
      </c>
      <c r="AC11" s="11" t="s">
        <v>33</v>
      </c>
      <c r="AG11">
        <v>1983</v>
      </c>
    </row>
    <row r="12" spans="1:33" x14ac:dyDescent="0.2">
      <c r="A12">
        <f t="shared" si="0"/>
        <v>1984</v>
      </c>
      <c r="B12" s="2">
        <v>651</v>
      </c>
      <c r="C12">
        <v>696.51113749614433</v>
      </c>
      <c r="D12">
        <v>200</v>
      </c>
      <c r="E12">
        <v>500</v>
      </c>
      <c r="F12">
        <v>1984</v>
      </c>
      <c r="G12" s="2">
        <v>581</v>
      </c>
      <c r="H12">
        <v>598.08343920078187</v>
      </c>
      <c r="I12">
        <v>400</v>
      </c>
      <c r="J12">
        <v>1200</v>
      </c>
      <c r="K12">
        <v>1984</v>
      </c>
      <c r="L12">
        <v>189</v>
      </c>
      <c r="M12">
        <v>249.51357348535953</v>
      </c>
      <c r="N12">
        <v>100</v>
      </c>
      <c r="O12">
        <v>250</v>
      </c>
      <c r="P12">
        <v>1984</v>
      </c>
      <c r="Q12" s="2">
        <v>2825</v>
      </c>
      <c r="R12" t="s">
        <v>33</v>
      </c>
      <c r="S12">
        <v>5796.9119280658488</v>
      </c>
      <c r="T12">
        <v>4000</v>
      </c>
      <c r="U12">
        <v>9200</v>
      </c>
      <c r="V12">
        <v>1984</v>
      </c>
      <c r="W12" t="s">
        <v>33</v>
      </c>
      <c r="X12" s="1" t="s">
        <v>33</v>
      </c>
      <c r="AB12">
        <v>1984</v>
      </c>
      <c r="AC12" s="11" t="s">
        <v>33</v>
      </c>
      <c r="AG12">
        <v>1984</v>
      </c>
    </row>
    <row r="13" spans="1:33" x14ac:dyDescent="0.2">
      <c r="A13">
        <f t="shared" si="0"/>
        <v>1985</v>
      </c>
      <c r="B13" s="2">
        <v>942</v>
      </c>
      <c r="C13">
        <v>690.0474670459073</v>
      </c>
      <c r="D13">
        <v>200</v>
      </c>
      <c r="E13">
        <v>500</v>
      </c>
      <c r="F13">
        <v>1985</v>
      </c>
      <c r="G13" s="2">
        <v>810</v>
      </c>
      <c r="H13">
        <v>491.96236497290613</v>
      </c>
      <c r="I13">
        <v>400</v>
      </c>
      <c r="J13">
        <v>1200</v>
      </c>
      <c r="K13">
        <v>1985</v>
      </c>
      <c r="L13">
        <v>276</v>
      </c>
      <c r="M13">
        <v>263.09303755054236</v>
      </c>
      <c r="N13">
        <v>100</v>
      </c>
      <c r="O13">
        <v>250</v>
      </c>
      <c r="P13">
        <v>1985</v>
      </c>
      <c r="Q13" s="2">
        <v>6169</v>
      </c>
      <c r="R13" t="s">
        <v>33</v>
      </c>
      <c r="S13">
        <v>4255.4327170485194</v>
      </c>
      <c r="T13">
        <v>4000</v>
      </c>
      <c r="U13">
        <v>9200</v>
      </c>
      <c r="V13">
        <v>1985</v>
      </c>
      <c r="W13" t="s">
        <v>33</v>
      </c>
      <c r="X13" s="1" t="s">
        <v>33</v>
      </c>
      <c r="AB13">
        <v>1985</v>
      </c>
      <c r="AC13" s="11" t="s">
        <v>33</v>
      </c>
      <c r="AG13">
        <v>1985</v>
      </c>
    </row>
    <row r="14" spans="1:33" x14ac:dyDescent="0.2">
      <c r="A14">
        <f t="shared" si="0"/>
        <v>1986</v>
      </c>
      <c r="B14" s="2">
        <v>454</v>
      </c>
      <c r="C14">
        <v>683.90960269837842</v>
      </c>
      <c r="D14">
        <v>200</v>
      </c>
      <c r="E14">
        <v>500</v>
      </c>
      <c r="F14">
        <v>1986</v>
      </c>
      <c r="G14" s="2">
        <v>60</v>
      </c>
      <c r="H14">
        <v>379.94484554351465</v>
      </c>
      <c r="I14">
        <v>400</v>
      </c>
      <c r="J14">
        <v>1200</v>
      </c>
      <c r="K14">
        <v>1986</v>
      </c>
      <c r="L14">
        <v>363</v>
      </c>
      <c r="M14">
        <v>300.42941953340284</v>
      </c>
      <c r="N14">
        <v>100</v>
      </c>
      <c r="O14">
        <v>250</v>
      </c>
      <c r="P14">
        <v>1986</v>
      </c>
      <c r="Q14" s="2">
        <v>1752</v>
      </c>
      <c r="R14" t="s">
        <v>33</v>
      </c>
      <c r="S14">
        <v>3475.6948779551876</v>
      </c>
      <c r="T14">
        <v>4000</v>
      </c>
      <c r="U14">
        <v>9200</v>
      </c>
      <c r="V14">
        <v>1986</v>
      </c>
      <c r="W14" t="s">
        <v>33</v>
      </c>
      <c r="X14" s="1" t="s">
        <v>33</v>
      </c>
      <c r="AB14">
        <v>1986</v>
      </c>
      <c r="AC14" s="11" t="s">
        <v>33</v>
      </c>
      <c r="AG14">
        <v>1986</v>
      </c>
    </row>
    <row r="15" spans="1:33" x14ac:dyDescent="0.2">
      <c r="A15">
        <f t="shared" si="0"/>
        <v>1987</v>
      </c>
      <c r="B15" s="2">
        <v>668</v>
      </c>
      <c r="C15">
        <v>646.5012472191039</v>
      </c>
      <c r="D15">
        <v>200</v>
      </c>
      <c r="E15">
        <v>500</v>
      </c>
      <c r="F15">
        <v>1987</v>
      </c>
      <c r="G15" s="2">
        <v>314</v>
      </c>
      <c r="H15">
        <v>285.26060129064768</v>
      </c>
      <c r="I15">
        <v>400</v>
      </c>
      <c r="J15">
        <v>1200</v>
      </c>
      <c r="K15">
        <v>1987</v>
      </c>
      <c r="L15">
        <v>204</v>
      </c>
      <c r="M15">
        <v>342.42956545044717</v>
      </c>
      <c r="N15">
        <v>100</v>
      </c>
      <c r="O15">
        <v>250</v>
      </c>
      <c r="P15">
        <v>1987</v>
      </c>
      <c r="Q15" s="2">
        <v>3260</v>
      </c>
      <c r="R15" t="s">
        <v>33</v>
      </c>
      <c r="S15">
        <v>3452.1342319568375</v>
      </c>
      <c r="T15">
        <v>4000</v>
      </c>
      <c r="U15">
        <v>9200</v>
      </c>
      <c r="V15">
        <v>1987</v>
      </c>
      <c r="W15" s="2">
        <v>1113</v>
      </c>
      <c r="X15">
        <v>37432.148331849698</v>
      </c>
      <c r="Y15">
        <v>28253.339572070247</v>
      </c>
      <c r="Z15">
        <v>30000</v>
      </c>
      <c r="AA15">
        <v>70000</v>
      </c>
      <c r="AB15">
        <v>1987</v>
      </c>
      <c r="AC15">
        <v>55457</v>
      </c>
      <c r="AD15">
        <v>40464.870382004752</v>
      </c>
      <c r="AE15">
        <v>50000</v>
      </c>
      <c r="AF15">
        <v>90000</v>
      </c>
      <c r="AG15">
        <v>1987</v>
      </c>
    </row>
    <row r="16" spans="1:33" x14ac:dyDescent="0.2">
      <c r="A16">
        <f t="shared" si="0"/>
        <v>1988</v>
      </c>
      <c r="B16" s="2">
        <v>756</v>
      </c>
      <c r="C16">
        <v>632.1966507482673</v>
      </c>
      <c r="D16">
        <v>200</v>
      </c>
      <c r="E16">
        <v>500</v>
      </c>
      <c r="F16">
        <v>1988</v>
      </c>
      <c r="G16" s="2">
        <v>164</v>
      </c>
      <c r="H16">
        <v>449.90271759218331</v>
      </c>
      <c r="I16">
        <v>400</v>
      </c>
      <c r="J16">
        <v>1200</v>
      </c>
      <c r="K16">
        <v>1988</v>
      </c>
      <c r="L16">
        <v>542</v>
      </c>
      <c r="M16">
        <v>338.70457892907825</v>
      </c>
      <c r="N16">
        <v>100</v>
      </c>
      <c r="O16">
        <v>250</v>
      </c>
      <c r="P16">
        <v>1988</v>
      </c>
      <c r="Q16" s="2">
        <v>2724</v>
      </c>
      <c r="R16" t="s">
        <v>33</v>
      </c>
      <c r="S16">
        <v>4824.024535619963</v>
      </c>
      <c r="T16">
        <v>4000</v>
      </c>
      <c r="U16">
        <v>9200</v>
      </c>
      <c r="V16">
        <v>1988</v>
      </c>
      <c r="W16" s="2">
        <v>877</v>
      </c>
      <c r="X16">
        <v>29495.053088079232</v>
      </c>
      <c r="Y16">
        <v>41503.683123769617</v>
      </c>
      <c r="Z16">
        <v>30000</v>
      </c>
      <c r="AA16">
        <v>70000</v>
      </c>
      <c r="AB16">
        <v>1988</v>
      </c>
      <c r="AC16">
        <v>39450</v>
      </c>
      <c r="AD16">
        <v>52895.737957481353</v>
      </c>
      <c r="AE16">
        <v>50000</v>
      </c>
      <c r="AF16">
        <v>90000</v>
      </c>
      <c r="AG16">
        <v>1988</v>
      </c>
    </row>
    <row r="17" spans="1:33" x14ac:dyDescent="0.2">
      <c r="A17">
        <f t="shared" si="0"/>
        <v>1989</v>
      </c>
      <c r="B17" s="2">
        <v>502</v>
      </c>
      <c r="C17">
        <v>664.34259630190093</v>
      </c>
      <c r="D17">
        <v>200</v>
      </c>
      <c r="E17">
        <v>500</v>
      </c>
      <c r="F17">
        <v>1989</v>
      </c>
      <c r="G17" s="2">
        <v>566</v>
      </c>
      <c r="H17">
        <v>816.22670058615995</v>
      </c>
      <c r="I17">
        <v>400</v>
      </c>
      <c r="J17">
        <v>1200</v>
      </c>
      <c r="K17">
        <v>1989</v>
      </c>
      <c r="L17">
        <v>242</v>
      </c>
      <c r="M17">
        <v>352.9463043525439</v>
      </c>
      <c r="N17">
        <v>100</v>
      </c>
      <c r="O17">
        <v>250</v>
      </c>
      <c r="P17">
        <v>1989</v>
      </c>
      <c r="Q17" s="2">
        <v>7509</v>
      </c>
      <c r="R17">
        <v>9320</v>
      </c>
      <c r="S17">
        <v>7167.2440454288999</v>
      </c>
      <c r="T17">
        <v>4000</v>
      </c>
      <c r="U17">
        <v>9200</v>
      </c>
      <c r="V17">
        <v>1989</v>
      </c>
      <c r="W17" s="2">
        <v>1452</v>
      </c>
      <c r="X17">
        <v>48833.314804892871</v>
      </c>
      <c r="Y17">
        <v>54442.437844461216</v>
      </c>
      <c r="Z17">
        <v>30000</v>
      </c>
      <c r="AA17">
        <v>70000</v>
      </c>
      <c r="AB17">
        <v>1989</v>
      </c>
      <c r="AC17">
        <v>56808</v>
      </c>
      <c r="AD17">
        <v>66053.880281651887</v>
      </c>
      <c r="AE17">
        <v>50000</v>
      </c>
      <c r="AF17">
        <v>90000</v>
      </c>
      <c r="AG17">
        <v>1989</v>
      </c>
    </row>
    <row r="18" spans="1:33" x14ac:dyDescent="0.2">
      <c r="A18">
        <f t="shared" si="0"/>
        <v>1990</v>
      </c>
      <c r="B18" s="2">
        <v>697</v>
      </c>
      <c r="C18">
        <v>713.68422986724624</v>
      </c>
      <c r="D18">
        <v>200</v>
      </c>
      <c r="E18">
        <v>500</v>
      </c>
      <c r="F18">
        <v>1990</v>
      </c>
      <c r="G18" s="2">
        <v>1711</v>
      </c>
      <c r="H18">
        <v>1266.9081297379664</v>
      </c>
      <c r="I18">
        <v>400</v>
      </c>
      <c r="J18">
        <v>1200</v>
      </c>
      <c r="K18">
        <v>1990</v>
      </c>
      <c r="L18">
        <v>324</v>
      </c>
      <c r="M18">
        <v>354.74157228734521</v>
      </c>
      <c r="N18">
        <v>100</v>
      </c>
      <c r="O18">
        <v>250</v>
      </c>
      <c r="P18">
        <v>1990</v>
      </c>
      <c r="Q18" s="2">
        <v>11050</v>
      </c>
      <c r="R18">
        <v>13715</v>
      </c>
      <c r="S18">
        <v>9857.3837780889044</v>
      </c>
      <c r="T18">
        <v>4000</v>
      </c>
      <c r="U18">
        <v>9200</v>
      </c>
      <c r="V18">
        <v>1990</v>
      </c>
      <c r="W18" s="2">
        <v>3383</v>
      </c>
      <c r="X18">
        <v>79807</v>
      </c>
      <c r="Y18">
        <v>67817.38754624674</v>
      </c>
      <c r="Z18">
        <v>30000</v>
      </c>
      <c r="AA18">
        <v>70000</v>
      </c>
      <c r="AB18">
        <v>1990</v>
      </c>
      <c r="AC18">
        <v>72196</v>
      </c>
      <c r="AD18">
        <v>80415.800010743449</v>
      </c>
      <c r="AE18">
        <v>50000</v>
      </c>
      <c r="AF18">
        <v>90000</v>
      </c>
      <c r="AG18">
        <v>1990</v>
      </c>
    </row>
    <row r="19" spans="1:33" x14ac:dyDescent="0.2">
      <c r="A19">
        <f t="shared" si="0"/>
        <v>1991</v>
      </c>
      <c r="B19" s="2">
        <v>808</v>
      </c>
      <c r="C19">
        <v>808.38117951167442</v>
      </c>
      <c r="D19">
        <v>200</v>
      </c>
      <c r="E19">
        <v>500</v>
      </c>
      <c r="F19">
        <v>1991</v>
      </c>
      <c r="G19" s="2">
        <v>1415</v>
      </c>
      <c r="H19">
        <v>1680.8958761547656</v>
      </c>
      <c r="I19">
        <v>400</v>
      </c>
      <c r="J19">
        <v>1200</v>
      </c>
      <c r="K19">
        <v>1991</v>
      </c>
      <c r="L19">
        <v>410</v>
      </c>
      <c r="M19">
        <v>339.53099061454952</v>
      </c>
      <c r="N19">
        <v>100</v>
      </c>
      <c r="O19">
        <v>250</v>
      </c>
      <c r="P19">
        <v>1991</v>
      </c>
      <c r="Q19" s="2">
        <v>11530</v>
      </c>
      <c r="R19">
        <v>14311</v>
      </c>
      <c r="S19">
        <v>12385.414948808473</v>
      </c>
      <c r="T19">
        <v>4000</v>
      </c>
      <c r="U19">
        <v>9200</v>
      </c>
      <c r="V19">
        <v>1991</v>
      </c>
      <c r="W19" s="2">
        <v>2513</v>
      </c>
      <c r="X19">
        <v>84516.611642352465</v>
      </c>
      <c r="Y19">
        <v>75331.180725372251</v>
      </c>
      <c r="Z19">
        <v>30000</v>
      </c>
      <c r="AA19">
        <v>70000</v>
      </c>
      <c r="AB19">
        <v>1991</v>
      </c>
      <c r="AC19">
        <v>127484</v>
      </c>
      <c r="AD19">
        <v>93503.89378858899</v>
      </c>
      <c r="AE19">
        <v>50000</v>
      </c>
      <c r="AF19">
        <v>90000</v>
      </c>
      <c r="AG19">
        <v>1991</v>
      </c>
    </row>
    <row r="20" spans="1:33" x14ac:dyDescent="0.2">
      <c r="A20">
        <f t="shared" si="0"/>
        <v>1992</v>
      </c>
      <c r="B20" s="2">
        <v>1020</v>
      </c>
      <c r="C20">
        <v>933.77325593034675</v>
      </c>
      <c r="D20">
        <v>200</v>
      </c>
      <c r="E20">
        <v>500</v>
      </c>
      <c r="F20">
        <v>1992</v>
      </c>
      <c r="G20" s="2">
        <v>2512</v>
      </c>
      <c r="H20">
        <v>1784.8576725503963</v>
      </c>
      <c r="I20">
        <v>400</v>
      </c>
      <c r="J20">
        <v>1200</v>
      </c>
      <c r="K20">
        <v>1992</v>
      </c>
      <c r="L20">
        <v>403</v>
      </c>
      <c r="M20">
        <v>313.77764656001318</v>
      </c>
      <c r="N20">
        <v>100</v>
      </c>
      <c r="O20">
        <v>250</v>
      </c>
      <c r="P20">
        <v>1992</v>
      </c>
      <c r="Q20" s="2">
        <v>15300</v>
      </c>
      <c r="R20">
        <v>18991</v>
      </c>
      <c r="S20">
        <v>14065.093142643398</v>
      </c>
      <c r="T20">
        <v>4000</v>
      </c>
      <c r="U20">
        <v>9200</v>
      </c>
      <c r="V20">
        <v>1992</v>
      </c>
      <c r="W20" s="2">
        <v>2307</v>
      </c>
      <c r="X20">
        <v>77588.469183807058</v>
      </c>
      <c r="Y20">
        <v>86310.023086190791</v>
      </c>
      <c r="Z20">
        <v>30000</v>
      </c>
      <c r="AA20">
        <v>70000</v>
      </c>
      <c r="AB20">
        <v>1992</v>
      </c>
      <c r="AC20">
        <v>84853</v>
      </c>
      <c r="AD20">
        <v>101974.32085401584</v>
      </c>
      <c r="AE20">
        <v>50000</v>
      </c>
      <c r="AF20">
        <v>90000</v>
      </c>
      <c r="AG20">
        <v>1992</v>
      </c>
    </row>
    <row r="21" spans="1:33" x14ac:dyDescent="0.2">
      <c r="A21">
        <f t="shared" si="0"/>
        <v>1993</v>
      </c>
      <c r="B21" s="2">
        <v>859</v>
      </c>
      <c r="C21">
        <v>1003.4446484905494</v>
      </c>
      <c r="D21">
        <v>200</v>
      </c>
      <c r="E21">
        <v>500</v>
      </c>
      <c r="F21">
        <v>1993</v>
      </c>
      <c r="G21" s="2">
        <v>1352</v>
      </c>
      <c r="H21">
        <v>1702.765990978779</v>
      </c>
      <c r="I21">
        <v>400</v>
      </c>
      <c r="J21">
        <v>1200</v>
      </c>
      <c r="K21">
        <v>1993</v>
      </c>
      <c r="L21">
        <v>112</v>
      </c>
      <c r="M21">
        <v>285.74861780771681</v>
      </c>
      <c r="N21">
        <v>100</v>
      </c>
      <c r="O21">
        <v>250</v>
      </c>
      <c r="P21">
        <v>1993</v>
      </c>
      <c r="Q21" s="2">
        <v>15670</v>
      </c>
      <c r="R21">
        <v>19450</v>
      </c>
      <c r="S21">
        <v>14151.93142284412</v>
      </c>
      <c r="T21">
        <v>4000</v>
      </c>
      <c r="U21">
        <v>9200</v>
      </c>
      <c r="V21">
        <v>1993</v>
      </c>
      <c r="W21" s="2">
        <v>1731</v>
      </c>
      <c r="X21">
        <v>58216.575707485921</v>
      </c>
      <c r="Y21">
        <v>100588.53937340586</v>
      </c>
      <c r="Z21">
        <v>30000</v>
      </c>
      <c r="AA21">
        <v>70000</v>
      </c>
      <c r="AB21">
        <v>1993</v>
      </c>
      <c r="AC21">
        <v>109457</v>
      </c>
      <c r="AD21">
        <v>96212.721133209212</v>
      </c>
      <c r="AE21">
        <v>50000</v>
      </c>
      <c r="AF21">
        <v>90000</v>
      </c>
      <c r="AG21">
        <v>1993</v>
      </c>
    </row>
    <row r="22" spans="1:33" x14ac:dyDescent="0.2">
      <c r="A22">
        <f t="shared" si="0"/>
        <v>1994</v>
      </c>
      <c r="B22" s="2">
        <v>1437</v>
      </c>
      <c r="C22">
        <v>904.34816860098158</v>
      </c>
      <c r="D22">
        <v>200</v>
      </c>
      <c r="E22">
        <v>500</v>
      </c>
      <c r="F22">
        <v>1994</v>
      </c>
      <c r="G22" s="2">
        <v>1829</v>
      </c>
      <c r="H22">
        <v>1356.7874345858017</v>
      </c>
      <c r="I22">
        <v>400</v>
      </c>
      <c r="J22">
        <v>1200</v>
      </c>
      <c r="K22">
        <v>1994</v>
      </c>
      <c r="L22">
        <v>318</v>
      </c>
      <c r="M22">
        <v>257.67438333260975</v>
      </c>
      <c r="N22">
        <v>100</v>
      </c>
      <c r="O22">
        <v>250</v>
      </c>
      <c r="P22">
        <v>1994</v>
      </c>
      <c r="Q22" s="2">
        <v>15920</v>
      </c>
      <c r="R22">
        <v>19760</v>
      </c>
      <c r="S22">
        <v>11992.505798842078</v>
      </c>
      <c r="T22">
        <v>4000</v>
      </c>
      <c r="U22">
        <v>9200</v>
      </c>
      <c r="V22">
        <v>1994</v>
      </c>
      <c r="W22" s="2">
        <v>5781</v>
      </c>
      <c r="X22">
        <v>194425.20171286893</v>
      </c>
      <c r="Y22">
        <v>96794.09756260147</v>
      </c>
      <c r="Z22">
        <v>30000</v>
      </c>
      <c r="AA22">
        <v>70000</v>
      </c>
      <c r="AB22">
        <v>1994</v>
      </c>
      <c r="AC22">
        <v>96342.999999999985</v>
      </c>
      <c r="AD22">
        <v>82964.314518602856</v>
      </c>
      <c r="AE22">
        <v>50000</v>
      </c>
      <c r="AF22">
        <v>90000</v>
      </c>
      <c r="AG22">
        <v>1994</v>
      </c>
    </row>
    <row r="23" spans="1:33" x14ac:dyDescent="0.2">
      <c r="A23">
        <f t="shared" si="0"/>
        <v>1995</v>
      </c>
      <c r="B23" s="2">
        <v>460</v>
      </c>
      <c r="C23">
        <v>779.41948583333169</v>
      </c>
      <c r="D23">
        <v>200</v>
      </c>
      <c r="E23">
        <v>500</v>
      </c>
      <c r="F23">
        <v>1995</v>
      </c>
      <c r="G23" s="2">
        <v>600</v>
      </c>
      <c r="H23">
        <v>1082.9253572733205</v>
      </c>
      <c r="I23">
        <v>400</v>
      </c>
      <c r="J23">
        <v>1200</v>
      </c>
      <c r="K23">
        <v>1995</v>
      </c>
      <c r="L23">
        <v>277</v>
      </c>
      <c r="M23">
        <v>258.30859341080082</v>
      </c>
      <c r="N23">
        <v>100</v>
      </c>
      <c r="O23">
        <v>250</v>
      </c>
      <c r="P23">
        <v>1995</v>
      </c>
      <c r="Q23" s="2">
        <v>4945</v>
      </c>
      <c r="R23">
        <v>6138</v>
      </c>
      <c r="S23">
        <v>9625.9920813446552</v>
      </c>
      <c r="T23">
        <v>4000</v>
      </c>
      <c r="U23">
        <v>9200</v>
      </c>
      <c r="V23">
        <v>1995</v>
      </c>
      <c r="W23" s="2">
        <v>1687</v>
      </c>
      <c r="X23">
        <v>56736.778289155831</v>
      </c>
      <c r="Y23">
        <v>85888.424704145553</v>
      </c>
      <c r="Z23">
        <v>30000</v>
      </c>
      <c r="AA23">
        <v>70000</v>
      </c>
      <c r="AB23">
        <v>1995</v>
      </c>
      <c r="AC23">
        <v>55710</v>
      </c>
      <c r="AD23">
        <v>66327.984450718504</v>
      </c>
      <c r="AE23">
        <v>50000</v>
      </c>
      <c r="AF23">
        <v>90000</v>
      </c>
      <c r="AG23">
        <v>1995</v>
      </c>
    </row>
    <row r="24" spans="1:33" x14ac:dyDescent="0.2">
      <c r="A24">
        <f t="shared" si="0"/>
        <v>1996</v>
      </c>
      <c r="B24" s="2">
        <v>515</v>
      </c>
      <c r="C24">
        <v>651.96752864715086</v>
      </c>
      <c r="D24">
        <v>200</v>
      </c>
      <c r="E24">
        <v>500</v>
      </c>
      <c r="F24">
        <v>1996</v>
      </c>
      <c r="G24" s="2">
        <v>798</v>
      </c>
      <c r="H24">
        <v>943.01566652801534</v>
      </c>
      <c r="I24">
        <v>400</v>
      </c>
      <c r="J24">
        <v>1200</v>
      </c>
      <c r="K24">
        <v>1996</v>
      </c>
      <c r="L24">
        <v>263</v>
      </c>
      <c r="M24">
        <v>236.24198790521763</v>
      </c>
      <c r="N24">
        <v>100</v>
      </c>
      <c r="O24">
        <v>250</v>
      </c>
      <c r="P24">
        <v>1996</v>
      </c>
      <c r="Q24" s="2">
        <v>6050</v>
      </c>
      <c r="R24">
        <v>7509</v>
      </c>
      <c r="S24">
        <v>7855.0095239560969</v>
      </c>
      <c r="T24">
        <v>4000</v>
      </c>
      <c r="U24">
        <v>9200</v>
      </c>
      <c r="V24">
        <v>1996</v>
      </c>
      <c r="W24" s="2">
        <v>1110</v>
      </c>
      <c r="X24">
        <v>37331.253053327193</v>
      </c>
      <c r="Y24">
        <v>60954.399145229443</v>
      </c>
      <c r="Z24">
        <v>30000</v>
      </c>
      <c r="AA24">
        <v>70000</v>
      </c>
      <c r="AB24">
        <v>1996</v>
      </c>
      <c r="AC24">
        <v>44635</v>
      </c>
      <c r="AD24">
        <v>51172.429847280895</v>
      </c>
      <c r="AE24">
        <v>50000</v>
      </c>
      <c r="AF24">
        <v>90000</v>
      </c>
      <c r="AG24">
        <v>1996</v>
      </c>
    </row>
    <row r="25" spans="1:33" x14ac:dyDescent="0.2">
      <c r="A25">
        <f t="shared" si="0"/>
        <v>1997</v>
      </c>
      <c r="B25" s="2">
        <v>609</v>
      </c>
      <c r="C25">
        <v>658.4700012995944</v>
      </c>
      <c r="D25">
        <v>200</v>
      </c>
      <c r="E25">
        <v>500</v>
      </c>
      <c r="F25">
        <v>1997</v>
      </c>
      <c r="G25" s="2">
        <v>1018</v>
      </c>
      <c r="H25">
        <v>954.37839334053922</v>
      </c>
      <c r="I25">
        <v>400</v>
      </c>
      <c r="J25">
        <v>1200</v>
      </c>
      <c r="K25">
        <v>1997</v>
      </c>
      <c r="L25">
        <v>186</v>
      </c>
      <c r="M25">
        <v>201.91485419636334</v>
      </c>
      <c r="N25">
        <v>100</v>
      </c>
      <c r="O25">
        <v>250</v>
      </c>
      <c r="P25">
        <v>1997</v>
      </c>
      <c r="Q25" s="2">
        <v>10050</v>
      </c>
      <c r="R25">
        <v>12474</v>
      </c>
      <c r="S25">
        <v>7667.9348385837684</v>
      </c>
      <c r="T25">
        <v>4000</v>
      </c>
      <c r="U25">
        <v>9200</v>
      </c>
      <c r="V25">
        <v>1997</v>
      </c>
      <c r="W25" s="2">
        <v>1294</v>
      </c>
      <c r="X25">
        <v>43519.496802707559</v>
      </c>
      <c r="Y25">
        <v>46474.031108798779</v>
      </c>
      <c r="Z25">
        <v>30000</v>
      </c>
      <c r="AA25">
        <v>70000</v>
      </c>
      <c r="AB25">
        <v>1997</v>
      </c>
      <c r="AC25">
        <v>32344</v>
      </c>
      <c r="AD25">
        <v>48121.954486794843</v>
      </c>
      <c r="AE25">
        <v>50000</v>
      </c>
      <c r="AF25">
        <v>90000</v>
      </c>
      <c r="AG25">
        <v>1997</v>
      </c>
    </row>
    <row r="26" spans="1:33" x14ac:dyDescent="0.2">
      <c r="A26">
        <f t="shared" si="0"/>
        <v>1998</v>
      </c>
      <c r="B26" s="2">
        <v>862</v>
      </c>
      <c r="C26">
        <v>740.14750630931746</v>
      </c>
      <c r="D26">
        <v>200</v>
      </c>
      <c r="E26">
        <v>500</v>
      </c>
      <c r="F26">
        <v>1998</v>
      </c>
      <c r="G26" s="2">
        <v>1160</v>
      </c>
      <c r="H26">
        <v>1026.4412790108215</v>
      </c>
      <c r="I26">
        <v>400</v>
      </c>
      <c r="J26">
        <v>1200</v>
      </c>
      <c r="K26">
        <v>1998</v>
      </c>
      <c r="L26">
        <v>102</v>
      </c>
      <c r="M26">
        <v>193.23602176426408</v>
      </c>
      <c r="N26">
        <v>100</v>
      </c>
      <c r="O26">
        <v>250</v>
      </c>
      <c r="P26">
        <v>1998</v>
      </c>
      <c r="Q26" s="2">
        <v>6802</v>
      </c>
      <c r="R26">
        <v>8443</v>
      </c>
      <c r="S26">
        <v>8743.9176403677084</v>
      </c>
      <c r="T26">
        <v>4000</v>
      </c>
      <c r="U26">
        <v>9200</v>
      </c>
      <c r="V26">
        <v>1998</v>
      </c>
      <c r="W26" s="2">
        <v>1460</v>
      </c>
      <c r="X26">
        <v>50758</v>
      </c>
      <c r="Y26">
        <v>52605.437375019479</v>
      </c>
      <c r="Z26">
        <v>30000</v>
      </c>
      <c r="AA26">
        <v>70000</v>
      </c>
      <c r="AB26">
        <v>1998</v>
      </c>
      <c r="AC26">
        <v>61382</v>
      </c>
      <c r="AD26">
        <v>52435.930214588094</v>
      </c>
      <c r="AE26">
        <v>50000</v>
      </c>
      <c r="AF26">
        <v>90000</v>
      </c>
      <c r="AG26">
        <v>1998</v>
      </c>
    </row>
    <row r="27" spans="1:33" x14ac:dyDescent="0.2">
      <c r="A27">
        <f t="shared" si="0"/>
        <v>1999</v>
      </c>
      <c r="B27" s="2">
        <v>845</v>
      </c>
      <c r="C27">
        <v>786.21243403575829</v>
      </c>
      <c r="D27">
        <v>200</v>
      </c>
      <c r="E27">
        <v>500</v>
      </c>
      <c r="F27">
        <v>1999</v>
      </c>
      <c r="G27" s="2">
        <v>1000</v>
      </c>
      <c r="H27">
        <v>1044.7300480982622</v>
      </c>
      <c r="I27">
        <v>400</v>
      </c>
      <c r="J27">
        <v>1200</v>
      </c>
      <c r="K27">
        <v>1999</v>
      </c>
      <c r="L27">
        <v>272</v>
      </c>
      <c r="M27">
        <v>185.25386194256018</v>
      </c>
      <c r="N27">
        <v>100</v>
      </c>
      <c r="O27">
        <v>250</v>
      </c>
      <c r="P27">
        <v>1999</v>
      </c>
      <c r="Q27" s="2">
        <v>9920</v>
      </c>
      <c r="R27">
        <v>12313</v>
      </c>
      <c r="S27">
        <v>10258.263998296667</v>
      </c>
      <c r="T27">
        <v>4000</v>
      </c>
      <c r="U27">
        <v>9200</v>
      </c>
      <c r="V27">
        <v>1999</v>
      </c>
      <c r="W27" s="2">
        <v>1699</v>
      </c>
      <c r="X27">
        <v>57140.359403245857</v>
      </c>
      <c r="Y27">
        <v>66302.14317240435</v>
      </c>
      <c r="Z27">
        <v>30000</v>
      </c>
      <c r="AA27">
        <v>70000</v>
      </c>
      <c r="AB27">
        <v>1999</v>
      </c>
      <c r="AC27">
        <v>60768</v>
      </c>
      <c r="AD27">
        <v>63454.292900800996</v>
      </c>
      <c r="AE27">
        <v>50000</v>
      </c>
      <c r="AF27">
        <v>90000</v>
      </c>
      <c r="AG27">
        <v>1999</v>
      </c>
    </row>
    <row r="28" spans="1:33" x14ac:dyDescent="0.2">
      <c r="A28">
        <f t="shared" si="0"/>
        <v>2000</v>
      </c>
      <c r="B28" s="2">
        <v>683</v>
      </c>
      <c r="C28">
        <v>838.43290577586106</v>
      </c>
      <c r="D28">
        <v>200</v>
      </c>
      <c r="E28">
        <v>500</v>
      </c>
      <c r="F28">
        <v>2000</v>
      </c>
      <c r="G28" s="2">
        <v>961</v>
      </c>
      <c r="H28">
        <v>1180.1989553406834</v>
      </c>
      <c r="I28">
        <v>400</v>
      </c>
      <c r="J28">
        <v>1200</v>
      </c>
      <c r="K28">
        <v>2000</v>
      </c>
      <c r="L28">
        <v>202</v>
      </c>
      <c r="M28">
        <v>184.628200045548</v>
      </c>
      <c r="N28">
        <v>100</v>
      </c>
      <c r="O28">
        <v>250</v>
      </c>
      <c r="P28">
        <v>2000</v>
      </c>
      <c r="Q28" s="2">
        <v>10650</v>
      </c>
      <c r="R28">
        <v>13219</v>
      </c>
      <c r="S28">
        <v>13998.922407880746</v>
      </c>
      <c r="T28">
        <v>4000</v>
      </c>
      <c r="U28">
        <v>9200</v>
      </c>
      <c r="V28">
        <v>2000</v>
      </c>
      <c r="W28" s="2">
        <v>2635</v>
      </c>
      <c r="X28">
        <v>84843</v>
      </c>
      <c r="Y28">
        <v>92192.213524329592</v>
      </c>
      <c r="Z28">
        <v>30000</v>
      </c>
      <c r="AA28">
        <v>70000</v>
      </c>
      <c r="AB28">
        <v>2000</v>
      </c>
      <c r="AC28">
        <v>64699</v>
      </c>
      <c r="AD28">
        <v>89010.941985082289</v>
      </c>
      <c r="AE28">
        <v>50000</v>
      </c>
      <c r="AF28">
        <v>90000</v>
      </c>
      <c r="AG28">
        <v>2000</v>
      </c>
    </row>
    <row r="29" spans="1:33" x14ac:dyDescent="0.2">
      <c r="A29">
        <f t="shared" si="0"/>
        <v>2001</v>
      </c>
      <c r="B29" s="2">
        <v>865</v>
      </c>
      <c r="C29">
        <v>868.05754666866778</v>
      </c>
      <c r="D29">
        <v>200</v>
      </c>
      <c r="E29">
        <v>500</v>
      </c>
      <c r="F29">
        <v>2001</v>
      </c>
      <c r="G29" s="2">
        <v>1119</v>
      </c>
      <c r="H29">
        <v>1376.204294412757</v>
      </c>
      <c r="I29">
        <v>400</v>
      </c>
      <c r="J29">
        <v>1200</v>
      </c>
      <c r="K29">
        <v>2001</v>
      </c>
      <c r="L29">
        <v>106</v>
      </c>
      <c r="M29">
        <v>179.74552535023489</v>
      </c>
      <c r="N29">
        <v>100</v>
      </c>
      <c r="O29">
        <v>250</v>
      </c>
      <c r="P29">
        <v>2001</v>
      </c>
      <c r="Q29" s="2">
        <v>19290</v>
      </c>
      <c r="R29">
        <v>23943</v>
      </c>
      <c r="S29">
        <v>17375.030121737575</v>
      </c>
      <c r="T29">
        <v>4000</v>
      </c>
      <c r="U29">
        <v>9200</v>
      </c>
      <c r="V29">
        <v>2001</v>
      </c>
      <c r="W29" s="2">
        <v>3232</v>
      </c>
      <c r="X29">
        <v>107697</v>
      </c>
      <c r="Y29">
        <v>124212.42948793317</v>
      </c>
      <c r="Z29">
        <v>30000</v>
      </c>
      <c r="AA29">
        <v>70000</v>
      </c>
      <c r="AB29">
        <v>2001</v>
      </c>
      <c r="AC29">
        <v>104393.99999999997</v>
      </c>
      <c r="AD29">
        <v>127203.4959408789</v>
      </c>
      <c r="AE29">
        <v>50000</v>
      </c>
      <c r="AF29">
        <v>90000</v>
      </c>
      <c r="AG29">
        <v>2001</v>
      </c>
    </row>
    <row r="30" spans="1:33" x14ac:dyDescent="0.2">
      <c r="A30">
        <f t="shared" si="0"/>
        <v>2002</v>
      </c>
      <c r="B30" s="2">
        <v>1176</v>
      </c>
      <c r="C30">
        <v>819.37258768185393</v>
      </c>
      <c r="D30">
        <v>200</v>
      </c>
      <c r="E30">
        <v>500</v>
      </c>
      <c r="F30">
        <v>2002</v>
      </c>
      <c r="G30" s="2">
        <v>2448</v>
      </c>
      <c r="H30">
        <v>1329.4985048859455</v>
      </c>
      <c r="I30">
        <v>400</v>
      </c>
      <c r="J30">
        <v>1200</v>
      </c>
      <c r="K30">
        <v>2002</v>
      </c>
      <c r="L30">
        <v>195</v>
      </c>
      <c r="M30">
        <v>183.83795021008595</v>
      </c>
      <c r="N30">
        <v>100</v>
      </c>
      <c r="O30">
        <v>250</v>
      </c>
      <c r="P30">
        <v>2002</v>
      </c>
      <c r="Q30" s="2">
        <v>27700</v>
      </c>
      <c r="R30">
        <v>34382</v>
      </c>
      <c r="S30">
        <v>18002.339796564545</v>
      </c>
      <c r="T30">
        <v>4000</v>
      </c>
      <c r="U30">
        <v>9200</v>
      </c>
      <c r="V30">
        <v>2002</v>
      </c>
      <c r="W30" s="2">
        <v>5660</v>
      </c>
      <c r="X30">
        <v>204805</v>
      </c>
      <c r="Y30">
        <v>135724.37196846525</v>
      </c>
      <c r="Z30">
        <v>30000</v>
      </c>
      <c r="AA30">
        <v>70000</v>
      </c>
      <c r="AB30">
        <v>2002</v>
      </c>
      <c r="AC30">
        <v>219360</v>
      </c>
      <c r="AD30">
        <v>156391.10450978263</v>
      </c>
      <c r="AE30">
        <v>50000</v>
      </c>
      <c r="AF30">
        <v>90000</v>
      </c>
      <c r="AG30">
        <v>2002</v>
      </c>
    </row>
    <row r="31" spans="1:33" x14ac:dyDescent="0.2">
      <c r="A31">
        <f t="shared" si="0"/>
        <v>2003</v>
      </c>
      <c r="B31" s="2">
        <v>585</v>
      </c>
      <c r="C31">
        <v>707.70253683757596</v>
      </c>
      <c r="D31">
        <v>200</v>
      </c>
      <c r="E31">
        <v>500</v>
      </c>
      <c r="F31">
        <v>2003</v>
      </c>
      <c r="G31" s="2">
        <v>808</v>
      </c>
      <c r="H31">
        <v>1100.0292622082482</v>
      </c>
      <c r="I31">
        <v>400</v>
      </c>
      <c r="J31">
        <v>1200</v>
      </c>
      <c r="K31">
        <v>2003</v>
      </c>
      <c r="L31">
        <v>203</v>
      </c>
      <c r="M31">
        <v>205.60745703721935</v>
      </c>
      <c r="N31">
        <v>100</v>
      </c>
      <c r="O31">
        <v>250</v>
      </c>
      <c r="P31">
        <v>2003</v>
      </c>
      <c r="Q31" s="2">
        <v>10110</v>
      </c>
      <c r="R31">
        <v>12549</v>
      </c>
      <c r="S31">
        <v>16161.767102517577</v>
      </c>
      <c r="T31">
        <v>4000</v>
      </c>
      <c r="U31">
        <v>9200</v>
      </c>
      <c r="V31">
        <v>2003</v>
      </c>
      <c r="W31" s="2">
        <v>3950</v>
      </c>
      <c r="X31">
        <v>133045</v>
      </c>
      <c r="Y31">
        <v>122135.34918022009</v>
      </c>
      <c r="Z31">
        <v>30000</v>
      </c>
      <c r="AA31">
        <v>70000</v>
      </c>
      <c r="AB31">
        <v>2003</v>
      </c>
      <c r="AC31">
        <v>183112.03669724771</v>
      </c>
      <c r="AD31">
        <v>166706.40204332946</v>
      </c>
      <c r="AE31">
        <v>50000</v>
      </c>
      <c r="AF31">
        <v>90000</v>
      </c>
      <c r="AG31">
        <v>2003</v>
      </c>
    </row>
    <row r="32" spans="1:33" x14ac:dyDescent="0.2">
      <c r="A32">
        <f t="shared" si="0"/>
        <v>2004</v>
      </c>
      <c r="B32" s="2">
        <v>416</v>
      </c>
      <c r="C32">
        <v>560.59619570762072</v>
      </c>
      <c r="D32">
        <v>200</v>
      </c>
      <c r="E32">
        <v>500</v>
      </c>
      <c r="F32">
        <v>2004</v>
      </c>
      <c r="G32" s="2">
        <v>364</v>
      </c>
      <c r="H32">
        <v>757.6549240129516</v>
      </c>
      <c r="I32">
        <v>400</v>
      </c>
      <c r="J32">
        <v>1200</v>
      </c>
      <c r="K32">
        <v>2004</v>
      </c>
      <c r="L32">
        <v>284</v>
      </c>
      <c r="M32">
        <v>232.66042334843004</v>
      </c>
      <c r="N32">
        <v>100</v>
      </c>
      <c r="O32">
        <v>250</v>
      </c>
      <c r="P32">
        <v>2004</v>
      </c>
      <c r="Q32" s="2">
        <v>14450</v>
      </c>
      <c r="R32">
        <v>17936</v>
      </c>
      <c r="S32">
        <v>11398.078276486518</v>
      </c>
      <c r="T32">
        <v>4000</v>
      </c>
      <c r="U32">
        <v>9200</v>
      </c>
      <c r="V32">
        <v>2004</v>
      </c>
      <c r="W32" s="2">
        <v>2006</v>
      </c>
      <c r="X32">
        <v>67053</v>
      </c>
      <c r="Y32">
        <v>90628.488391480292</v>
      </c>
      <c r="Z32">
        <v>30000</v>
      </c>
      <c r="AA32">
        <v>70000</v>
      </c>
      <c r="AB32">
        <v>2004</v>
      </c>
      <c r="AC32">
        <v>132153.37</v>
      </c>
      <c r="AD32">
        <v>153839.25436013244</v>
      </c>
      <c r="AE32">
        <v>50000</v>
      </c>
      <c r="AF32">
        <v>90000</v>
      </c>
      <c r="AG32">
        <v>2004</v>
      </c>
    </row>
    <row r="33" spans="1:33" x14ac:dyDescent="0.2">
      <c r="A33">
        <f t="shared" si="0"/>
        <v>2005</v>
      </c>
      <c r="B33" s="2">
        <v>450</v>
      </c>
      <c r="C33">
        <v>478.57139733843474</v>
      </c>
      <c r="D33">
        <v>200</v>
      </c>
      <c r="E33">
        <v>500</v>
      </c>
      <c r="F33">
        <v>2005</v>
      </c>
      <c r="G33" s="2">
        <v>351</v>
      </c>
      <c r="H33">
        <v>591.95286861481509</v>
      </c>
      <c r="I33">
        <v>400</v>
      </c>
      <c r="J33">
        <v>1200</v>
      </c>
      <c r="K33">
        <v>2005</v>
      </c>
      <c r="L33">
        <v>139</v>
      </c>
      <c r="M33">
        <v>268.19972869128975</v>
      </c>
      <c r="N33">
        <v>100</v>
      </c>
      <c r="O33">
        <v>250</v>
      </c>
      <c r="P33">
        <v>2005</v>
      </c>
      <c r="Q33" s="2">
        <v>5220</v>
      </c>
      <c r="R33">
        <v>6479</v>
      </c>
      <c r="S33">
        <v>8009.2286993873913</v>
      </c>
      <c r="T33">
        <v>4000</v>
      </c>
      <c r="U33">
        <v>9200</v>
      </c>
      <c r="V33">
        <v>2005</v>
      </c>
      <c r="W33" s="2">
        <v>977</v>
      </c>
      <c r="X33">
        <v>34575</v>
      </c>
      <c r="Y33">
        <v>63175.924295498888</v>
      </c>
      <c r="Z33">
        <v>30000</v>
      </c>
      <c r="AA33">
        <v>70000</v>
      </c>
      <c r="AB33">
        <v>2005</v>
      </c>
      <c r="AC33">
        <v>135558</v>
      </c>
      <c r="AD33">
        <v>129943.28214580215</v>
      </c>
      <c r="AE33">
        <v>50000</v>
      </c>
      <c r="AF33">
        <v>90000</v>
      </c>
      <c r="AG33">
        <v>2005</v>
      </c>
    </row>
    <row r="34" spans="1:33" x14ac:dyDescent="0.2">
      <c r="A34">
        <f t="shared" si="0"/>
        <v>2006</v>
      </c>
      <c r="B34" s="2">
        <v>581</v>
      </c>
      <c r="C34">
        <v>474.09331456190478</v>
      </c>
      <c r="D34">
        <v>200</v>
      </c>
      <c r="E34">
        <v>500</v>
      </c>
      <c r="F34">
        <v>2006</v>
      </c>
      <c r="G34" s="2">
        <v>1110</v>
      </c>
      <c r="H34">
        <v>568.7059791955329</v>
      </c>
      <c r="I34">
        <v>400</v>
      </c>
      <c r="J34">
        <v>1200</v>
      </c>
      <c r="K34">
        <v>2006</v>
      </c>
      <c r="L34">
        <v>439</v>
      </c>
      <c r="M34">
        <v>314.0777645831734</v>
      </c>
      <c r="N34">
        <v>100</v>
      </c>
      <c r="O34">
        <v>250</v>
      </c>
      <c r="P34">
        <v>2006</v>
      </c>
      <c r="Q34" s="2">
        <v>5470</v>
      </c>
      <c r="R34">
        <v>6789</v>
      </c>
      <c r="S34">
        <v>6045.7842824206891</v>
      </c>
      <c r="T34">
        <v>4000</v>
      </c>
      <c r="U34">
        <v>9200</v>
      </c>
      <c r="V34">
        <v>2006</v>
      </c>
      <c r="W34" s="2">
        <v>2399</v>
      </c>
      <c r="X34">
        <v>79050</v>
      </c>
      <c r="Y34">
        <v>50260.971325482256</v>
      </c>
      <c r="Z34">
        <v>30000</v>
      </c>
      <c r="AA34">
        <v>70000</v>
      </c>
      <c r="AB34">
        <v>2006</v>
      </c>
      <c r="AC34">
        <v>122384.14000000001</v>
      </c>
      <c r="AD34">
        <v>111711.50900528874</v>
      </c>
      <c r="AE34">
        <v>50000</v>
      </c>
      <c r="AF34">
        <v>90000</v>
      </c>
      <c r="AG34">
        <v>2006</v>
      </c>
    </row>
    <row r="35" spans="1:33" x14ac:dyDescent="0.2">
      <c r="A35">
        <f t="shared" si="0"/>
        <v>2007</v>
      </c>
      <c r="B35" s="2">
        <v>352</v>
      </c>
      <c r="C35">
        <v>484.90163823331704</v>
      </c>
      <c r="D35">
        <v>200</v>
      </c>
      <c r="E35">
        <v>500</v>
      </c>
      <c r="F35">
        <v>2007</v>
      </c>
      <c r="G35" s="2">
        <v>324</v>
      </c>
      <c r="H35">
        <v>586.40793265075445</v>
      </c>
      <c r="I35">
        <v>400</v>
      </c>
      <c r="J35">
        <v>1200</v>
      </c>
      <c r="K35">
        <v>2007</v>
      </c>
      <c r="L35">
        <v>226</v>
      </c>
      <c r="M35">
        <v>372.87120920254534</v>
      </c>
      <c r="N35">
        <v>100</v>
      </c>
      <c r="O35">
        <v>250</v>
      </c>
      <c r="P35">
        <v>2007</v>
      </c>
      <c r="Q35" s="2">
        <v>3915</v>
      </c>
      <c r="R35">
        <v>4859</v>
      </c>
      <c r="S35">
        <v>5233.3863589134635</v>
      </c>
      <c r="T35">
        <v>4000</v>
      </c>
      <c r="U35">
        <v>9200</v>
      </c>
      <c r="V35">
        <v>2007</v>
      </c>
      <c r="W35" s="2">
        <v>758</v>
      </c>
      <c r="X35">
        <v>24770</v>
      </c>
      <c r="Y35">
        <v>50084.514588701015</v>
      </c>
      <c r="Z35">
        <v>30000</v>
      </c>
      <c r="AA35">
        <v>70000</v>
      </c>
      <c r="AB35">
        <v>2007</v>
      </c>
      <c r="AC35">
        <v>74369</v>
      </c>
      <c r="AD35">
        <v>101108.72202311084</v>
      </c>
      <c r="AE35">
        <v>50000</v>
      </c>
      <c r="AF35">
        <v>90000</v>
      </c>
      <c r="AG35">
        <v>2007</v>
      </c>
    </row>
    <row r="36" spans="1:33" x14ac:dyDescent="0.2">
      <c r="A36">
        <f t="shared" si="0"/>
        <v>2008</v>
      </c>
      <c r="B36" s="2">
        <v>600</v>
      </c>
      <c r="C36">
        <v>454.67293922210388</v>
      </c>
      <c r="D36">
        <v>200</v>
      </c>
      <c r="E36">
        <v>500</v>
      </c>
      <c r="F36">
        <v>2008</v>
      </c>
      <c r="G36" s="2">
        <v>405</v>
      </c>
      <c r="H36">
        <v>552.40393568523984</v>
      </c>
      <c r="I36">
        <v>400</v>
      </c>
      <c r="J36">
        <v>1200</v>
      </c>
      <c r="K36">
        <v>2008</v>
      </c>
      <c r="L36">
        <v>660</v>
      </c>
      <c r="M36">
        <v>369.62726652423129</v>
      </c>
      <c r="N36">
        <v>100</v>
      </c>
      <c r="O36">
        <v>250</v>
      </c>
      <c r="P36">
        <v>2008</v>
      </c>
      <c r="Q36" s="2">
        <v>6870</v>
      </c>
      <c r="R36">
        <v>8527</v>
      </c>
      <c r="S36">
        <v>5360.4822550346635</v>
      </c>
      <c r="T36">
        <v>4000</v>
      </c>
      <c r="U36">
        <v>9200</v>
      </c>
      <c r="V36">
        <v>2008</v>
      </c>
      <c r="W36" s="2">
        <v>1706</v>
      </c>
      <c r="X36">
        <v>56369</v>
      </c>
      <c r="Y36">
        <v>51223.827757801933</v>
      </c>
      <c r="Z36">
        <v>30000</v>
      </c>
      <c r="AA36">
        <v>70000</v>
      </c>
      <c r="AB36">
        <v>2008</v>
      </c>
      <c r="AC36">
        <v>95226</v>
      </c>
      <c r="AD36">
        <v>97994.659443030017</v>
      </c>
      <c r="AE36">
        <v>50000</v>
      </c>
      <c r="AF36">
        <v>90000</v>
      </c>
      <c r="AG36">
        <v>2008</v>
      </c>
    </row>
    <row r="37" spans="1:33" x14ac:dyDescent="0.2">
      <c r="A37">
        <f t="shared" si="0"/>
        <v>2009</v>
      </c>
      <c r="B37" s="2">
        <v>360</v>
      </c>
      <c r="C37">
        <v>451.05455637896466</v>
      </c>
      <c r="D37">
        <v>200</v>
      </c>
      <c r="E37">
        <v>500</v>
      </c>
      <c r="F37">
        <v>2009</v>
      </c>
      <c r="G37" s="2">
        <v>698</v>
      </c>
      <c r="H37">
        <v>569.12521704873939</v>
      </c>
      <c r="I37">
        <v>400</v>
      </c>
      <c r="J37">
        <v>1200</v>
      </c>
      <c r="K37">
        <v>2009</v>
      </c>
      <c r="L37">
        <v>123</v>
      </c>
      <c r="M37">
        <v>360.68205625940482</v>
      </c>
      <c r="N37">
        <v>100</v>
      </c>
      <c r="O37">
        <v>250</v>
      </c>
      <c r="P37">
        <v>2009</v>
      </c>
      <c r="Q37" s="2">
        <v>4230</v>
      </c>
      <c r="R37">
        <v>5250</v>
      </c>
      <c r="S37">
        <v>5900.9476615897574</v>
      </c>
      <c r="T37">
        <v>4000</v>
      </c>
      <c r="U37">
        <v>9200</v>
      </c>
      <c r="V37">
        <v>2009</v>
      </c>
      <c r="W37" s="2">
        <v>1453</v>
      </c>
      <c r="X37">
        <v>47911</v>
      </c>
      <c r="Y37">
        <v>58569.42529791472</v>
      </c>
      <c r="Z37">
        <v>30000</v>
      </c>
      <c r="AA37">
        <v>70000</v>
      </c>
      <c r="AB37">
        <v>2009</v>
      </c>
      <c r="AC37">
        <v>103950</v>
      </c>
      <c r="AD37">
        <v>101310.01220623344</v>
      </c>
      <c r="AE37">
        <v>50000</v>
      </c>
      <c r="AF37">
        <v>90000</v>
      </c>
      <c r="AG37">
        <v>2009</v>
      </c>
    </row>
    <row r="38" spans="1:33" x14ac:dyDescent="0.2">
      <c r="A38">
        <f t="shared" si="0"/>
        <v>2010</v>
      </c>
      <c r="B38" s="2">
        <v>417</v>
      </c>
      <c r="C38">
        <v>488.35712520768357</v>
      </c>
      <c r="D38">
        <v>200</v>
      </c>
      <c r="E38">
        <v>500</v>
      </c>
      <c r="F38">
        <v>2010</v>
      </c>
      <c r="G38" s="2">
        <v>630</v>
      </c>
      <c r="H38">
        <v>621.56379743497405</v>
      </c>
      <c r="I38">
        <v>400</v>
      </c>
      <c r="J38">
        <v>1200</v>
      </c>
      <c r="K38">
        <v>2010</v>
      </c>
      <c r="L38">
        <v>467</v>
      </c>
      <c r="M38">
        <v>286.0479775145684</v>
      </c>
      <c r="N38">
        <v>100</v>
      </c>
      <c r="O38">
        <v>250</v>
      </c>
      <c r="P38">
        <v>2010</v>
      </c>
      <c r="Q38" s="2">
        <v>7520</v>
      </c>
      <c r="R38">
        <v>9334</v>
      </c>
      <c r="S38">
        <v>6030.4594992745988</v>
      </c>
      <c r="T38">
        <v>4000</v>
      </c>
      <c r="U38">
        <v>9200</v>
      </c>
      <c r="V38">
        <v>2010</v>
      </c>
      <c r="W38" s="2">
        <v>2650</v>
      </c>
      <c r="X38">
        <v>84909</v>
      </c>
      <c r="Y38">
        <v>61665.777975463228</v>
      </c>
      <c r="Z38">
        <v>30000</v>
      </c>
      <c r="AA38">
        <v>70000</v>
      </c>
      <c r="AB38">
        <v>2010</v>
      </c>
      <c r="AC38">
        <v>126830</v>
      </c>
      <c r="AD38">
        <v>97846.186831734696</v>
      </c>
      <c r="AE38">
        <v>50000</v>
      </c>
      <c r="AF38">
        <v>90000</v>
      </c>
      <c r="AG38">
        <v>2010</v>
      </c>
    </row>
    <row r="39" spans="1:33" x14ac:dyDescent="0.2">
      <c r="A39">
        <f t="shared" si="0"/>
        <v>2011</v>
      </c>
      <c r="B39" s="2">
        <v>517</v>
      </c>
      <c r="C39">
        <v>579.60817178069476</v>
      </c>
      <c r="D39">
        <v>200</v>
      </c>
      <c r="E39">
        <v>500</v>
      </c>
      <c r="F39">
        <v>2011</v>
      </c>
      <c r="G39" s="2">
        <v>709</v>
      </c>
      <c r="H39">
        <v>572.66503289528521</v>
      </c>
      <c r="I39">
        <v>400</v>
      </c>
      <c r="J39">
        <v>1200</v>
      </c>
      <c r="K39">
        <v>2011</v>
      </c>
      <c r="L39">
        <v>138</v>
      </c>
      <c r="M39">
        <v>232.98144501377476</v>
      </c>
      <c r="N39">
        <v>100</v>
      </c>
      <c r="O39">
        <v>250</v>
      </c>
      <c r="P39">
        <v>2011</v>
      </c>
      <c r="Q39" s="2">
        <v>6050</v>
      </c>
      <c r="R39">
        <v>7509</v>
      </c>
      <c r="S39">
        <v>6121.6611964581389</v>
      </c>
      <c r="T39">
        <v>4000</v>
      </c>
      <c r="U39">
        <v>9200</v>
      </c>
      <c r="V39">
        <v>2011</v>
      </c>
      <c r="W39" s="2"/>
      <c r="X39">
        <v>61099</v>
      </c>
      <c r="Y39">
        <v>58717.366154768526</v>
      </c>
      <c r="Z39">
        <v>30000</v>
      </c>
      <c r="AA39">
        <v>70000</v>
      </c>
      <c r="AB39">
        <v>2011</v>
      </c>
      <c r="AC39">
        <v>70871</v>
      </c>
      <c r="AD39">
        <v>88227.603839530653</v>
      </c>
      <c r="AE39">
        <v>50000</v>
      </c>
      <c r="AF39">
        <v>90000</v>
      </c>
      <c r="AG39">
        <v>2011</v>
      </c>
    </row>
    <row r="40" spans="1:33" x14ac:dyDescent="0.2">
      <c r="A40">
        <f t="shared" si="0"/>
        <v>2012</v>
      </c>
      <c r="B40" s="2">
        <v>837</v>
      </c>
      <c r="C40">
        <v>756.67657141001746</v>
      </c>
      <c r="D40">
        <v>200</v>
      </c>
      <c r="E40">
        <v>500</v>
      </c>
      <c r="F40">
        <v>2012</v>
      </c>
      <c r="G40" s="2">
        <v>394</v>
      </c>
      <c r="H40">
        <v>543.1796857892873</v>
      </c>
      <c r="I40">
        <v>400</v>
      </c>
      <c r="J40">
        <v>1200</v>
      </c>
      <c r="K40">
        <v>2012</v>
      </c>
      <c r="L40">
        <v>190</v>
      </c>
      <c r="M40">
        <v>197.37929776905318</v>
      </c>
      <c r="N40">
        <v>100</v>
      </c>
      <c r="O40">
        <v>250</v>
      </c>
      <c r="P40">
        <v>2012</v>
      </c>
      <c r="Q40" s="2">
        <v>5480</v>
      </c>
      <c r="R40">
        <v>6802</v>
      </c>
      <c r="S40">
        <v>7035.8980642535344</v>
      </c>
      <c r="T40">
        <v>4000</v>
      </c>
      <c r="U40">
        <v>9200</v>
      </c>
      <c r="V40">
        <v>2012</v>
      </c>
      <c r="W40" s="2"/>
      <c r="X40">
        <v>36961</v>
      </c>
      <c r="Y40">
        <v>60958.421104684327</v>
      </c>
      <c r="Z40">
        <v>30000</v>
      </c>
      <c r="AA40">
        <v>70000</v>
      </c>
      <c r="AB40">
        <v>2012</v>
      </c>
      <c r="AC40">
        <v>70775</v>
      </c>
      <c r="AD40">
        <v>81069.147549855843</v>
      </c>
      <c r="AE40">
        <v>50000</v>
      </c>
      <c r="AF40">
        <v>90000</v>
      </c>
      <c r="AG40">
        <v>2012</v>
      </c>
    </row>
    <row r="41" spans="1:33" x14ac:dyDescent="0.2">
      <c r="A41">
        <f t="shared" si="0"/>
        <v>2013</v>
      </c>
      <c r="B41" s="2">
        <v>736</v>
      </c>
      <c r="C41">
        <v>922.41060199854121</v>
      </c>
      <c r="D41">
        <v>200</v>
      </c>
      <c r="E41">
        <v>500</v>
      </c>
      <c r="F41">
        <v>2013</v>
      </c>
      <c r="G41" s="2">
        <v>367</v>
      </c>
      <c r="H41">
        <v>631.35979459952068</v>
      </c>
      <c r="I41">
        <v>400</v>
      </c>
      <c r="J41">
        <v>1200</v>
      </c>
      <c r="K41">
        <v>2013</v>
      </c>
      <c r="L41">
        <v>126</v>
      </c>
      <c r="M41">
        <v>191.72234621016861</v>
      </c>
      <c r="N41">
        <v>100</v>
      </c>
      <c r="O41">
        <v>250</v>
      </c>
      <c r="P41">
        <v>2013</v>
      </c>
      <c r="Q41" s="2">
        <v>6280</v>
      </c>
      <c r="R41">
        <v>7795</v>
      </c>
      <c r="S41">
        <v>8776.8239170942161</v>
      </c>
      <c r="T41">
        <v>4000</v>
      </c>
      <c r="U41">
        <v>9200</v>
      </c>
      <c r="V41">
        <v>2013</v>
      </c>
      <c r="W41" s="2"/>
      <c r="X41">
        <v>51324</v>
      </c>
      <c r="Y41">
        <v>68446.816578566533</v>
      </c>
      <c r="Z41">
        <v>30000</v>
      </c>
      <c r="AA41">
        <v>70000</v>
      </c>
      <c r="AB41">
        <v>2013</v>
      </c>
      <c r="AC41">
        <v>68117</v>
      </c>
      <c r="AD41">
        <v>82651.1297520394</v>
      </c>
      <c r="AE41">
        <v>50000</v>
      </c>
      <c r="AF41">
        <v>90000</v>
      </c>
      <c r="AG41">
        <v>2013</v>
      </c>
    </row>
    <row r="42" spans="1:33" x14ac:dyDescent="0.2">
      <c r="A42">
        <f t="shared" si="0"/>
        <v>2014</v>
      </c>
      <c r="B42" s="2">
        <v>1533</v>
      </c>
      <c r="C42">
        <v>780.78056610268527</v>
      </c>
      <c r="D42">
        <v>200</v>
      </c>
      <c r="E42">
        <v>500</v>
      </c>
      <c r="F42">
        <v>2014</v>
      </c>
      <c r="G42" s="2">
        <v>911</v>
      </c>
      <c r="H42">
        <v>759.30494154731196</v>
      </c>
      <c r="I42">
        <v>400</v>
      </c>
      <c r="J42">
        <v>1200</v>
      </c>
      <c r="K42">
        <v>2014</v>
      </c>
      <c r="L42">
        <v>284</v>
      </c>
      <c r="M42">
        <v>175.60403158883545</v>
      </c>
      <c r="N42">
        <v>100</v>
      </c>
      <c r="O42">
        <v>250</v>
      </c>
      <c r="P42">
        <v>2014</v>
      </c>
      <c r="Q42" s="2">
        <v>15480</v>
      </c>
      <c r="R42">
        <v>19214</v>
      </c>
      <c r="S42">
        <v>9176.7052096118114</v>
      </c>
      <c r="T42">
        <v>4000</v>
      </c>
      <c r="U42">
        <v>9200</v>
      </c>
      <c r="V42">
        <v>2014</v>
      </c>
      <c r="W42" s="2"/>
      <c r="X42">
        <v>130200</v>
      </c>
      <c r="Y42">
        <v>62466.831442742194</v>
      </c>
      <c r="Z42">
        <v>30000</v>
      </c>
      <c r="AA42">
        <v>70000</v>
      </c>
      <c r="AB42">
        <v>2014</v>
      </c>
      <c r="AC42">
        <v>124171</v>
      </c>
      <c r="AD42">
        <v>82829.429915130342</v>
      </c>
      <c r="AE42">
        <v>50000</v>
      </c>
      <c r="AF42">
        <v>90000</v>
      </c>
      <c r="AG42">
        <v>2014</v>
      </c>
    </row>
    <row r="43" spans="1:33" x14ac:dyDescent="0.2">
      <c r="A43">
        <f t="shared" si="0"/>
        <v>2015</v>
      </c>
      <c r="B43" s="2">
        <v>517</v>
      </c>
      <c r="C43">
        <v>627.69942786048955</v>
      </c>
      <c r="D43">
        <v>200</v>
      </c>
      <c r="E43">
        <v>500</v>
      </c>
      <c r="F43">
        <v>2015</v>
      </c>
      <c r="G43" s="2">
        <v>1204</v>
      </c>
      <c r="H43">
        <v>869.56666334718443</v>
      </c>
      <c r="I43">
        <v>400</v>
      </c>
      <c r="J43">
        <v>1200</v>
      </c>
      <c r="K43">
        <v>2015</v>
      </c>
      <c r="L43">
        <v>202</v>
      </c>
      <c r="M43">
        <v>153.36074472543746</v>
      </c>
      <c r="N43">
        <v>100</v>
      </c>
      <c r="O43">
        <v>250</v>
      </c>
      <c r="P43">
        <v>2015</v>
      </c>
      <c r="Q43" s="2">
        <v>9940</v>
      </c>
      <c r="R43">
        <v>12338</v>
      </c>
      <c r="S43">
        <v>9466.1813712234907</v>
      </c>
      <c r="T43">
        <v>4000</v>
      </c>
      <c r="U43">
        <v>9200</v>
      </c>
      <c r="V43">
        <v>2015</v>
      </c>
      <c r="W43" s="2"/>
      <c r="X43">
        <v>47372</v>
      </c>
      <c r="Y43">
        <v>56323.660819459794</v>
      </c>
      <c r="Z43">
        <v>30000</v>
      </c>
      <c r="AA43">
        <v>70000</v>
      </c>
      <c r="AB43">
        <v>2015</v>
      </c>
      <c r="AC43">
        <v>60178</v>
      </c>
      <c r="AD43">
        <v>84904.062937869647</v>
      </c>
      <c r="AE43">
        <v>50000</v>
      </c>
      <c r="AF43">
        <v>90000</v>
      </c>
      <c r="AG43">
        <v>2015</v>
      </c>
    </row>
    <row r="44" spans="1:33" x14ac:dyDescent="0.2">
      <c r="A44">
        <f t="shared" si="0"/>
        <v>2016</v>
      </c>
      <c r="B44" s="2">
        <v>204</v>
      </c>
      <c r="C44">
        <v>436.37677489266935</v>
      </c>
      <c r="D44">
        <v>200</v>
      </c>
      <c r="E44">
        <v>500</v>
      </c>
      <c r="F44">
        <v>2016</v>
      </c>
      <c r="G44" s="2">
        <v>717</v>
      </c>
      <c r="H44">
        <v>984.16946304337853</v>
      </c>
      <c r="I44">
        <v>400</v>
      </c>
      <c r="J44">
        <v>1200</v>
      </c>
      <c r="K44">
        <v>2016</v>
      </c>
      <c r="L44">
        <v>52</v>
      </c>
      <c r="M44">
        <v>126.93559236406691</v>
      </c>
      <c r="N44">
        <v>100</v>
      </c>
      <c r="O44">
        <v>250</v>
      </c>
      <c r="P44">
        <v>2016</v>
      </c>
      <c r="Q44" s="2">
        <v>6733</v>
      </c>
      <c r="R44">
        <v>8357</v>
      </c>
      <c r="S44">
        <v>9505.2989413016203</v>
      </c>
      <c r="T44">
        <v>4000</v>
      </c>
      <c r="U44">
        <v>9200</v>
      </c>
      <c r="V44">
        <v>2016</v>
      </c>
      <c r="W44" s="2"/>
      <c r="X44">
        <v>26280</v>
      </c>
      <c r="Y44">
        <v>47189.581934229267</v>
      </c>
      <c r="Z44">
        <v>30000</v>
      </c>
      <c r="AA44">
        <v>70000</v>
      </c>
      <c r="AB44">
        <v>2016</v>
      </c>
      <c r="AC44">
        <v>87704</v>
      </c>
      <c r="AD44">
        <v>85505.914590557266</v>
      </c>
      <c r="AE44">
        <v>50000</v>
      </c>
      <c r="AF44">
        <v>90000</v>
      </c>
      <c r="AG44">
        <v>2016</v>
      </c>
    </row>
    <row r="47" spans="1:33" ht="13.5" thickBot="1" x14ac:dyDescent="0.25">
      <c r="N47" s="24" t="s">
        <v>168</v>
      </c>
      <c r="O47" s="24"/>
      <c r="P47" s="24"/>
      <c r="Q47" s="24"/>
      <c r="R47" s="25"/>
      <c r="S47" s="25"/>
      <c r="T47" s="24"/>
      <c r="U47" s="40" t="s">
        <v>181</v>
      </c>
      <c r="V47" s="24"/>
    </row>
    <row r="48" spans="1:33" ht="12.75" customHeight="1" x14ac:dyDescent="0.2">
      <c r="N48" s="26"/>
      <c r="O48" s="66" t="s">
        <v>176</v>
      </c>
      <c r="P48" s="66"/>
      <c r="Q48" s="66"/>
      <c r="R48" s="67" t="s">
        <v>135</v>
      </c>
      <c r="S48" s="67"/>
      <c r="T48" s="66" t="s">
        <v>136</v>
      </c>
      <c r="U48" s="66"/>
      <c r="V48" s="27"/>
    </row>
    <row r="49" spans="14:22" ht="24.75" thickBot="1" x14ac:dyDescent="0.25">
      <c r="N49" s="28" t="s">
        <v>0</v>
      </c>
      <c r="O49" s="28" t="s">
        <v>177</v>
      </c>
      <c r="P49" s="28" t="s">
        <v>130</v>
      </c>
      <c r="Q49" s="28" t="s">
        <v>131</v>
      </c>
      <c r="R49" s="25" t="s">
        <v>178</v>
      </c>
      <c r="S49" s="29" t="s">
        <v>179</v>
      </c>
      <c r="T49" s="28" t="s">
        <v>178</v>
      </c>
      <c r="U49" s="28" t="s">
        <v>179</v>
      </c>
      <c r="V49" s="28" t="s">
        <v>171</v>
      </c>
    </row>
    <row r="50" spans="14:22" x14ac:dyDescent="0.2">
      <c r="N50" s="38">
        <v>1980</v>
      </c>
      <c r="O50" s="31">
        <f>B8</f>
        <v>698</v>
      </c>
      <c r="P50" s="30" t="str">
        <f>G8</f>
        <v>-</v>
      </c>
      <c r="Q50" s="30" t="str">
        <f>L8</f>
        <v>-</v>
      </c>
      <c r="R50" s="30" t="str">
        <f t="shared" ref="R50" si="1">Q8</f>
        <v>-</v>
      </c>
      <c r="S50" s="32" t="str">
        <f t="shared" ref="S50:S86" si="2">R8</f>
        <v>-</v>
      </c>
      <c r="T50" s="30" t="str">
        <f>W8</f>
        <v>-</v>
      </c>
      <c r="U50" s="30" t="str">
        <f>X8</f>
        <v>-</v>
      </c>
      <c r="V50" s="30" t="str">
        <f>AC8</f>
        <v>-</v>
      </c>
    </row>
    <row r="51" spans="14:22" x14ac:dyDescent="0.2">
      <c r="N51" s="38">
        <v>1981</v>
      </c>
      <c r="O51" s="31">
        <f t="shared" ref="O51:O86" si="3">B9</f>
        <v>646</v>
      </c>
      <c r="P51" s="30">
        <f>G9</f>
        <v>227</v>
      </c>
      <c r="Q51" s="30">
        <f t="shared" ref="Q51:Q86" si="4">L9</f>
        <v>219</v>
      </c>
      <c r="R51" s="30" t="str">
        <f t="shared" ref="R51:R86" si="5">Q9</f>
        <v>-</v>
      </c>
      <c r="S51" s="32" t="str">
        <f t="shared" si="2"/>
        <v>-</v>
      </c>
      <c r="T51" s="30" t="str">
        <f t="shared" ref="T51:T80" si="6">W9</f>
        <v>-</v>
      </c>
      <c r="U51" s="30" t="str">
        <f t="shared" ref="U51:U86" si="7">X9</f>
        <v>-</v>
      </c>
      <c r="V51" s="30" t="str">
        <f t="shared" ref="V51:V86" si="8">AC9</f>
        <v>-</v>
      </c>
    </row>
    <row r="52" spans="14:22" x14ac:dyDescent="0.2">
      <c r="N52" s="38">
        <v>1982</v>
      </c>
      <c r="O52" s="31">
        <f t="shared" si="3"/>
        <v>447</v>
      </c>
      <c r="P52" s="30">
        <f t="shared" ref="P52:P86" si="9">G10</f>
        <v>545</v>
      </c>
      <c r="Q52" s="30">
        <f t="shared" si="4"/>
        <v>320</v>
      </c>
      <c r="R52" s="30">
        <f t="shared" si="5"/>
        <v>7505</v>
      </c>
      <c r="S52" s="32" t="str">
        <f t="shared" si="2"/>
        <v>-</v>
      </c>
      <c r="T52" s="30" t="str">
        <f t="shared" si="6"/>
        <v>-</v>
      </c>
      <c r="U52" s="30" t="str">
        <f t="shared" si="7"/>
        <v>-</v>
      </c>
      <c r="V52" s="30" t="str">
        <f t="shared" si="8"/>
        <v>-</v>
      </c>
    </row>
    <row r="53" spans="14:22" x14ac:dyDescent="0.2">
      <c r="N53" s="38">
        <v>1983</v>
      </c>
      <c r="O53" s="31">
        <f t="shared" si="3"/>
        <v>694</v>
      </c>
      <c r="P53" s="30">
        <f t="shared" si="9"/>
        <v>636</v>
      </c>
      <c r="Q53" s="30">
        <f t="shared" si="4"/>
        <v>219</v>
      </c>
      <c r="R53" s="30">
        <f t="shared" si="5"/>
        <v>9840</v>
      </c>
      <c r="S53" s="32" t="str">
        <f t="shared" si="2"/>
        <v>-</v>
      </c>
      <c r="T53" s="30" t="str">
        <f t="shared" si="6"/>
        <v>-</v>
      </c>
      <c r="U53" s="30" t="str">
        <f t="shared" si="7"/>
        <v>-</v>
      </c>
      <c r="V53" s="30" t="str">
        <f t="shared" si="8"/>
        <v>-</v>
      </c>
    </row>
    <row r="54" spans="14:22" x14ac:dyDescent="0.2">
      <c r="N54" s="38">
        <v>1984</v>
      </c>
      <c r="O54" s="31">
        <f t="shared" si="3"/>
        <v>651</v>
      </c>
      <c r="P54" s="30">
        <f t="shared" si="9"/>
        <v>581</v>
      </c>
      <c r="Q54" s="30">
        <f t="shared" si="4"/>
        <v>189</v>
      </c>
      <c r="R54" s="30">
        <f t="shared" si="5"/>
        <v>2825</v>
      </c>
      <c r="S54" s="32" t="str">
        <f t="shared" si="2"/>
        <v>-</v>
      </c>
      <c r="T54" s="30" t="str">
        <f t="shared" si="6"/>
        <v>-</v>
      </c>
      <c r="U54" s="30" t="str">
        <f t="shared" si="7"/>
        <v>-</v>
      </c>
      <c r="V54" s="30" t="str">
        <f t="shared" si="8"/>
        <v>-</v>
      </c>
    </row>
    <row r="55" spans="14:22" x14ac:dyDescent="0.2">
      <c r="N55" s="38">
        <v>1985</v>
      </c>
      <c r="O55" s="31">
        <f t="shared" si="3"/>
        <v>942</v>
      </c>
      <c r="P55" s="30">
        <f t="shared" si="9"/>
        <v>810</v>
      </c>
      <c r="Q55" s="30">
        <f t="shared" si="4"/>
        <v>276</v>
      </c>
      <c r="R55" s="30">
        <f t="shared" si="5"/>
        <v>6169</v>
      </c>
      <c r="S55" s="32" t="str">
        <f t="shared" si="2"/>
        <v>-</v>
      </c>
      <c r="T55" s="30" t="str">
        <f t="shared" si="6"/>
        <v>-</v>
      </c>
      <c r="U55" s="30" t="str">
        <f t="shared" si="7"/>
        <v>-</v>
      </c>
      <c r="V55" s="30" t="str">
        <f t="shared" si="8"/>
        <v>-</v>
      </c>
    </row>
    <row r="56" spans="14:22" x14ac:dyDescent="0.2">
      <c r="N56" s="38">
        <v>1986</v>
      </c>
      <c r="O56" s="31">
        <f t="shared" si="3"/>
        <v>454</v>
      </c>
      <c r="P56" s="30">
        <f t="shared" si="9"/>
        <v>60</v>
      </c>
      <c r="Q56" s="30">
        <f t="shared" si="4"/>
        <v>363</v>
      </c>
      <c r="R56" s="30">
        <f t="shared" si="5"/>
        <v>1752</v>
      </c>
      <c r="S56" s="32" t="str">
        <f t="shared" si="2"/>
        <v>-</v>
      </c>
      <c r="T56" s="30" t="str">
        <f t="shared" si="6"/>
        <v>-</v>
      </c>
      <c r="U56" s="30" t="str">
        <f t="shared" si="7"/>
        <v>-</v>
      </c>
      <c r="V56" s="30" t="str">
        <f t="shared" si="8"/>
        <v>-</v>
      </c>
    </row>
    <row r="57" spans="14:22" x14ac:dyDescent="0.2">
      <c r="N57" s="38">
        <v>1987</v>
      </c>
      <c r="O57" s="31">
        <f t="shared" si="3"/>
        <v>668</v>
      </c>
      <c r="P57" s="30">
        <f t="shared" si="9"/>
        <v>314</v>
      </c>
      <c r="Q57" s="30">
        <f t="shared" si="4"/>
        <v>204</v>
      </c>
      <c r="R57" s="30">
        <f t="shared" si="5"/>
        <v>3260</v>
      </c>
      <c r="S57" s="32" t="str">
        <f t="shared" si="2"/>
        <v>-</v>
      </c>
      <c r="T57" s="30">
        <f t="shared" si="6"/>
        <v>1113</v>
      </c>
      <c r="U57" s="30">
        <f t="shared" si="7"/>
        <v>37432.148331849698</v>
      </c>
      <c r="V57" s="30">
        <f t="shared" si="8"/>
        <v>55457</v>
      </c>
    </row>
    <row r="58" spans="14:22" x14ac:dyDescent="0.2">
      <c r="N58" s="38">
        <v>1988</v>
      </c>
      <c r="O58" s="31">
        <f t="shared" si="3"/>
        <v>756</v>
      </c>
      <c r="P58" s="30">
        <f t="shared" si="9"/>
        <v>164</v>
      </c>
      <c r="Q58" s="30">
        <f t="shared" si="4"/>
        <v>542</v>
      </c>
      <c r="R58" s="30">
        <f t="shared" si="5"/>
        <v>2724</v>
      </c>
      <c r="S58" s="32" t="str">
        <f t="shared" si="2"/>
        <v>-</v>
      </c>
      <c r="T58" s="30">
        <f t="shared" si="6"/>
        <v>877</v>
      </c>
      <c r="U58" s="30">
        <f t="shared" si="7"/>
        <v>29495.053088079232</v>
      </c>
      <c r="V58" s="30">
        <f t="shared" si="8"/>
        <v>39450</v>
      </c>
    </row>
    <row r="59" spans="14:22" x14ac:dyDescent="0.2">
      <c r="N59" s="38">
        <v>1989</v>
      </c>
      <c r="O59" s="31">
        <f t="shared" si="3"/>
        <v>502</v>
      </c>
      <c r="P59" s="30">
        <f t="shared" si="9"/>
        <v>566</v>
      </c>
      <c r="Q59" s="30">
        <f t="shared" si="4"/>
        <v>242</v>
      </c>
      <c r="R59" s="30">
        <f t="shared" si="5"/>
        <v>7509</v>
      </c>
      <c r="S59" s="32">
        <f t="shared" si="2"/>
        <v>9320</v>
      </c>
      <c r="T59" s="30">
        <f t="shared" si="6"/>
        <v>1452</v>
      </c>
      <c r="U59" s="30">
        <f t="shared" si="7"/>
        <v>48833.314804892871</v>
      </c>
      <c r="V59" s="30">
        <f t="shared" si="8"/>
        <v>56808</v>
      </c>
    </row>
    <row r="60" spans="14:22" x14ac:dyDescent="0.2">
      <c r="N60" s="38">
        <v>1990</v>
      </c>
      <c r="O60" s="31">
        <f t="shared" si="3"/>
        <v>697</v>
      </c>
      <c r="P60" s="30">
        <f t="shared" si="9"/>
        <v>1711</v>
      </c>
      <c r="Q60" s="30">
        <f t="shared" si="4"/>
        <v>324</v>
      </c>
      <c r="R60" s="30">
        <f t="shared" si="5"/>
        <v>11050</v>
      </c>
      <c r="S60" s="32">
        <f t="shared" si="2"/>
        <v>13715</v>
      </c>
      <c r="T60" s="30">
        <f t="shared" si="6"/>
        <v>3383</v>
      </c>
      <c r="U60" s="30">
        <f t="shared" si="7"/>
        <v>79807</v>
      </c>
      <c r="V60" s="30">
        <f t="shared" si="8"/>
        <v>72196</v>
      </c>
    </row>
    <row r="61" spans="14:22" x14ac:dyDescent="0.2">
      <c r="N61" s="38">
        <v>1991</v>
      </c>
      <c r="O61" s="31">
        <f t="shared" si="3"/>
        <v>808</v>
      </c>
      <c r="P61" s="30">
        <f t="shared" si="9"/>
        <v>1415</v>
      </c>
      <c r="Q61" s="30">
        <f t="shared" si="4"/>
        <v>410</v>
      </c>
      <c r="R61" s="30">
        <f t="shared" si="5"/>
        <v>11530</v>
      </c>
      <c r="S61" s="32">
        <f t="shared" si="2"/>
        <v>14311</v>
      </c>
      <c r="T61" s="30">
        <f t="shared" si="6"/>
        <v>2513</v>
      </c>
      <c r="U61" s="30">
        <f t="shared" si="7"/>
        <v>84516.611642352465</v>
      </c>
      <c r="V61" s="30">
        <f t="shared" si="8"/>
        <v>127484</v>
      </c>
    </row>
    <row r="62" spans="14:22" x14ac:dyDescent="0.2">
      <c r="N62" s="38">
        <v>1992</v>
      </c>
      <c r="O62" s="31">
        <f t="shared" si="3"/>
        <v>1020</v>
      </c>
      <c r="P62" s="30">
        <f t="shared" si="9"/>
        <v>2512</v>
      </c>
      <c r="Q62" s="30">
        <f t="shared" si="4"/>
        <v>403</v>
      </c>
      <c r="R62" s="30">
        <f t="shared" si="5"/>
        <v>15300</v>
      </c>
      <c r="S62" s="32">
        <f t="shared" si="2"/>
        <v>18991</v>
      </c>
      <c r="T62" s="30">
        <f t="shared" si="6"/>
        <v>2307</v>
      </c>
      <c r="U62" s="30">
        <f t="shared" si="7"/>
        <v>77588.469183807058</v>
      </c>
      <c r="V62" s="30">
        <f t="shared" si="8"/>
        <v>84853</v>
      </c>
    </row>
    <row r="63" spans="14:22" x14ac:dyDescent="0.2">
      <c r="N63" s="38">
        <v>1993</v>
      </c>
      <c r="O63" s="31">
        <f t="shared" si="3"/>
        <v>859</v>
      </c>
      <c r="P63" s="30">
        <f t="shared" si="9"/>
        <v>1352</v>
      </c>
      <c r="Q63" s="30">
        <f t="shared" si="4"/>
        <v>112</v>
      </c>
      <c r="R63" s="30">
        <f t="shared" si="5"/>
        <v>15670</v>
      </c>
      <c r="S63" s="32">
        <f t="shared" si="2"/>
        <v>19450</v>
      </c>
      <c r="T63" s="30">
        <f t="shared" si="6"/>
        <v>1731</v>
      </c>
      <c r="U63" s="30">
        <f t="shared" si="7"/>
        <v>58216.575707485921</v>
      </c>
      <c r="V63" s="30">
        <f t="shared" si="8"/>
        <v>109457</v>
      </c>
    </row>
    <row r="64" spans="14:22" x14ac:dyDescent="0.2">
      <c r="N64" s="38">
        <v>1994</v>
      </c>
      <c r="O64" s="31">
        <f t="shared" si="3"/>
        <v>1437</v>
      </c>
      <c r="P64" s="30">
        <f t="shared" si="9"/>
        <v>1829</v>
      </c>
      <c r="Q64" s="30">
        <f t="shared" si="4"/>
        <v>318</v>
      </c>
      <c r="R64" s="30">
        <f t="shared" si="5"/>
        <v>15920</v>
      </c>
      <c r="S64" s="32">
        <f t="shared" si="2"/>
        <v>19760</v>
      </c>
      <c r="T64" s="30">
        <f t="shared" si="6"/>
        <v>5781</v>
      </c>
      <c r="U64" s="30">
        <f t="shared" si="7"/>
        <v>194425.20171286893</v>
      </c>
      <c r="V64" s="30">
        <f t="shared" si="8"/>
        <v>96342.999999999985</v>
      </c>
    </row>
    <row r="65" spans="14:22" x14ac:dyDescent="0.2">
      <c r="N65" s="38">
        <v>1995</v>
      </c>
      <c r="O65" s="31">
        <f t="shared" si="3"/>
        <v>460</v>
      </c>
      <c r="P65" s="30">
        <f t="shared" si="9"/>
        <v>600</v>
      </c>
      <c r="Q65" s="30">
        <f t="shared" si="4"/>
        <v>277</v>
      </c>
      <c r="R65" s="30">
        <f t="shared" si="5"/>
        <v>4945</v>
      </c>
      <c r="S65" s="32">
        <f t="shared" si="2"/>
        <v>6138</v>
      </c>
      <c r="T65" s="30">
        <f t="shared" si="6"/>
        <v>1687</v>
      </c>
      <c r="U65" s="30">
        <f t="shared" si="7"/>
        <v>56736.778289155831</v>
      </c>
      <c r="V65" s="30">
        <f t="shared" si="8"/>
        <v>55710</v>
      </c>
    </row>
    <row r="66" spans="14:22" x14ac:dyDescent="0.2">
      <c r="N66" s="38">
        <v>1996</v>
      </c>
      <c r="O66" s="31">
        <f t="shared" si="3"/>
        <v>515</v>
      </c>
      <c r="P66" s="30">
        <f t="shared" si="9"/>
        <v>798</v>
      </c>
      <c r="Q66" s="30">
        <f t="shared" si="4"/>
        <v>263</v>
      </c>
      <c r="R66" s="30">
        <f t="shared" si="5"/>
        <v>6050</v>
      </c>
      <c r="S66" s="32">
        <f t="shared" si="2"/>
        <v>7509</v>
      </c>
      <c r="T66" s="30">
        <f t="shared" si="6"/>
        <v>1110</v>
      </c>
      <c r="U66" s="30">
        <f t="shared" si="7"/>
        <v>37331.253053327193</v>
      </c>
      <c r="V66" s="30">
        <f t="shared" si="8"/>
        <v>44635</v>
      </c>
    </row>
    <row r="67" spans="14:22" x14ac:dyDescent="0.2">
      <c r="N67" s="38">
        <v>1997</v>
      </c>
      <c r="O67" s="31">
        <f t="shared" si="3"/>
        <v>609</v>
      </c>
      <c r="P67" s="30">
        <f t="shared" si="9"/>
        <v>1018</v>
      </c>
      <c r="Q67" s="30">
        <f t="shared" si="4"/>
        <v>186</v>
      </c>
      <c r="R67" s="30">
        <f t="shared" si="5"/>
        <v>10050</v>
      </c>
      <c r="S67" s="32">
        <f t="shared" si="2"/>
        <v>12474</v>
      </c>
      <c r="T67" s="30">
        <f t="shared" si="6"/>
        <v>1294</v>
      </c>
      <c r="U67" s="30">
        <f t="shared" si="7"/>
        <v>43519.496802707559</v>
      </c>
      <c r="V67" s="30">
        <f t="shared" si="8"/>
        <v>32344</v>
      </c>
    </row>
    <row r="68" spans="14:22" x14ac:dyDescent="0.2">
      <c r="N68" s="38">
        <v>1998</v>
      </c>
      <c r="O68" s="31">
        <f t="shared" si="3"/>
        <v>862</v>
      </c>
      <c r="P68" s="30">
        <f t="shared" si="9"/>
        <v>1160</v>
      </c>
      <c r="Q68" s="30">
        <f t="shared" si="4"/>
        <v>102</v>
      </c>
      <c r="R68" s="30">
        <f t="shared" si="5"/>
        <v>6802</v>
      </c>
      <c r="S68" s="32">
        <f t="shared" si="2"/>
        <v>8443</v>
      </c>
      <c r="T68" s="30">
        <f t="shared" si="6"/>
        <v>1460</v>
      </c>
      <c r="U68" s="30">
        <f t="shared" si="7"/>
        <v>50758</v>
      </c>
      <c r="V68" s="30">
        <f t="shared" si="8"/>
        <v>61382</v>
      </c>
    </row>
    <row r="69" spans="14:22" x14ac:dyDescent="0.2">
      <c r="N69" s="38">
        <v>1999</v>
      </c>
      <c r="O69" s="31">
        <f t="shared" si="3"/>
        <v>845</v>
      </c>
      <c r="P69" s="30">
        <f t="shared" si="9"/>
        <v>1000</v>
      </c>
      <c r="Q69" s="30">
        <f t="shared" si="4"/>
        <v>272</v>
      </c>
      <c r="R69" s="30">
        <f t="shared" si="5"/>
        <v>9920</v>
      </c>
      <c r="S69" s="32">
        <f t="shared" si="2"/>
        <v>12313</v>
      </c>
      <c r="T69" s="30">
        <f t="shared" si="6"/>
        <v>1699</v>
      </c>
      <c r="U69" s="30">
        <f t="shared" si="7"/>
        <v>57140.359403245857</v>
      </c>
      <c r="V69" s="30">
        <f t="shared" si="8"/>
        <v>60768</v>
      </c>
    </row>
    <row r="70" spans="14:22" x14ac:dyDescent="0.2">
      <c r="N70" s="38">
        <v>2000</v>
      </c>
      <c r="O70" s="31">
        <f t="shared" si="3"/>
        <v>683</v>
      </c>
      <c r="P70" s="30">
        <f t="shared" si="9"/>
        <v>961</v>
      </c>
      <c r="Q70" s="30">
        <f t="shared" si="4"/>
        <v>202</v>
      </c>
      <c r="R70" s="30">
        <f t="shared" si="5"/>
        <v>10650</v>
      </c>
      <c r="S70" s="32">
        <f t="shared" si="2"/>
        <v>13219</v>
      </c>
      <c r="T70" s="30">
        <f t="shared" si="6"/>
        <v>2635</v>
      </c>
      <c r="U70" s="30">
        <f t="shared" si="7"/>
        <v>84843</v>
      </c>
      <c r="V70" s="30">
        <f t="shared" si="8"/>
        <v>64699</v>
      </c>
    </row>
    <row r="71" spans="14:22" x14ac:dyDescent="0.2">
      <c r="N71" s="38">
        <v>2001</v>
      </c>
      <c r="O71" s="31">
        <f t="shared" si="3"/>
        <v>865</v>
      </c>
      <c r="P71" s="30">
        <f t="shared" si="9"/>
        <v>1119</v>
      </c>
      <c r="Q71" s="30">
        <f t="shared" si="4"/>
        <v>106</v>
      </c>
      <c r="R71" s="30">
        <f t="shared" si="5"/>
        <v>19290</v>
      </c>
      <c r="S71" s="32">
        <f t="shared" si="2"/>
        <v>23943</v>
      </c>
      <c r="T71" s="30">
        <f t="shared" si="6"/>
        <v>3232</v>
      </c>
      <c r="U71" s="30">
        <f t="shared" si="7"/>
        <v>107697</v>
      </c>
      <c r="V71" s="30">
        <f t="shared" si="8"/>
        <v>104393.99999999997</v>
      </c>
    </row>
    <row r="72" spans="14:22" x14ac:dyDescent="0.2">
      <c r="N72" s="38">
        <v>2002</v>
      </c>
      <c r="O72" s="31">
        <f t="shared" si="3"/>
        <v>1176</v>
      </c>
      <c r="P72" s="30">
        <f t="shared" si="9"/>
        <v>2448</v>
      </c>
      <c r="Q72" s="30">
        <f t="shared" si="4"/>
        <v>195</v>
      </c>
      <c r="R72" s="30">
        <f t="shared" si="5"/>
        <v>27700</v>
      </c>
      <c r="S72" s="32">
        <f t="shared" si="2"/>
        <v>34382</v>
      </c>
      <c r="T72" s="30">
        <f t="shared" si="6"/>
        <v>5660</v>
      </c>
      <c r="U72" s="30">
        <f t="shared" si="7"/>
        <v>204805</v>
      </c>
      <c r="V72" s="30">
        <f t="shared" si="8"/>
        <v>219360</v>
      </c>
    </row>
    <row r="73" spans="14:22" x14ac:dyDescent="0.2">
      <c r="N73" s="38">
        <v>2003</v>
      </c>
      <c r="O73" s="31">
        <f t="shared" si="3"/>
        <v>585</v>
      </c>
      <c r="P73" s="30">
        <f t="shared" si="9"/>
        <v>808</v>
      </c>
      <c r="Q73" s="30">
        <f t="shared" si="4"/>
        <v>203</v>
      </c>
      <c r="R73" s="30">
        <f t="shared" si="5"/>
        <v>10110</v>
      </c>
      <c r="S73" s="32">
        <f t="shared" si="2"/>
        <v>12549</v>
      </c>
      <c r="T73" s="30">
        <f t="shared" si="6"/>
        <v>3950</v>
      </c>
      <c r="U73" s="30">
        <f t="shared" si="7"/>
        <v>133045</v>
      </c>
      <c r="V73" s="30">
        <f t="shared" si="8"/>
        <v>183112.03669724771</v>
      </c>
    </row>
    <row r="74" spans="14:22" x14ac:dyDescent="0.2">
      <c r="N74" s="38">
        <v>2004</v>
      </c>
      <c r="O74" s="31">
        <f t="shared" si="3"/>
        <v>416</v>
      </c>
      <c r="P74" s="30">
        <f t="shared" si="9"/>
        <v>364</v>
      </c>
      <c r="Q74" s="30">
        <f t="shared" si="4"/>
        <v>284</v>
      </c>
      <c r="R74" s="30">
        <f t="shared" si="5"/>
        <v>14450</v>
      </c>
      <c r="S74" s="32">
        <f t="shared" si="2"/>
        <v>17936</v>
      </c>
      <c r="T74" s="30">
        <f t="shared" si="6"/>
        <v>2006</v>
      </c>
      <c r="U74" s="30">
        <f t="shared" si="7"/>
        <v>67053</v>
      </c>
      <c r="V74" s="30">
        <f t="shared" si="8"/>
        <v>132153.37</v>
      </c>
    </row>
    <row r="75" spans="14:22" x14ac:dyDescent="0.2">
      <c r="N75" s="38">
        <v>2005</v>
      </c>
      <c r="O75" s="31">
        <f t="shared" si="3"/>
        <v>450</v>
      </c>
      <c r="P75" s="30">
        <f t="shared" si="9"/>
        <v>351</v>
      </c>
      <c r="Q75" s="30">
        <f t="shared" si="4"/>
        <v>139</v>
      </c>
      <c r="R75" s="30">
        <f t="shared" si="5"/>
        <v>5220</v>
      </c>
      <c r="S75" s="32">
        <f t="shared" si="2"/>
        <v>6479</v>
      </c>
      <c r="T75" s="30">
        <f t="shared" si="6"/>
        <v>977</v>
      </c>
      <c r="U75" s="30">
        <f t="shared" si="7"/>
        <v>34575</v>
      </c>
      <c r="V75" s="30">
        <f t="shared" si="8"/>
        <v>135558</v>
      </c>
    </row>
    <row r="76" spans="14:22" x14ac:dyDescent="0.2">
      <c r="N76" s="38">
        <v>2006</v>
      </c>
      <c r="O76" s="31">
        <f t="shared" si="3"/>
        <v>581</v>
      </c>
      <c r="P76" s="30">
        <f t="shared" si="9"/>
        <v>1110</v>
      </c>
      <c r="Q76" s="30">
        <f t="shared" si="4"/>
        <v>439</v>
      </c>
      <c r="R76" s="30">
        <f t="shared" si="5"/>
        <v>5470</v>
      </c>
      <c r="S76" s="32">
        <f t="shared" si="2"/>
        <v>6789</v>
      </c>
      <c r="T76" s="30">
        <f t="shared" si="6"/>
        <v>2399</v>
      </c>
      <c r="U76" s="30">
        <f t="shared" si="7"/>
        <v>79050</v>
      </c>
      <c r="V76" s="30">
        <f t="shared" si="8"/>
        <v>122384.14000000001</v>
      </c>
    </row>
    <row r="77" spans="14:22" x14ac:dyDescent="0.2">
      <c r="N77" s="38">
        <v>2007</v>
      </c>
      <c r="O77" s="31">
        <f t="shared" si="3"/>
        <v>352</v>
      </c>
      <c r="P77" s="30">
        <f t="shared" si="9"/>
        <v>324</v>
      </c>
      <c r="Q77" s="30">
        <f t="shared" si="4"/>
        <v>226</v>
      </c>
      <c r="R77" s="30">
        <f t="shared" si="5"/>
        <v>3915</v>
      </c>
      <c r="S77" s="32">
        <f t="shared" si="2"/>
        <v>4859</v>
      </c>
      <c r="T77" s="30">
        <f t="shared" si="6"/>
        <v>758</v>
      </c>
      <c r="U77" s="30">
        <f t="shared" si="7"/>
        <v>24770</v>
      </c>
      <c r="V77" s="30">
        <f t="shared" si="8"/>
        <v>74369</v>
      </c>
    </row>
    <row r="78" spans="14:22" x14ac:dyDescent="0.2">
      <c r="N78" s="38">
        <v>2008</v>
      </c>
      <c r="O78" s="31">
        <f t="shared" si="3"/>
        <v>600</v>
      </c>
      <c r="P78" s="30">
        <f t="shared" si="9"/>
        <v>405</v>
      </c>
      <c r="Q78" s="30">
        <f t="shared" si="4"/>
        <v>660</v>
      </c>
      <c r="R78" s="30">
        <f t="shared" si="5"/>
        <v>6870</v>
      </c>
      <c r="S78" s="32">
        <f t="shared" si="2"/>
        <v>8527</v>
      </c>
      <c r="T78" s="30">
        <f t="shared" si="6"/>
        <v>1706</v>
      </c>
      <c r="U78" s="30">
        <f t="shared" si="7"/>
        <v>56369</v>
      </c>
      <c r="V78" s="30">
        <f t="shared" si="8"/>
        <v>95226</v>
      </c>
    </row>
    <row r="79" spans="14:22" x14ac:dyDescent="0.2">
      <c r="N79" s="38">
        <v>2009</v>
      </c>
      <c r="O79" s="31">
        <f t="shared" si="3"/>
        <v>360</v>
      </c>
      <c r="P79" s="30">
        <f t="shared" si="9"/>
        <v>698</v>
      </c>
      <c r="Q79" s="30">
        <f t="shared" si="4"/>
        <v>123</v>
      </c>
      <c r="R79" s="30">
        <f t="shared" si="5"/>
        <v>4230</v>
      </c>
      <c r="S79" s="32">
        <f t="shared" si="2"/>
        <v>5250</v>
      </c>
      <c r="T79" s="30">
        <f t="shared" si="6"/>
        <v>1453</v>
      </c>
      <c r="U79" s="30">
        <f t="shared" si="7"/>
        <v>47911</v>
      </c>
      <c r="V79" s="30">
        <f t="shared" si="8"/>
        <v>103950</v>
      </c>
    </row>
    <row r="80" spans="14:22" x14ac:dyDescent="0.2">
      <c r="N80" s="38">
        <v>2010</v>
      </c>
      <c r="O80" s="31">
        <f t="shared" si="3"/>
        <v>417</v>
      </c>
      <c r="P80" s="30">
        <f t="shared" si="9"/>
        <v>630</v>
      </c>
      <c r="Q80" s="30">
        <f t="shared" si="4"/>
        <v>467</v>
      </c>
      <c r="R80" s="30">
        <f t="shared" si="5"/>
        <v>7520</v>
      </c>
      <c r="S80" s="32">
        <f t="shared" si="2"/>
        <v>9334</v>
      </c>
      <c r="T80" s="30">
        <f t="shared" si="6"/>
        <v>2650</v>
      </c>
      <c r="U80" s="30">
        <f t="shared" si="7"/>
        <v>84909</v>
      </c>
      <c r="V80" s="30">
        <f t="shared" si="8"/>
        <v>126830</v>
      </c>
    </row>
    <row r="81" spans="14:22" x14ac:dyDescent="0.2">
      <c r="N81" s="38">
        <v>2011</v>
      </c>
      <c r="O81" s="31">
        <f t="shared" si="3"/>
        <v>517</v>
      </c>
      <c r="P81" s="30">
        <f t="shared" si="9"/>
        <v>709</v>
      </c>
      <c r="Q81" s="30">
        <f t="shared" si="4"/>
        <v>138</v>
      </c>
      <c r="R81" s="30">
        <f t="shared" si="5"/>
        <v>6050</v>
      </c>
      <c r="S81" s="32">
        <f t="shared" si="2"/>
        <v>7509</v>
      </c>
      <c r="T81" s="30"/>
      <c r="U81" s="30">
        <f t="shared" si="7"/>
        <v>61099</v>
      </c>
      <c r="V81" s="30">
        <f t="shared" si="8"/>
        <v>70871</v>
      </c>
    </row>
    <row r="82" spans="14:22" x14ac:dyDescent="0.2">
      <c r="N82" s="38">
        <v>2012</v>
      </c>
      <c r="O82" s="31">
        <f t="shared" si="3"/>
        <v>837</v>
      </c>
      <c r="P82" s="30">
        <f t="shared" si="9"/>
        <v>394</v>
      </c>
      <c r="Q82" s="30">
        <f t="shared" si="4"/>
        <v>190</v>
      </c>
      <c r="R82" s="30">
        <f t="shared" si="5"/>
        <v>5480</v>
      </c>
      <c r="S82" s="32">
        <f t="shared" si="2"/>
        <v>6802</v>
      </c>
      <c r="T82" s="30"/>
      <c r="U82" s="30">
        <f t="shared" si="7"/>
        <v>36961</v>
      </c>
      <c r="V82" s="30">
        <f t="shared" si="8"/>
        <v>70775</v>
      </c>
    </row>
    <row r="83" spans="14:22" x14ac:dyDescent="0.2">
      <c r="N83" s="38">
        <v>2013</v>
      </c>
      <c r="O83" s="31">
        <f t="shared" si="3"/>
        <v>736</v>
      </c>
      <c r="P83" s="30">
        <f t="shared" si="9"/>
        <v>367</v>
      </c>
      <c r="Q83" s="30">
        <f t="shared" si="4"/>
        <v>126</v>
      </c>
      <c r="R83" s="30">
        <f t="shared" si="5"/>
        <v>6280</v>
      </c>
      <c r="S83" s="32">
        <f t="shared" si="2"/>
        <v>7795</v>
      </c>
      <c r="T83" s="30"/>
      <c r="U83" s="30">
        <f t="shared" si="7"/>
        <v>51324</v>
      </c>
      <c r="V83" s="30">
        <f t="shared" si="8"/>
        <v>68117</v>
      </c>
    </row>
    <row r="84" spans="14:22" x14ac:dyDescent="0.2">
      <c r="N84" s="38">
        <v>2014</v>
      </c>
      <c r="O84" s="31">
        <f t="shared" si="3"/>
        <v>1533</v>
      </c>
      <c r="P84" s="30">
        <f t="shared" si="9"/>
        <v>911</v>
      </c>
      <c r="Q84" s="30">
        <f t="shared" si="4"/>
        <v>284</v>
      </c>
      <c r="R84" s="30">
        <f t="shared" si="5"/>
        <v>15480</v>
      </c>
      <c r="S84" s="32">
        <f t="shared" si="2"/>
        <v>19214</v>
      </c>
      <c r="T84" s="30"/>
      <c r="U84" s="30">
        <f t="shared" si="7"/>
        <v>130200</v>
      </c>
      <c r="V84" s="30">
        <f t="shared" si="8"/>
        <v>124171</v>
      </c>
    </row>
    <row r="85" spans="14:22" x14ac:dyDescent="0.2">
      <c r="N85" s="38">
        <v>2015</v>
      </c>
      <c r="O85" s="31">
        <f t="shared" si="3"/>
        <v>517</v>
      </c>
      <c r="P85" s="30">
        <f t="shared" si="9"/>
        <v>1204</v>
      </c>
      <c r="Q85" s="30">
        <f t="shared" si="4"/>
        <v>202</v>
      </c>
      <c r="R85" s="30">
        <f t="shared" si="5"/>
        <v>9940</v>
      </c>
      <c r="S85" s="32">
        <f t="shared" si="2"/>
        <v>12338</v>
      </c>
      <c r="T85" s="30"/>
      <c r="U85" s="30">
        <f t="shared" si="7"/>
        <v>47372</v>
      </c>
      <c r="V85" s="30">
        <f t="shared" si="8"/>
        <v>60178</v>
      </c>
    </row>
    <row r="86" spans="14:22" x14ac:dyDescent="0.2">
      <c r="N86" s="39">
        <v>2016</v>
      </c>
      <c r="O86" s="34">
        <f t="shared" si="3"/>
        <v>204</v>
      </c>
      <c r="P86" s="33">
        <f t="shared" si="9"/>
        <v>717</v>
      </c>
      <c r="Q86" s="30">
        <f t="shared" si="4"/>
        <v>52</v>
      </c>
      <c r="R86" s="33">
        <f t="shared" si="5"/>
        <v>6733</v>
      </c>
      <c r="S86" s="29">
        <f t="shared" si="2"/>
        <v>8357</v>
      </c>
      <c r="T86" s="33"/>
      <c r="U86" s="30">
        <f t="shared" si="7"/>
        <v>26280</v>
      </c>
      <c r="V86" s="30">
        <f t="shared" si="8"/>
        <v>87704</v>
      </c>
    </row>
    <row r="87" spans="14:22" x14ac:dyDescent="0.2">
      <c r="N87" s="35" t="s">
        <v>24</v>
      </c>
      <c r="O87" s="35">
        <f>AVERAGE(O50:O86)</f>
        <v>686.45945945945948</v>
      </c>
      <c r="P87" s="35">
        <f t="shared" ref="P87:V87" si="10">AVERAGE(P50:P86)</f>
        <v>856.05555555555554</v>
      </c>
      <c r="Q87" s="35">
        <f t="shared" si="10"/>
        <v>257.69444444444446</v>
      </c>
      <c r="R87" s="35">
        <f t="shared" si="10"/>
        <v>8977.4</v>
      </c>
      <c r="S87" s="35">
        <f t="shared" si="10"/>
        <v>12418.071428571429</v>
      </c>
      <c r="T87" s="35">
        <f t="shared" si="10"/>
        <v>2243.0416666666665</v>
      </c>
      <c r="U87" s="35">
        <f t="shared" si="10"/>
        <v>71135.442067325755</v>
      </c>
      <c r="V87" s="35">
        <f t="shared" si="10"/>
        <v>91357.951556574932</v>
      </c>
    </row>
    <row r="88" spans="14:22" x14ac:dyDescent="0.2">
      <c r="N88" s="36" t="s">
        <v>25</v>
      </c>
      <c r="O88" s="36"/>
      <c r="P88" s="36"/>
      <c r="Q88" s="36"/>
      <c r="R88" s="36"/>
      <c r="S88" s="24"/>
      <c r="T88" s="36"/>
      <c r="U88" s="36"/>
      <c r="V88" s="36"/>
    </row>
    <row r="89" spans="14:22" x14ac:dyDescent="0.2">
      <c r="N89" s="36" t="s">
        <v>104</v>
      </c>
      <c r="O89" s="36">
        <v>340</v>
      </c>
      <c r="P89" s="36" t="s">
        <v>118</v>
      </c>
      <c r="Q89" s="36" t="s">
        <v>118</v>
      </c>
      <c r="R89" s="30">
        <v>6300</v>
      </c>
      <c r="S89" s="24"/>
      <c r="T89" s="30">
        <v>1550</v>
      </c>
      <c r="U89" s="30">
        <v>50000</v>
      </c>
      <c r="V89" s="30">
        <v>70000</v>
      </c>
    </row>
    <row r="90" spans="14:22" x14ac:dyDescent="0.2">
      <c r="N90" s="36" t="s">
        <v>1</v>
      </c>
      <c r="O90" s="36">
        <v>200</v>
      </c>
      <c r="P90" s="36">
        <v>400</v>
      </c>
      <c r="Q90" s="36">
        <v>100</v>
      </c>
      <c r="R90" s="30">
        <v>4000</v>
      </c>
      <c r="S90" s="24"/>
      <c r="T90" s="36">
        <v>950</v>
      </c>
      <c r="U90" s="30">
        <v>30000</v>
      </c>
      <c r="V90" s="30">
        <v>50000</v>
      </c>
    </row>
    <row r="91" spans="14:22" x14ac:dyDescent="0.2">
      <c r="N91" s="37" t="s">
        <v>2</v>
      </c>
      <c r="O91" s="37">
        <v>500</v>
      </c>
      <c r="P91" s="33">
        <v>1200</v>
      </c>
      <c r="Q91" s="37">
        <v>250</v>
      </c>
      <c r="R91" s="33">
        <v>9200</v>
      </c>
      <c r="S91" s="25"/>
      <c r="T91" s="33">
        <v>2200</v>
      </c>
      <c r="U91" s="33">
        <v>70000</v>
      </c>
      <c r="V91" s="33">
        <v>90000</v>
      </c>
    </row>
    <row r="97" spans="1:1" x14ac:dyDescent="0.2">
      <c r="A97" t="s">
        <v>41</v>
      </c>
    </row>
    <row r="113" spans="28:29" x14ac:dyDescent="0.2">
      <c r="AB113" s="2"/>
      <c r="AC113" s="2"/>
    </row>
    <row r="114" spans="28:29" x14ac:dyDescent="0.2">
      <c r="AB114" s="2"/>
      <c r="AC114" s="2"/>
    </row>
    <row r="115" spans="28:29" x14ac:dyDescent="0.2">
      <c r="AB115" s="2"/>
      <c r="AC115" s="2"/>
    </row>
    <row r="116" spans="28:29" x14ac:dyDescent="0.2">
      <c r="AB116" s="2"/>
      <c r="AC116" s="2"/>
    </row>
    <row r="117" spans="28:29" x14ac:dyDescent="0.2">
      <c r="AB117" s="2"/>
      <c r="AC117" s="2"/>
    </row>
    <row r="118" spans="28:29" x14ac:dyDescent="0.2">
      <c r="AB118" s="2"/>
      <c r="AC118" s="2"/>
    </row>
    <row r="119" spans="28:29" x14ac:dyDescent="0.2">
      <c r="AB119" s="2"/>
      <c r="AC119" s="2"/>
    </row>
    <row r="120" spans="28:29" x14ac:dyDescent="0.2">
      <c r="AB120" s="2"/>
      <c r="AC120" s="2"/>
    </row>
    <row r="121" spans="28:29" x14ac:dyDescent="0.2">
      <c r="AB121" s="2"/>
      <c r="AC121" s="2"/>
    </row>
    <row r="122" spans="28:29" x14ac:dyDescent="0.2">
      <c r="AB122" s="2"/>
      <c r="AC122" s="2"/>
    </row>
    <row r="123" spans="28:29" x14ac:dyDescent="0.2">
      <c r="AB123" s="2"/>
      <c r="AC123" s="2"/>
    </row>
    <row r="124" spans="28:29" x14ac:dyDescent="0.2">
      <c r="AB124" s="2"/>
      <c r="AC124" s="2"/>
    </row>
    <row r="125" spans="28:29" x14ac:dyDescent="0.2">
      <c r="AB125" s="2"/>
      <c r="AC125" s="2"/>
    </row>
    <row r="126" spans="28:29" x14ac:dyDescent="0.2">
      <c r="AB126" s="2"/>
      <c r="AC126" s="2"/>
    </row>
    <row r="127" spans="28:29" x14ac:dyDescent="0.2">
      <c r="AB127" s="2"/>
      <c r="AC127" s="2"/>
    </row>
    <row r="128" spans="28:29" x14ac:dyDescent="0.2">
      <c r="AB128" s="2"/>
      <c r="AC128" s="2"/>
    </row>
    <row r="129" spans="27:29" x14ac:dyDescent="0.2">
      <c r="AB129" s="2"/>
      <c r="AC129" s="2"/>
    </row>
    <row r="130" spans="27:29" x14ac:dyDescent="0.2">
      <c r="AB130" s="2"/>
      <c r="AC130" s="2"/>
    </row>
    <row r="131" spans="27:29" x14ac:dyDescent="0.2">
      <c r="AB131" s="2"/>
      <c r="AC131" s="2"/>
    </row>
    <row r="132" spans="27:29" x14ac:dyDescent="0.2">
      <c r="AB132" s="2"/>
      <c r="AC132" s="2"/>
    </row>
    <row r="133" spans="27:29" x14ac:dyDescent="0.2">
      <c r="AB133" s="2"/>
      <c r="AC133" s="2"/>
    </row>
    <row r="134" spans="27:29" x14ac:dyDescent="0.2">
      <c r="AB134" s="2"/>
      <c r="AC134" s="2"/>
    </row>
    <row r="135" spans="27:29" x14ac:dyDescent="0.2">
      <c r="AB135" s="2"/>
      <c r="AC135" s="2"/>
    </row>
    <row r="136" spans="27:29" x14ac:dyDescent="0.2">
      <c r="AB136" s="2"/>
      <c r="AC136" s="2"/>
    </row>
    <row r="137" spans="27:29" x14ac:dyDescent="0.2">
      <c r="AB137" s="2"/>
      <c r="AC137" s="2"/>
    </row>
    <row r="138" spans="27:29" x14ac:dyDescent="0.2">
      <c r="AB138" s="2"/>
      <c r="AC138" s="2"/>
    </row>
    <row r="139" spans="27:29" x14ac:dyDescent="0.2">
      <c r="AB139" s="2"/>
      <c r="AC139" s="2"/>
    </row>
    <row r="140" spans="27:29" x14ac:dyDescent="0.2">
      <c r="AB140" s="2"/>
      <c r="AC140" s="2"/>
    </row>
    <row r="141" spans="27:29" x14ac:dyDescent="0.2">
      <c r="AB141" s="2"/>
      <c r="AC141" s="2"/>
    </row>
    <row r="142" spans="27:29" x14ac:dyDescent="0.2">
      <c r="AB142" s="2"/>
      <c r="AC142" s="2"/>
    </row>
    <row r="143" spans="27:29" x14ac:dyDescent="0.2">
      <c r="AA143" s="10"/>
      <c r="AB143" s="10"/>
      <c r="AC143" s="2"/>
    </row>
  </sheetData>
  <mergeCells count="3">
    <mergeCell ref="O48:Q48"/>
    <mergeCell ref="R48:S48"/>
    <mergeCell ref="T48:U4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election activeCell="E4" sqref="E4"/>
    </sheetView>
  </sheetViews>
  <sheetFormatPr defaultRowHeight="12.75" x14ac:dyDescent="0.2"/>
  <cols>
    <col min="1" max="1" width="5.5703125" style="8" customWidth="1"/>
    <col min="2" max="2" width="5.42578125" style="8" customWidth="1"/>
    <col min="3" max="3" width="8.85546875" style="8" customWidth="1"/>
    <col min="4" max="4" width="8.5703125" style="8" customWidth="1"/>
    <col min="5" max="5" width="8.7109375" style="8" customWidth="1"/>
    <col min="6" max="6" width="8.42578125" style="8" customWidth="1"/>
    <col min="7" max="7" width="9.42578125" style="8" customWidth="1"/>
    <col min="8" max="8" width="9" style="8" customWidth="1"/>
    <col min="9" max="9" width="7.5703125" style="8" customWidth="1"/>
    <col min="10" max="10" width="7.7109375" style="8" customWidth="1"/>
    <col min="11" max="11" width="9.140625" style="8" customWidth="1"/>
    <col min="12" max="16384" width="9.140625" style="8"/>
  </cols>
  <sheetData>
    <row r="1" spans="1:11" x14ac:dyDescent="0.2">
      <c r="A1" s="8" t="s">
        <v>174</v>
      </c>
    </row>
    <row r="5" spans="1:11" x14ac:dyDescent="0.2">
      <c r="A5" s="8" t="s">
        <v>31</v>
      </c>
    </row>
    <row r="6" spans="1:11" ht="12.75" customHeight="1" x14ac:dyDescent="0.2">
      <c r="A6" s="12"/>
      <c r="B6" s="12"/>
      <c r="C6" s="12"/>
      <c r="D6" s="12"/>
      <c r="E6" s="12"/>
      <c r="F6" s="12"/>
      <c r="G6" s="12"/>
      <c r="H6" s="12"/>
      <c r="I6" s="12" t="s">
        <v>13</v>
      </c>
      <c r="J6" s="12" t="s">
        <v>10</v>
      </c>
      <c r="K6" s="12" t="s">
        <v>4</v>
      </c>
    </row>
    <row r="7" spans="1:11" x14ac:dyDescent="0.2">
      <c r="B7" s="8" t="s">
        <v>20</v>
      </c>
      <c r="C7" s="8" t="s">
        <v>16</v>
      </c>
      <c r="D7" s="8" t="s">
        <v>17</v>
      </c>
      <c r="E7" s="8" t="s">
        <v>18</v>
      </c>
      <c r="F7" s="8" t="s">
        <v>15</v>
      </c>
      <c r="G7" s="8" t="s">
        <v>7</v>
      </c>
      <c r="H7" s="8" t="s">
        <v>6</v>
      </c>
      <c r="I7" s="8" t="s">
        <v>9</v>
      </c>
      <c r="J7" s="8" t="s">
        <v>11</v>
      </c>
      <c r="K7" s="8" t="s">
        <v>14</v>
      </c>
    </row>
    <row r="8" spans="1:11" ht="12.75" customHeight="1" x14ac:dyDescent="0.25">
      <c r="A8" s="13" t="s">
        <v>0</v>
      </c>
      <c r="B8" s="13" t="s">
        <v>5</v>
      </c>
      <c r="C8" s="13" t="s">
        <v>5</v>
      </c>
      <c r="D8" s="13" t="s">
        <v>5</v>
      </c>
      <c r="E8" s="13" t="s">
        <v>54</v>
      </c>
      <c r="F8" s="13" t="s">
        <v>19</v>
      </c>
      <c r="G8" s="13" t="s">
        <v>8</v>
      </c>
      <c r="H8" s="13" t="s">
        <v>175</v>
      </c>
      <c r="I8" s="13" t="s">
        <v>173</v>
      </c>
      <c r="J8" s="13" t="s">
        <v>3</v>
      </c>
      <c r="K8" s="13" t="s">
        <v>55</v>
      </c>
    </row>
    <row r="9" spans="1:11" x14ac:dyDescent="0.2">
      <c r="A9" s="8">
        <f>1980</f>
        <v>1980</v>
      </c>
      <c r="B9" s="14">
        <v>698</v>
      </c>
      <c r="C9" s="14" t="s">
        <v>33</v>
      </c>
      <c r="D9" s="14" t="s">
        <v>33</v>
      </c>
      <c r="E9" s="14" t="s">
        <v>33</v>
      </c>
      <c r="F9" s="14" t="s">
        <v>33</v>
      </c>
      <c r="G9" s="14" t="s">
        <v>33</v>
      </c>
      <c r="H9" s="14" t="s">
        <v>33</v>
      </c>
      <c r="I9" s="14" t="s">
        <v>33</v>
      </c>
      <c r="J9" s="14" t="s">
        <v>33</v>
      </c>
      <c r="K9" s="14" t="s">
        <v>33</v>
      </c>
    </row>
    <row r="10" spans="1:11" x14ac:dyDescent="0.2">
      <c r="A10" s="8">
        <f t="shared" ref="A10:A31" si="0">A9+1</f>
        <v>1981</v>
      </c>
      <c r="B10" s="14">
        <v>646</v>
      </c>
      <c r="C10" s="14">
        <v>227</v>
      </c>
      <c r="D10" s="14">
        <v>219</v>
      </c>
      <c r="E10" s="14" t="s">
        <v>33</v>
      </c>
      <c r="F10" s="14" t="s">
        <v>33</v>
      </c>
      <c r="G10" s="14" t="s">
        <v>33</v>
      </c>
      <c r="H10" s="14" t="s">
        <v>33</v>
      </c>
      <c r="I10" s="14" t="s">
        <v>33</v>
      </c>
      <c r="J10" s="14" t="s">
        <v>33</v>
      </c>
      <c r="K10" s="14" t="s">
        <v>33</v>
      </c>
    </row>
    <row r="11" spans="1:11" x14ac:dyDescent="0.2">
      <c r="A11" s="8">
        <f t="shared" si="0"/>
        <v>1982</v>
      </c>
      <c r="B11" s="14">
        <v>447</v>
      </c>
      <c r="C11" s="14">
        <v>545</v>
      </c>
      <c r="D11" s="14">
        <v>320</v>
      </c>
      <c r="E11" s="14">
        <v>7505</v>
      </c>
      <c r="F11" s="14" t="s">
        <v>33</v>
      </c>
      <c r="G11" s="14" t="s">
        <v>33</v>
      </c>
      <c r="H11" s="14">
        <v>2655</v>
      </c>
      <c r="I11" s="14">
        <v>1545.3219007545463</v>
      </c>
      <c r="J11" s="14">
        <v>2144</v>
      </c>
      <c r="K11" s="14" t="s">
        <v>33</v>
      </c>
    </row>
    <row r="12" spans="1:11" x14ac:dyDescent="0.2">
      <c r="A12" s="8">
        <f t="shared" si="0"/>
        <v>1983</v>
      </c>
      <c r="B12" s="14">
        <v>694</v>
      </c>
      <c r="C12" s="14">
        <v>636</v>
      </c>
      <c r="D12" s="14">
        <v>219</v>
      </c>
      <c r="E12" s="14">
        <v>9840</v>
      </c>
      <c r="F12" s="14" t="s">
        <v>33</v>
      </c>
      <c r="G12" s="14" t="s">
        <v>33</v>
      </c>
      <c r="H12" s="14">
        <v>1931</v>
      </c>
      <c r="I12" s="14">
        <v>456.62998799081362</v>
      </c>
      <c r="J12" s="14">
        <v>1487</v>
      </c>
      <c r="K12" s="14" t="s">
        <v>33</v>
      </c>
    </row>
    <row r="13" spans="1:11" x14ac:dyDescent="0.2">
      <c r="A13" s="8">
        <f t="shared" si="0"/>
        <v>1984</v>
      </c>
      <c r="B13" s="14">
        <v>651</v>
      </c>
      <c r="C13" s="14">
        <v>581</v>
      </c>
      <c r="D13" s="14">
        <v>189</v>
      </c>
      <c r="E13" s="14">
        <v>2825</v>
      </c>
      <c r="F13" s="14" t="s">
        <v>33</v>
      </c>
      <c r="G13" s="14" t="s">
        <v>33</v>
      </c>
      <c r="H13" s="14" t="s">
        <v>33</v>
      </c>
      <c r="I13" s="14">
        <v>2062.8587955777002</v>
      </c>
      <c r="J13" s="14">
        <v>1407</v>
      </c>
      <c r="K13" s="14" t="s">
        <v>33</v>
      </c>
    </row>
    <row r="14" spans="1:11" x14ac:dyDescent="0.2">
      <c r="A14" s="8">
        <f t="shared" si="0"/>
        <v>1985</v>
      </c>
      <c r="B14" s="14">
        <v>942</v>
      </c>
      <c r="C14" s="14">
        <v>810</v>
      </c>
      <c r="D14" s="14">
        <v>276</v>
      </c>
      <c r="E14" s="14">
        <v>6169</v>
      </c>
      <c r="F14" s="14" t="s">
        <v>33</v>
      </c>
      <c r="G14" s="14" t="s">
        <v>33</v>
      </c>
      <c r="H14" s="14">
        <v>2324</v>
      </c>
      <c r="I14" s="14">
        <v>1245.8850151473785</v>
      </c>
      <c r="J14" s="14">
        <v>903</v>
      </c>
      <c r="K14" s="14" t="s">
        <v>33</v>
      </c>
    </row>
    <row r="15" spans="1:11" x14ac:dyDescent="0.2">
      <c r="A15" s="8">
        <f t="shared" si="0"/>
        <v>1986</v>
      </c>
      <c r="B15" s="14">
        <v>454</v>
      </c>
      <c r="C15" s="14">
        <v>60</v>
      </c>
      <c r="D15" s="14">
        <v>363</v>
      </c>
      <c r="E15" s="14">
        <v>1752</v>
      </c>
      <c r="F15" s="14" t="s">
        <v>33</v>
      </c>
      <c r="G15" s="14" t="s">
        <v>33</v>
      </c>
      <c r="H15" s="14">
        <v>1552</v>
      </c>
      <c r="I15" s="14">
        <v>701.94667538311569</v>
      </c>
      <c r="J15" s="14">
        <v>1782</v>
      </c>
      <c r="K15" s="14" t="s">
        <v>33</v>
      </c>
    </row>
    <row r="16" spans="1:11" x14ac:dyDescent="0.2">
      <c r="A16" s="8">
        <f t="shared" si="0"/>
        <v>1987</v>
      </c>
      <c r="B16" s="14">
        <v>668</v>
      </c>
      <c r="C16" s="14">
        <v>314</v>
      </c>
      <c r="D16" s="14">
        <v>204</v>
      </c>
      <c r="E16" s="14">
        <v>3260</v>
      </c>
      <c r="F16" s="14">
        <v>37432.148331849698</v>
      </c>
      <c r="G16" s="14">
        <v>55457</v>
      </c>
      <c r="H16" s="14">
        <v>1694</v>
      </c>
      <c r="I16" s="14">
        <v>293.01983987605763</v>
      </c>
      <c r="J16" s="14">
        <v>1117</v>
      </c>
      <c r="K16" s="14">
        <v>4791.7310554409642</v>
      </c>
    </row>
    <row r="17" spans="1:11" x14ac:dyDescent="0.2">
      <c r="A17" s="8">
        <f t="shared" si="0"/>
        <v>1988</v>
      </c>
      <c r="B17" s="14">
        <v>756</v>
      </c>
      <c r="C17" s="14">
        <v>164</v>
      </c>
      <c r="D17" s="14">
        <v>542</v>
      </c>
      <c r="E17" s="14">
        <v>2724</v>
      </c>
      <c r="F17" s="14">
        <v>29495.053088079232</v>
      </c>
      <c r="G17" s="14">
        <v>39450</v>
      </c>
      <c r="H17" s="14">
        <v>3119</v>
      </c>
      <c r="I17" s="14">
        <v>402.6513632086486</v>
      </c>
      <c r="J17" s="14">
        <v>513</v>
      </c>
      <c r="K17" s="14">
        <v>5007</v>
      </c>
    </row>
    <row r="18" spans="1:11" x14ac:dyDescent="0.2">
      <c r="A18" s="8">
        <f t="shared" si="0"/>
        <v>1989</v>
      </c>
      <c r="B18" s="14">
        <v>502</v>
      </c>
      <c r="C18" s="14">
        <v>566</v>
      </c>
      <c r="D18" s="14">
        <v>242</v>
      </c>
      <c r="E18" s="14">
        <v>7509</v>
      </c>
      <c r="F18" s="14">
        <v>48833.314804892871</v>
      </c>
      <c r="G18" s="14">
        <v>56808</v>
      </c>
      <c r="H18" s="14">
        <v>2176</v>
      </c>
      <c r="I18" s="14">
        <v>576.25829154790063</v>
      </c>
      <c r="J18" s="14">
        <v>433</v>
      </c>
      <c r="K18" s="14">
        <v>6761</v>
      </c>
    </row>
    <row r="19" spans="1:11" x14ac:dyDescent="0.2">
      <c r="A19" s="8">
        <f t="shared" si="0"/>
        <v>1990</v>
      </c>
      <c r="B19" s="14">
        <v>697</v>
      </c>
      <c r="C19" s="14">
        <v>1711</v>
      </c>
      <c r="D19" s="14">
        <v>324</v>
      </c>
      <c r="E19" s="14">
        <v>11050</v>
      </c>
      <c r="F19" s="14">
        <v>79807</v>
      </c>
      <c r="G19" s="14">
        <v>72196</v>
      </c>
      <c r="H19" s="14">
        <v>2192</v>
      </c>
      <c r="I19" s="14">
        <v>566</v>
      </c>
      <c r="J19" s="14">
        <v>870</v>
      </c>
      <c r="K19" s="14">
        <v>3443.5916335040192</v>
      </c>
    </row>
    <row r="20" spans="1:11" x14ac:dyDescent="0.2">
      <c r="A20" s="8">
        <f t="shared" si="0"/>
        <v>1991</v>
      </c>
      <c r="B20" s="14">
        <v>808</v>
      </c>
      <c r="C20" s="14">
        <v>1415</v>
      </c>
      <c r="D20" s="14">
        <v>410</v>
      </c>
      <c r="E20" s="14">
        <v>11530</v>
      </c>
      <c r="F20" s="14">
        <v>84516.611642352465</v>
      </c>
      <c r="G20" s="14">
        <v>127484</v>
      </c>
      <c r="H20" s="14">
        <v>2761</v>
      </c>
      <c r="I20" s="14">
        <v>1510</v>
      </c>
      <c r="J20" s="14">
        <v>1836</v>
      </c>
      <c r="K20" s="14">
        <v>5721</v>
      </c>
    </row>
    <row r="21" spans="1:11" x14ac:dyDescent="0.2">
      <c r="A21" s="8">
        <f t="shared" si="0"/>
        <v>1992</v>
      </c>
      <c r="B21" s="14">
        <v>1020</v>
      </c>
      <c r="C21" s="14">
        <v>2512</v>
      </c>
      <c r="D21" s="14">
        <v>403</v>
      </c>
      <c r="E21" s="14">
        <v>15300</v>
      </c>
      <c r="F21" s="14">
        <v>77588.469183807058</v>
      </c>
      <c r="G21" s="14">
        <v>84853</v>
      </c>
      <c r="H21" s="14">
        <v>3866</v>
      </c>
      <c r="I21" s="14">
        <v>1899</v>
      </c>
      <c r="J21" s="14">
        <v>1426</v>
      </c>
      <c r="K21" s="14">
        <v>7017</v>
      </c>
    </row>
    <row r="22" spans="1:11" x14ac:dyDescent="0.2">
      <c r="A22" s="8">
        <f t="shared" si="0"/>
        <v>1993</v>
      </c>
      <c r="B22" s="14">
        <v>859</v>
      </c>
      <c r="C22" s="14">
        <v>1352</v>
      </c>
      <c r="D22" s="14">
        <v>112</v>
      </c>
      <c r="E22" s="14">
        <v>15670</v>
      </c>
      <c r="F22" s="14">
        <v>58216.575707485921</v>
      </c>
      <c r="G22" s="14">
        <v>109457</v>
      </c>
      <c r="H22" s="14">
        <v>4202</v>
      </c>
      <c r="I22" s="14">
        <v>1716.3150783224742</v>
      </c>
      <c r="J22" s="14">
        <v>832</v>
      </c>
      <c r="K22" s="14">
        <v>7270</v>
      </c>
    </row>
    <row r="23" spans="1:11" x14ac:dyDescent="0.2">
      <c r="A23" s="8">
        <f t="shared" si="0"/>
        <v>1994</v>
      </c>
      <c r="B23" s="14">
        <v>1437</v>
      </c>
      <c r="C23" s="14">
        <v>1829</v>
      </c>
      <c r="D23" s="14">
        <v>318</v>
      </c>
      <c r="E23" s="14">
        <v>15920</v>
      </c>
      <c r="F23" s="14">
        <v>194425.20171286893</v>
      </c>
      <c r="G23" s="14">
        <v>96342.999999999985</v>
      </c>
      <c r="H23" s="14">
        <v>3227</v>
      </c>
      <c r="I23" s="14">
        <v>1965</v>
      </c>
      <c r="J23" s="14">
        <v>1753</v>
      </c>
      <c r="K23" s="14">
        <v>8690</v>
      </c>
    </row>
    <row r="24" spans="1:11" x14ac:dyDescent="0.2">
      <c r="A24" s="8">
        <f t="shared" si="0"/>
        <v>1995</v>
      </c>
      <c r="B24" s="14">
        <v>460</v>
      </c>
      <c r="C24" s="14">
        <v>600</v>
      </c>
      <c r="D24" s="14">
        <v>277</v>
      </c>
      <c r="E24" s="14">
        <v>4945</v>
      </c>
      <c r="F24" s="14">
        <v>56736.778289155831</v>
      </c>
      <c r="G24" s="14">
        <v>55710</v>
      </c>
      <c r="H24" s="14">
        <v>2446</v>
      </c>
      <c r="I24" s="14">
        <v>1487</v>
      </c>
      <c r="J24" s="14">
        <v>1781</v>
      </c>
      <c r="K24" s="14">
        <v>8627</v>
      </c>
    </row>
    <row r="25" spans="1:11" x14ac:dyDescent="0.2">
      <c r="A25" s="8">
        <f t="shared" si="0"/>
        <v>1996</v>
      </c>
      <c r="B25" s="14">
        <v>515</v>
      </c>
      <c r="C25" s="14">
        <v>798</v>
      </c>
      <c r="D25" s="14">
        <v>263</v>
      </c>
      <c r="E25" s="14">
        <v>6050</v>
      </c>
      <c r="F25" s="14">
        <v>37331.253053327193</v>
      </c>
      <c r="G25" s="14">
        <v>44635</v>
      </c>
      <c r="H25" s="14">
        <v>2500</v>
      </c>
      <c r="I25" s="14">
        <v>1451</v>
      </c>
      <c r="J25" s="14">
        <v>950</v>
      </c>
      <c r="K25" s="14">
        <v>8831</v>
      </c>
    </row>
    <row r="26" spans="1:11" x14ac:dyDescent="0.2">
      <c r="A26" s="8">
        <f t="shared" si="0"/>
        <v>1997</v>
      </c>
      <c r="B26" s="14">
        <v>609</v>
      </c>
      <c r="C26" s="14">
        <v>1018</v>
      </c>
      <c r="D26" s="14">
        <v>186</v>
      </c>
      <c r="E26" s="14">
        <v>10050</v>
      </c>
      <c r="F26" s="14">
        <v>43519.496802707559</v>
      </c>
      <c r="G26" s="14">
        <v>32344</v>
      </c>
      <c r="H26" s="14">
        <v>4718</v>
      </c>
      <c r="I26" s="14">
        <v>809</v>
      </c>
      <c r="J26" s="14">
        <v>732</v>
      </c>
      <c r="K26" s="14">
        <v>5024.9558480428277</v>
      </c>
    </row>
    <row r="27" spans="1:11" x14ac:dyDescent="0.2">
      <c r="A27" s="8">
        <f t="shared" si="0"/>
        <v>1998</v>
      </c>
      <c r="B27" s="14">
        <v>862</v>
      </c>
      <c r="C27" s="14">
        <v>1160</v>
      </c>
      <c r="D27" s="14">
        <v>102</v>
      </c>
      <c r="E27" s="14">
        <v>6802</v>
      </c>
      <c r="F27" s="14">
        <v>50758</v>
      </c>
      <c r="G27" s="14">
        <v>61382</v>
      </c>
      <c r="H27" s="14">
        <v>7049</v>
      </c>
      <c r="I27" s="14">
        <v>1242</v>
      </c>
      <c r="J27" s="14">
        <v>983</v>
      </c>
      <c r="K27" s="14">
        <v>7094.5375401263209</v>
      </c>
    </row>
    <row r="28" spans="1:11" x14ac:dyDescent="0.2">
      <c r="A28" s="8">
        <f t="shared" si="0"/>
        <v>1999</v>
      </c>
      <c r="B28" s="14">
        <v>845</v>
      </c>
      <c r="C28" s="14">
        <v>1000</v>
      </c>
      <c r="D28" s="14">
        <v>272</v>
      </c>
      <c r="E28" s="14">
        <v>9920</v>
      </c>
      <c r="F28" s="14">
        <v>57140.359403245857</v>
      </c>
      <c r="G28" s="14">
        <v>60768</v>
      </c>
      <c r="H28" s="14">
        <v>3800</v>
      </c>
      <c r="I28" s="14">
        <v>775.58397313770752</v>
      </c>
      <c r="J28" s="14">
        <v>1246</v>
      </c>
      <c r="K28" s="14">
        <v>8038</v>
      </c>
    </row>
    <row r="29" spans="1:11" ht="13.9" customHeight="1" x14ac:dyDescent="0.2">
      <c r="A29" s="8">
        <f t="shared" si="0"/>
        <v>2000</v>
      </c>
      <c r="B29" s="14">
        <v>683</v>
      </c>
      <c r="C29" s="14">
        <v>961</v>
      </c>
      <c r="D29" s="14">
        <v>202</v>
      </c>
      <c r="E29" s="14">
        <v>10650</v>
      </c>
      <c r="F29" s="14">
        <v>84843</v>
      </c>
      <c r="G29" s="14">
        <v>64699</v>
      </c>
      <c r="H29" s="14">
        <v>2304</v>
      </c>
      <c r="I29" s="14">
        <v>803</v>
      </c>
      <c r="J29" s="14">
        <v>600</v>
      </c>
      <c r="K29" s="14">
        <v>8634</v>
      </c>
    </row>
    <row r="30" spans="1:11" x14ac:dyDescent="0.2">
      <c r="A30" s="8">
        <f t="shared" si="0"/>
        <v>2001</v>
      </c>
      <c r="B30" s="14">
        <v>865</v>
      </c>
      <c r="C30" s="14">
        <v>1119</v>
      </c>
      <c r="D30" s="14">
        <v>106</v>
      </c>
      <c r="E30" s="14">
        <v>19290</v>
      </c>
      <c r="F30" s="14">
        <v>107697</v>
      </c>
      <c r="G30" s="14">
        <v>104393.99999999997</v>
      </c>
      <c r="H30" s="14">
        <v>2209</v>
      </c>
      <c r="I30" s="14">
        <v>1515</v>
      </c>
      <c r="J30" s="14">
        <v>1580</v>
      </c>
      <c r="K30" s="14">
        <v>11267.116943179739</v>
      </c>
    </row>
    <row r="31" spans="1:11" ht="13.9" customHeight="1" x14ac:dyDescent="0.2">
      <c r="A31" s="8">
        <f t="shared" si="0"/>
        <v>2002</v>
      </c>
      <c r="B31" s="14">
        <v>1176</v>
      </c>
      <c r="C31" s="14">
        <v>2448</v>
      </c>
      <c r="D31" s="14">
        <v>195</v>
      </c>
      <c r="E31" s="14">
        <v>27700</v>
      </c>
      <c r="F31" s="14">
        <v>204805</v>
      </c>
      <c r="G31" s="14">
        <v>219360</v>
      </c>
      <c r="H31" s="14">
        <v>7109</v>
      </c>
      <c r="I31" s="14">
        <v>1868</v>
      </c>
      <c r="J31" s="14">
        <v>3291</v>
      </c>
      <c r="K31" s="14">
        <v>12223</v>
      </c>
    </row>
    <row r="32" spans="1:11" ht="13.9" customHeight="1" x14ac:dyDescent="0.2">
      <c r="A32" s="8">
        <v>2003</v>
      </c>
      <c r="B32" s="14">
        <v>585</v>
      </c>
      <c r="C32" s="14">
        <v>808</v>
      </c>
      <c r="D32" s="14">
        <v>203</v>
      </c>
      <c r="E32" s="14">
        <v>10110</v>
      </c>
      <c r="F32" s="14">
        <v>133045</v>
      </c>
      <c r="G32" s="14">
        <v>183112.03669724771</v>
      </c>
      <c r="H32" s="14">
        <v>6789</v>
      </c>
      <c r="I32" s="14">
        <v>1101</v>
      </c>
      <c r="J32" s="14">
        <v>1510</v>
      </c>
      <c r="K32" s="14">
        <v>11899.091649078884</v>
      </c>
    </row>
    <row r="33" spans="1:11" ht="13.9" customHeight="1" x14ac:dyDescent="0.2">
      <c r="A33" s="8">
        <v>2004</v>
      </c>
      <c r="B33" s="14">
        <v>416</v>
      </c>
      <c r="C33" s="14">
        <v>364</v>
      </c>
      <c r="D33" s="14">
        <v>284</v>
      </c>
      <c r="E33" s="14">
        <v>14450</v>
      </c>
      <c r="F33" s="14">
        <v>67053</v>
      </c>
      <c r="G33" s="14">
        <v>132153.37</v>
      </c>
      <c r="H33" s="14">
        <v>3539</v>
      </c>
      <c r="I33" s="14">
        <v>1124</v>
      </c>
      <c r="J33" s="14">
        <v>840</v>
      </c>
      <c r="K33" s="14">
        <v>9904</v>
      </c>
    </row>
    <row r="34" spans="1:11" ht="13.9" customHeight="1" x14ac:dyDescent="0.2">
      <c r="A34" s="8">
        <v>2005</v>
      </c>
      <c r="B34" s="14">
        <v>450</v>
      </c>
      <c r="C34" s="14">
        <v>351</v>
      </c>
      <c r="D34" s="14">
        <v>139</v>
      </c>
      <c r="E34" s="14">
        <v>5220</v>
      </c>
      <c r="F34" s="14">
        <v>34575</v>
      </c>
      <c r="G34" s="14">
        <v>135558</v>
      </c>
      <c r="H34" s="14">
        <v>4257</v>
      </c>
      <c r="I34" s="14">
        <v>1668</v>
      </c>
      <c r="J34" s="14">
        <v>1732</v>
      </c>
      <c r="K34" s="14">
        <v>14840</v>
      </c>
    </row>
    <row r="35" spans="1:11" ht="13.9" customHeight="1" x14ac:dyDescent="0.2">
      <c r="A35" s="8">
        <v>2006</v>
      </c>
      <c r="B35" s="14">
        <v>581</v>
      </c>
      <c r="C35" s="14">
        <v>1110</v>
      </c>
      <c r="D35" s="14">
        <v>439</v>
      </c>
      <c r="E35" s="14">
        <v>5470</v>
      </c>
      <c r="F35" s="14">
        <v>79050</v>
      </c>
      <c r="G35" s="14">
        <v>122384.14000000001</v>
      </c>
      <c r="H35" s="14">
        <v>4737</v>
      </c>
      <c r="I35" s="14">
        <v>2647</v>
      </c>
      <c r="J35" s="14">
        <v>891</v>
      </c>
      <c r="K35" s="14">
        <v>6900.5412233682428</v>
      </c>
    </row>
    <row r="36" spans="1:11" ht="13.9" customHeight="1" x14ac:dyDescent="0.2">
      <c r="A36" s="8">
        <v>2007</v>
      </c>
      <c r="B36" s="14">
        <v>352</v>
      </c>
      <c r="C36" s="14">
        <v>324</v>
      </c>
      <c r="D36" s="14">
        <v>226</v>
      </c>
      <c r="E36" s="14">
        <v>3915</v>
      </c>
      <c r="F36" s="14">
        <v>24770</v>
      </c>
      <c r="G36" s="14">
        <v>74369</v>
      </c>
      <c r="H36" s="14">
        <v>2567</v>
      </c>
      <c r="I36" s="14">
        <v>1066</v>
      </c>
      <c r="J36" s="14">
        <v>1244</v>
      </c>
      <c r="K36" s="14">
        <v>4316.1913188944191</v>
      </c>
    </row>
    <row r="37" spans="1:11" ht="13.9" customHeight="1" x14ac:dyDescent="0.2">
      <c r="A37" s="8">
        <v>2008</v>
      </c>
      <c r="B37" s="14">
        <v>600</v>
      </c>
      <c r="C37" s="14">
        <v>405</v>
      </c>
      <c r="D37" s="14">
        <v>660</v>
      </c>
      <c r="E37" s="14">
        <v>6870</v>
      </c>
      <c r="F37" s="14">
        <v>56369</v>
      </c>
      <c r="G37" s="14">
        <v>95226</v>
      </c>
      <c r="H37" s="14">
        <v>5173</v>
      </c>
      <c r="I37" s="14">
        <v>1117</v>
      </c>
      <c r="J37" s="14">
        <v>1741</v>
      </c>
      <c r="K37" s="14">
        <v>16752.168254747987</v>
      </c>
    </row>
    <row r="38" spans="1:11" ht="13.9" customHeight="1" x14ac:dyDescent="0.2">
      <c r="A38" s="8">
        <v>2009</v>
      </c>
      <c r="B38" s="14">
        <v>360</v>
      </c>
      <c r="C38" s="14">
        <v>698</v>
      </c>
      <c r="D38" s="14">
        <v>123</v>
      </c>
      <c r="E38" s="14">
        <v>4230</v>
      </c>
      <c r="F38" s="14">
        <v>47911</v>
      </c>
      <c r="G38" s="14">
        <v>103950</v>
      </c>
      <c r="H38" s="14">
        <v>2181</v>
      </c>
      <c r="I38" s="14">
        <v>1156</v>
      </c>
      <c r="J38" s="14">
        <v>2281</v>
      </c>
      <c r="K38" s="14">
        <v>8709.9845470338514</v>
      </c>
    </row>
    <row r="39" spans="1:11" ht="13.9" customHeight="1" x14ac:dyDescent="0.2">
      <c r="A39" s="8">
        <v>2010</v>
      </c>
      <c r="B39" s="14">
        <v>417</v>
      </c>
      <c r="C39" s="14">
        <v>630</v>
      </c>
      <c r="D39" s="14">
        <v>467</v>
      </c>
      <c r="E39" s="14">
        <v>7520</v>
      </c>
      <c r="F39" s="14">
        <v>84909</v>
      </c>
      <c r="G39" s="14">
        <v>126830</v>
      </c>
      <c r="H39" s="14">
        <v>1610</v>
      </c>
      <c r="I39" s="14">
        <v>1273</v>
      </c>
      <c r="J39" s="14">
        <v>2878</v>
      </c>
      <c r="K39" s="14">
        <v>4562.5036185839253</v>
      </c>
    </row>
    <row r="40" spans="1:11" ht="13.9" customHeight="1" x14ac:dyDescent="0.2">
      <c r="A40" s="8">
        <v>2011</v>
      </c>
      <c r="B40" s="14">
        <v>517</v>
      </c>
      <c r="C40" s="14">
        <v>709</v>
      </c>
      <c r="D40" s="14">
        <v>138</v>
      </c>
      <c r="E40" s="14">
        <v>6050</v>
      </c>
      <c r="F40" s="14">
        <v>61099</v>
      </c>
      <c r="G40" s="14">
        <v>70871</v>
      </c>
      <c r="H40" s="14">
        <v>1908</v>
      </c>
      <c r="I40" s="14">
        <v>2222</v>
      </c>
      <c r="J40" s="14">
        <v>2137</v>
      </c>
      <c r="K40" s="14">
        <v>5097.7900309938541</v>
      </c>
    </row>
    <row r="41" spans="1:11" ht="13.9" customHeight="1" x14ac:dyDescent="0.2">
      <c r="A41" s="8">
        <v>2012</v>
      </c>
      <c r="B41" s="14">
        <v>837</v>
      </c>
      <c r="C41" s="14">
        <v>394</v>
      </c>
      <c r="D41" s="14">
        <v>190</v>
      </c>
      <c r="E41" s="14">
        <v>5480</v>
      </c>
      <c r="F41" s="14">
        <v>36961</v>
      </c>
      <c r="G41" s="14">
        <v>70775</v>
      </c>
      <c r="H41" s="14">
        <v>2282</v>
      </c>
      <c r="I41" s="14">
        <v>1157</v>
      </c>
      <c r="J41" s="14">
        <v>1908</v>
      </c>
      <c r="K41" s="14">
        <v>11960.137442047555</v>
      </c>
    </row>
    <row r="42" spans="1:11" ht="13.9" customHeight="1" x14ac:dyDescent="0.2">
      <c r="A42" s="8">
        <v>2013</v>
      </c>
      <c r="B42" s="14">
        <v>736</v>
      </c>
      <c r="C42" s="14">
        <v>367</v>
      </c>
      <c r="D42" s="14">
        <v>126</v>
      </c>
      <c r="E42" s="14">
        <v>6280</v>
      </c>
      <c r="F42" s="14">
        <v>51324</v>
      </c>
      <c r="G42" s="14">
        <v>68117</v>
      </c>
      <c r="H42" s="14">
        <v>1573</v>
      </c>
      <c r="I42" s="14">
        <v>1414</v>
      </c>
      <c r="J42" s="14">
        <v>3048</v>
      </c>
      <c r="K42" s="14">
        <v>11294.848476759547</v>
      </c>
    </row>
    <row r="43" spans="1:11" ht="13.9" customHeight="1" x14ac:dyDescent="0.2">
      <c r="A43" s="8">
        <v>2014</v>
      </c>
      <c r="B43" s="14">
        <v>1533</v>
      </c>
      <c r="C43" s="14">
        <v>911</v>
      </c>
      <c r="D43" s="14">
        <v>284</v>
      </c>
      <c r="E43" s="14">
        <v>15480</v>
      </c>
      <c r="F43" s="14">
        <v>130200</v>
      </c>
      <c r="G43" s="14">
        <v>124171</v>
      </c>
      <c r="H43" s="14">
        <v>3025</v>
      </c>
      <c r="I43" s="14">
        <v>2161</v>
      </c>
      <c r="J43" s="14">
        <v>4110</v>
      </c>
      <c r="K43" s="14">
        <v>16674.889312790467</v>
      </c>
    </row>
    <row r="44" spans="1:11" ht="13.9" customHeight="1" x14ac:dyDescent="0.2">
      <c r="A44" s="8">
        <v>2015</v>
      </c>
      <c r="B44" s="14">
        <v>517</v>
      </c>
      <c r="C44" s="14">
        <v>1204</v>
      </c>
      <c r="D44" s="14">
        <v>202</v>
      </c>
      <c r="E44" s="14">
        <v>9940</v>
      </c>
      <c r="F44" s="14">
        <v>47372</v>
      </c>
      <c r="G44" s="14">
        <v>60178</v>
      </c>
      <c r="H44" s="14">
        <v>3281</v>
      </c>
      <c r="I44" s="14">
        <v>2244</v>
      </c>
      <c r="J44" s="14">
        <v>956</v>
      </c>
      <c r="K44" s="14">
        <v>10128.133298386627</v>
      </c>
    </row>
    <row r="45" spans="1:11" ht="13.9" customHeight="1" x14ac:dyDescent="0.2">
      <c r="A45" s="13">
        <v>2016</v>
      </c>
      <c r="B45" s="15">
        <v>204</v>
      </c>
      <c r="C45" s="15">
        <v>717</v>
      </c>
      <c r="D45" s="15">
        <v>52</v>
      </c>
      <c r="E45" s="15">
        <v>6733</v>
      </c>
      <c r="F45" s="15">
        <v>26280</v>
      </c>
      <c r="G45" s="15">
        <v>87704</v>
      </c>
      <c r="H45" s="15" t="s">
        <v>33</v>
      </c>
      <c r="I45" s="15">
        <v>2943</v>
      </c>
      <c r="J45" s="15">
        <v>948</v>
      </c>
      <c r="K45" s="15">
        <v>13419.975739938032</v>
      </c>
    </row>
    <row r="46" spans="1:11" x14ac:dyDescent="0.2">
      <c r="A46" s="8" t="s">
        <v>12</v>
      </c>
      <c r="B46" s="16"/>
      <c r="C46" s="16"/>
      <c r="D46" s="16"/>
      <c r="E46" s="16"/>
      <c r="F46" s="16"/>
      <c r="G46" s="16"/>
      <c r="H46" s="16"/>
      <c r="I46" s="16"/>
      <c r="J46" s="16"/>
      <c r="K46" s="16"/>
    </row>
    <row r="47" spans="1:11" x14ac:dyDescent="0.2">
      <c r="A47" s="8" t="s">
        <v>1</v>
      </c>
      <c r="B47" s="14">
        <v>200</v>
      </c>
      <c r="C47" s="14">
        <v>400</v>
      </c>
      <c r="D47" s="14">
        <v>100</v>
      </c>
      <c r="E47" s="14">
        <v>4000</v>
      </c>
      <c r="F47" s="14">
        <v>30000</v>
      </c>
      <c r="G47" s="14">
        <v>50000</v>
      </c>
      <c r="H47" s="14">
        <v>1300</v>
      </c>
      <c r="I47" s="14">
        <v>400</v>
      </c>
      <c r="J47" s="14">
        <v>500</v>
      </c>
      <c r="K47" s="14">
        <v>4250</v>
      </c>
    </row>
    <row r="48" spans="1:11" x14ac:dyDescent="0.2">
      <c r="A48" s="13" t="s">
        <v>2</v>
      </c>
      <c r="B48" s="15">
        <v>500</v>
      </c>
      <c r="C48" s="15">
        <v>1200</v>
      </c>
      <c r="D48" s="15">
        <v>250</v>
      </c>
      <c r="E48" s="15">
        <v>9200</v>
      </c>
      <c r="F48" s="15">
        <v>70000</v>
      </c>
      <c r="G48" s="15">
        <v>90000</v>
      </c>
      <c r="H48" s="15">
        <v>2900</v>
      </c>
      <c r="I48" s="15">
        <v>800</v>
      </c>
      <c r="J48" s="15">
        <v>1600</v>
      </c>
      <c r="K48" s="15">
        <v>8500</v>
      </c>
    </row>
    <row r="49" spans="1:1" ht="15.75" x14ac:dyDescent="0.2">
      <c r="A49" s="8" t="s">
        <v>32</v>
      </c>
    </row>
    <row r="50" spans="1:1" ht="15.75" x14ac:dyDescent="0.2">
      <c r="A50" s="8" t="s">
        <v>29</v>
      </c>
    </row>
    <row r="51" spans="1:1" ht="15.75" x14ac:dyDescent="0.2">
      <c r="A51" s="9" t="s">
        <v>172</v>
      </c>
    </row>
    <row r="52" spans="1:1" ht="15.75" x14ac:dyDescent="0.2">
      <c r="A52" s="8" t="s">
        <v>30</v>
      </c>
    </row>
  </sheetData>
  <pageMargins left="1.01"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activeCell="D27" sqref="D27"/>
    </sheetView>
  </sheetViews>
  <sheetFormatPr defaultRowHeight="12.75" x14ac:dyDescent="0.2"/>
  <cols>
    <col min="1" max="1" width="20.42578125" customWidth="1"/>
    <col min="2" max="2" width="11.5703125" customWidth="1"/>
    <col min="3" max="3" width="11.7109375" customWidth="1"/>
    <col min="4" max="4" width="16" bestFit="1" customWidth="1"/>
    <col min="5" max="5" width="10.28515625" customWidth="1"/>
  </cols>
  <sheetData>
    <row r="1" spans="1:11" x14ac:dyDescent="0.2">
      <c r="A1" t="s">
        <v>174</v>
      </c>
    </row>
    <row r="4" spans="1:11" x14ac:dyDescent="0.2">
      <c r="A4" t="s">
        <v>166</v>
      </c>
    </row>
    <row r="6" spans="1:11" ht="24.75" customHeight="1" x14ac:dyDescent="0.2">
      <c r="A6" s="6"/>
      <c r="B6" s="6"/>
      <c r="C6" s="6"/>
      <c r="D6" s="6"/>
      <c r="E6" s="6"/>
      <c r="F6" s="68" t="s">
        <v>124</v>
      </c>
      <c r="G6" s="68"/>
      <c r="H6" s="68"/>
      <c r="I6" s="68"/>
      <c r="J6" s="68"/>
      <c r="K6" s="68"/>
    </row>
    <row r="7" spans="1:11" x14ac:dyDescent="0.2">
      <c r="A7" s="4" t="s">
        <v>125</v>
      </c>
      <c r="B7" s="4" t="s">
        <v>165</v>
      </c>
      <c r="C7" s="4" t="s">
        <v>123</v>
      </c>
      <c r="D7" s="4" t="s">
        <v>139</v>
      </c>
      <c r="E7" s="4" t="s">
        <v>140</v>
      </c>
      <c r="F7" s="5">
        <v>2011</v>
      </c>
      <c r="G7" s="5">
        <v>2012</v>
      </c>
      <c r="H7" s="5">
        <v>2013</v>
      </c>
      <c r="I7" s="5">
        <v>2014</v>
      </c>
      <c r="J7" s="5">
        <v>2015</v>
      </c>
      <c r="K7" s="5">
        <v>2016</v>
      </c>
    </row>
    <row r="8" spans="1:11" x14ac:dyDescent="0.2">
      <c r="A8" t="s">
        <v>141</v>
      </c>
      <c r="B8" t="s">
        <v>142</v>
      </c>
      <c r="C8" t="s">
        <v>126</v>
      </c>
      <c r="D8" s="2" t="s">
        <v>143</v>
      </c>
      <c r="E8">
        <v>2009</v>
      </c>
      <c r="F8" s="2">
        <v>2137</v>
      </c>
      <c r="G8" s="2">
        <v>1908</v>
      </c>
      <c r="H8" s="2">
        <v>3048</v>
      </c>
      <c r="I8" s="2">
        <v>4110</v>
      </c>
      <c r="J8" s="2">
        <v>956</v>
      </c>
      <c r="K8" s="2">
        <v>979</v>
      </c>
    </row>
    <row r="9" spans="1:11" x14ac:dyDescent="0.2">
      <c r="A9" t="s">
        <v>127</v>
      </c>
      <c r="B9" t="s">
        <v>142</v>
      </c>
      <c r="C9" t="s">
        <v>128</v>
      </c>
      <c r="D9" s="2" t="s">
        <v>164</v>
      </c>
      <c r="E9">
        <v>2013</v>
      </c>
      <c r="F9" s="2">
        <v>5572</v>
      </c>
      <c r="G9" s="2">
        <v>7507</v>
      </c>
      <c r="H9" s="2">
        <v>8323</v>
      </c>
      <c r="I9" s="2">
        <v>7698</v>
      </c>
      <c r="J9" s="2">
        <v>12780</v>
      </c>
      <c r="K9" s="2">
        <v>24242</v>
      </c>
    </row>
    <row r="10" spans="1:11" x14ac:dyDescent="0.2">
      <c r="A10" t="s">
        <v>171</v>
      </c>
      <c r="B10" t="s">
        <v>144</v>
      </c>
      <c r="C10" t="s">
        <v>126</v>
      </c>
      <c r="D10" s="3" t="s">
        <v>170</v>
      </c>
      <c r="E10">
        <v>2015</v>
      </c>
      <c r="F10" s="2">
        <v>70871</v>
      </c>
      <c r="G10" s="2">
        <v>70775</v>
      </c>
      <c r="H10" s="2">
        <v>68117</v>
      </c>
      <c r="I10" s="2">
        <v>124171</v>
      </c>
      <c r="J10" s="2">
        <v>60178</v>
      </c>
      <c r="K10" s="2">
        <v>87704</v>
      </c>
    </row>
    <row r="11" spans="1:11" x14ac:dyDescent="0.2">
      <c r="A11" t="s">
        <v>129</v>
      </c>
      <c r="B11" t="s">
        <v>142</v>
      </c>
      <c r="C11" t="s">
        <v>126</v>
      </c>
      <c r="D11" s="2" t="s">
        <v>145</v>
      </c>
      <c r="E11">
        <v>1994</v>
      </c>
      <c r="F11" s="2">
        <v>517</v>
      </c>
      <c r="G11" s="2">
        <v>837</v>
      </c>
      <c r="H11" s="2">
        <v>736</v>
      </c>
      <c r="I11" s="2">
        <v>1533</v>
      </c>
      <c r="J11" s="2">
        <v>577</v>
      </c>
      <c r="K11" s="2">
        <v>204</v>
      </c>
    </row>
    <row r="12" spans="1:11" x14ac:dyDescent="0.2">
      <c r="A12" t="s">
        <v>130</v>
      </c>
      <c r="B12" t="s">
        <v>146</v>
      </c>
      <c r="C12" t="s">
        <v>128</v>
      </c>
      <c r="D12" s="2" t="s">
        <v>147</v>
      </c>
      <c r="E12">
        <v>2006</v>
      </c>
      <c r="F12" s="2">
        <v>709</v>
      </c>
      <c r="G12" s="2">
        <v>394</v>
      </c>
      <c r="H12" s="2">
        <v>367</v>
      </c>
      <c r="I12" s="2">
        <v>911</v>
      </c>
      <c r="J12" s="2">
        <v>1204</v>
      </c>
      <c r="K12" s="2">
        <v>746</v>
      </c>
    </row>
    <row r="13" spans="1:11" x14ac:dyDescent="0.2">
      <c r="A13" t="s">
        <v>131</v>
      </c>
      <c r="B13" t="s">
        <v>146</v>
      </c>
      <c r="C13" t="s">
        <v>128</v>
      </c>
      <c r="D13" s="2" t="s">
        <v>148</v>
      </c>
      <c r="E13">
        <v>2006</v>
      </c>
      <c r="F13" s="2">
        <v>138</v>
      </c>
      <c r="G13" s="2">
        <v>190</v>
      </c>
      <c r="H13" s="2">
        <v>126</v>
      </c>
      <c r="I13" s="2">
        <v>284</v>
      </c>
      <c r="J13" s="2">
        <v>202</v>
      </c>
      <c r="K13" s="2">
        <v>52</v>
      </c>
    </row>
    <row r="14" spans="1:11" x14ac:dyDescent="0.2">
      <c r="A14" t="s">
        <v>132</v>
      </c>
      <c r="B14" t="s">
        <v>149</v>
      </c>
      <c r="C14" t="s">
        <v>126</v>
      </c>
      <c r="D14" s="2" t="s">
        <v>150</v>
      </c>
      <c r="E14">
        <v>2006</v>
      </c>
      <c r="F14" s="2">
        <v>5098</v>
      </c>
      <c r="G14" s="2">
        <v>11960</v>
      </c>
      <c r="H14" s="2">
        <v>11295</v>
      </c>
      <c r="I14" s="2">
        <v>16675</v>
      </c>
      <c r="J14" s="2">
        <v>9750</v>
      </c>
      <c r="K14" s="2">
        <v>13420</v>
      </c>
    </row>
    <row r="15" spans="1:11" x14ac:dyDescent="0.2">
      <c r="A15" t="s">
        <v>133</v>
      </c>
      <c r="B15" t="s">
        <v>146</v>
      </c>
      <c r="C15" t="s">
        <v>126</v>
      </c>
      <c r="D15" s="2" t="s">
        <v>151</v>
      </c>
      <c r="E15">
        <v>2006</v>
      </c>
      <c r="F15" s="2">
        <v>2222</v>
      </c>
      <c r="G15" s="2">
        <v>1157</v>
      </c>
      <c r="H15" s="2">
        <v>1414</v>
      </c>
      <c r="I15" s="2">
        <v>2161</v>
      </c>
      <c r="J15" s="2">
        <v>2244</v>
      </c>
      <c r="K15" s="2">
        <v>2943</v>
      </c>
    </row>
    <row r="16" spans="1:11" x14ac:dyDescent="0.2">
      <c r="A16" t="s">
        <v>152</v>
      </c>
      <c r="B16" t="s">
        <v>142</v>
      </c>
      <c r="C16" t="s">
        <v>126</v>
      </c>
      <c r="D16" s="2" t="s">
        <v>153</v>
      </c>
      <c r="E16">
        <v>1994</v>
      </c>
      <c r="F16" s="2">
        <v>1908</v>
      </c>
      <c r="G16" s="2">
        <v>2282</v>
      </c>
      <c r="H16" s="2">
        <v>1573</v>
      </c>
      <c r="I16" s="2">
        <v>3025</v>
      </c>
      <c r="J16" s="2">
        <v>3281</v>
      </c>
      <c r="K16" s="2" t="s">
        <v>134</v>
      </c>
    </row>
    <row r="17" spans="1:11" x14ac:dyDescent="0.2">
      <c r="A17" t="s">
        <v>154</v>
      </c>
      <c r="B17" t="s">
        <v>144</v>
      </c>
      <c r="C17" t="s">
        <v>126</v>
      </c>
      <c r="D17" s="2" t="s">
        <v>155</v>
      </c>
      <c r="E17">
        <v>1994</v>
      </c>
      <c r="F17" s="2">
        <v>6050</v>
      </c>
      <c r="G17" s="2">
        <v>5480</v>
      </c>
      <c r="H17" s="2">
        <v>6280</v>
      </c>
      <c r="I17" s="2">
        <v>15480</v>
      </c>
      <c r="J17" s="2">
        <v>9940</v>
      </c>
      <c r="K17" s="2">
        <v>6733</v>
      </c>
    </row>
    <row r="18" spans="1:11" x14ac:dyDescent="0.2">
      <c r="A18" t="s">
        <v>156</v>
      </c>
      <c r="B18" t="s">
        <v>144</v>
      </c>
      <c r="C18" t="s">
        <v>126</v>
      </c>
      <c r="D18" s="2" t="s">
        <v>157</v>
      </c>
      <c r="E18">
        <v>2006</v>
      </c>
      <c r="F18" s="2">
        <v>61099</v>
      </c>
      <c r="G18" s="2">
        <v>36961</v>
      </c>
      <c r="H18" s="2">
        <v>51324</v>
      </c>
      <c r="I18" s="2">
        <v>130200</v>
      </c>
      <c r="J18" s="2">
        <v>47342</v>
      </c>
      <c r="K18" s="2">
        <v>26280</v>
      </c>
    </row>
    <row r="19" spans="1:11" x14ac:dyDescent="0.2">
      <c r="A19" t="s">
        <v>137</v>
      </c>
      <c r="B19" t="s">
        <v>158</v>
      </c>
      <c r="C19" t="s">
        <v>128</v>
      </c>
      <c r="D19" s="2">
        <v>2200</v>
      </c>
      <c r="E19">
        <v>2015</v>
      </c>
      <c r="F19" s="2">
        <v>1221</v>
      </c>
      <c r="G19" s="2" t="s">
        <v>134</v>
      </c>
      <c r="H19" s="2">
        <v>2593</v>
      </c>
      <c r="I19" s="2">
        <v>3555</v>
      </c>
      <c r="J19" s="2">
        <v>2015</v>
      </c>
      <c r="K19" s="2">
        <v>746</v>
      </c>
    </row>
    <row r="20" spans="1:11" x14ac:dyDescent="0.2">
      <c r="A20" t="s">
        <v>159</v>
      </c>
      <c r="B20" t="s">
        <v>160</v>
      </c>
      <c r="C20" t="s">
        <v>126</v>
      </c>
      <c r="D20" s="2" t="s">
        <v>161</v>
      </c>
      <c r="E20">
        <v>1994</v>
      </c>
      <c r="F20" s="2">
        <v>3652</v>
      </c>
      <c r="G20" s="2">
        <v>3007</v>
      </c>
      <c r="H20" s="2">
        <v>14853</v>
      </c>
      <c r="I20" s="2">
        <v>8226</v>
      </c>
      <c r="J20" s="2">
        <v>7062</v>
      </c>
      <c r="K20" s="2">
        <v>6177</v>
      </c>
    </row>
    <row r="21" spans="1:11" x14ac:dyDescent="0.2">
      <c r="A21" s="5" t="s">
        <v>138</v>
      </c>
      <c r="B21" s="5" t="s">
        <v>162</v>
      </c>
      <c r="C21" s="5" t="s">
        <v>126</v>
      </c>
      <c r="D21" s="7" t="s">
        <v>163</v>
      </c>
      <c r="E21" s="5">
        <v>1994</v>
      </c>
      <c r="F21" s="7">
        <v>21000</v>
      </c>
      <c r="G21" s="7">
        <v>10500</v>
      </c>
      <c r="H21" s="7">
        <v>47000</v>
      </c>
      <c r="I21" s="7">
        <v>27000</v>
      </c>
      <c r="J21" s="7">
        <v>19500</v>
      </c>
      <c r="K21" s="7">
        <v>31000</v>
      </c>
    </row>
    <row r="22" spans="1:11" x14ac:dyDescent="0.2">
      <c r="A22" t="s">
        <v>167</v>
      </c>
    </row>
  </sheetData>
  <mergeCells count="1">
    <mergeCell ref="F6:K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table 5 Ketchikan</vt:lpstr>
      <vt:lpstr>Fig 7 table 6 YakutatFig</vt:lpstr>
      <vt:lpstr>Fig 5 Fig 6 Table 4 Sitka</vt:lpstr>
      <vt:lpstr>Fig 4 Table 3 NSEinside</vt:lpstr>
      <vt:lpstr>Table 2 SEAKCohoEsc</vt:lpstr>
      <vt:lpstr>Table 1 GoalSheet</vt:lpstr>
      <vt:lpstr>'Fig 5 Fig 6 Table 4 Sitka'!_Toc212195049</vt:lpstr>
      <vt:lpstr>'Fig 7 table 6 YakutatFig'!_Toc212195051</vt:lpstr>
      <vt:lpstr>'table 5 Ketchikan'!_Toc219528648</vt:lpstr>
      <vt:lpstr>'Table 1 GoalSheet'!_Toc314230014</vt:lpstr>
      <vt:lpstr>'Table 1 GoalSheet'!OLE_LINK4</vt:lpstr>
    </vt:vector>
  </TitlesOfParts>
  <Company>Dell - Personal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ldshaul</dc:creator>
  <cp:lastModifiedBy>jb</cp:lastModifiedBy>
  <cp:lastPrinted>2011-11-26T00:57:55Z</cp:lastPrinted>
  <dcterms:created xsi:type="dcterms:W3CDTF">2002-09-17T19:10:00Z</dcterms:created>
  <dcterms:modified xsi:type="dcterms:W3CDTF">2017-06-07T16:44:09Z</dcterms:modified>
</cp:coreProperties>
</file>