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U:\SHEETS\Data Requests\ToryOConnell\Sablefish\"/>
    </mc:Choice>
  </mc:AlternateContent>
  <xr:revisionPtr revIDLastSave="0" documentId="8_{47690DE0-FD9F-4162-96AD-42AE03D85424}" xr6:coauthVersionLast="47" xr6:coauthVersionMax="47" xr10:uidLastSave="{00000000-0000-0000-0000-000000000000}"/>
  <workbookProtection workbookAlgorithmName="SHA-512" workbookHashValue="Wkl+8jz8PUOwdwFqLzz880QIPm0ecIA4M1dECXrI54JMe6ydEQ15Qe4+eDEs1wYItJZ6Y0HrPjFuCIiuC6FhXA==" workbookSaltValue="TYYyanBSIQ9wfetwxuFTjg==" workbookSpinCount="100000" lockStructure="1"/>
  <bookViews>
    <workbookView xWindow="0" yWindow="180" windowWidth="28800" windowHeight="14820" xr2:uid="{00000000-000D-0000-FFFF-FFFF00000000}"/>
  </bookViews>
  <sheets>
    <sheet name="2021" sheetId="6" r:id="rId1"/>
    <sheet name="2020" sheetId="3" r:id="rId2"/>
    <sheet name="2019" sheetId="1" r:id="rId3"/>
    <sheet name="201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6" l="1"/>
  <c r="J24" i="6"/>
  <c r="J22" i="6"/>
  <c r="J19" i="6"/>
  <c r="J16" i="6"/>
  <c r="J14" i="6"/>
  <c r="J12" i="6"/>
  <c r="J10" i="6"/>
  <c r="J7" i="6"/>
  <c r="H22" i="6"/>
  <c r="G22" i="6" s="1"/>
  <c r="E22" i="6"/>
  <c r="H7" i="6"/>
  <c r="G7" i="6" s="1"/>
  <c r="H10" i="6"/>
  <c r="G10" i="6" s="1"/>
  <c r="E10" i="6"/>
  <c r="D10" i="6" s="1"/>
  <c r="G26" i="6"/>
  <c r="G25" i="6"/>
  <c r="G24" i="6"/>
  <c r="G23" i="6"/>
  <c r="G21" i="6"/>
  <c r="G20" i="6"/>
  <c r="G16" i="6"/>
  <c r="G15" i="6"/>
  <c r="G14" i="6"/>
  <c r="G13" i="6"/>
  <c r="G12" i="6"/>
  <c r="G11" i="6"/>
  <c r="G9" i="6"/>
  <c r="G8" i="6"/>
  <c r="G6" i="6"/>
  <c r="G5" i="6"/>
  <c r="D26" i="6"/>
  <c r="D24" i="6"/>
  <c r="D22" i="6"/>
  <c r="D21" i="6"/>
  <c r="D20" i="6"/>
  <c r="D16" i="6"/>
  <c r="D15" i="6"/>
  <c r="D12" i="6"/>
  <c r="D11" i="6"/>
  <c r="D9" i="6"/>
  <c r="D8" i="6"/>
  <c r="J25" i="6"/>
  <c r="J23" i="6"/>
  <c r="J21" i="6"/>
  <c r="J20" i="6"/>
  <c r="J18" i="6"/>
  <c r="J17" i="6"/>
  <c r="J15" i="6"/>
  <c r="J13" i="6"/>
  <c r="J11" i="6"/>
  <c r="J9" i="6"/>
  <c r="J8" i="6"/>
  <c r="J6" i="6"/>
  <c r="J5" i="6"/>
  <c r="H25" i="3"/>
  <c r="H22" i="3"/>
  <c r="H19" i="3"/>
  <c r="H16" i="3"/>
  <c r="H13" i="3"/>
  <c r="H10" i="3"/>
  <c r="H7" i="3"/>
  <c r="E25" i="3"/>
  <c r="E22" i="3"/>
  <c r="D22" i="3" s="1"/>
  <c r="E19" i="3"/>
  <c r="E13" i="3"/>
  <c r="E10" i="3"/>
  <c r="E7" i="3"/>
  <c r="D21" i="3"/>
  <c r="D20" i="3"/>
  <c r="J28" i="4"/>
  <c r="G28" i="4"/>
  <c r="D28" i="4"/>
  <c r="J27" i="4"/>
  <c r="G27" i="4"/>
  <c r="D27" i="4"/>
  <c r="J26" i="4"/>
  <c r="G26" i="4"/>
  <c r="D26" i="4"/>
  <c r="J25" i="4"/>
  <c r="G25" i="4"/>
  <c r="D25" i="4"/>
  <c r="J24" i="4"/>
  <c r="G24" i="4"/>
  <c r="D24" i="4"/>
  <c r="J23" i="4"/>
  <c r="G23" i="4"/>
  <c r="D23" i="4"/>
  <c r="J22" i="4"/>
  <c r="G22" i="4"/>
  <c r="D22" i="4"/>
  <c r="J21" i="4"/>
  <c r="G21" i="4"/>
  <c r="D21" i="4"/>
  <c r="J20" i="4"/>
  <c r="G20" i="4"/>
  <c r="D20" i="4"/>
  <c r="J19" i="4"/>
  <c r="G19" i="4"/>
  <c r="D19" i="4"/>
  <c r="J18" i="4"/>
  <c r="G18" i="4"/>
  <c r="D18" i="4"/>
  <c r="J17" i="4"/>
  <c r="G17" i="4"/>
  <c r="D17" i="4"/>
  <c r="J16" i="4"/>
  <c r="G16" i="4"/>
  <c r="D16" i="4"/>
  <c r="J15" i="4"/>
  <c r="G15" i="4"/>
  <c r="J14" i="4"/>
  <c r="G14" i="4"/>
  <c r="J13" i="4"/>
  <c r="G13" i="4"/>
  <c r="J12" i="4"/>
  <c r="G12" i="4"/>
  <c r="D12" i="4"/>
  <c r="J11" i="4"/>
  <c r="G11" i="4"/>
  <c r="D11" i="4"/>
  <c r="J10" i="4"/>
  <c r="G10" i="4"/>
  <c r="D10" i="4"/>
  <c r="J9" i="4"/>
  <c r="G9" i="4"/>
  <c r="D9" i="4"/>
  <c r="J8" i="4"/>
  <c r="G8" i="4"/>
  <c r="D8" i="4"/>
  <c r="J7" i="4"/>
  <c r="G7" i="4"/>
  <c r="D7" i="4"/>
  <c r="J6" i="4"/>
  <c r="G6" i="4"/>
  <c r="J5" i="4"/>
  <c r="G5" i="4"/>
  <c r="J4" i="4"/>
  <c r="G4" i="4"/>
  <c r="G8" i="3" l="1"/>
  <c r="G9" i="3"/>
  <c r="J29" i="3"/>
  <c r="G29" i="3"/>
  <c r="D29" i="3"/>
  <c r="J28" i="3"/>
  <c r="G28" i="3"/>
  <c r="D28" i="3"/>
  <c r="J27" i="3"/>
  <c r="G27" i="3"/>
  <c r="D27" i="3"/>
  <c r="J26" i="3"/>
  <c r="G26" i="3"/>
  <c r="D26" i="3"/>
  <c r="J25" i="3"/>
  <c r="G25" i="3"/>
  <c r="D25" i="3"/>
  <c r="J24" i="3"/>
  <c r="G24" i="3"/>
  <c r="D24" i="3"/>
  <c r="J23" i="3"/>
  <c r="G23" i="3"/>
  <c r="D23" i="3"/>
  <c r="J22" i="3"/>
  <c r="G22" i="3"/>
  <c r="J21" i="3"/>
  <c r="G21" i="3"/>
  <c r="J20" i="3"/>
  <c r="G20" i="3"/>
  <c r="J19" i="3"/>
  <c r="G19" i="3"/>
  <c r="D19" i="3"/>
  <c r="J18" i="3"/>
  <c r="G18" i="3"/>
  <c r="D18" i="3"/>
  <c r="J17" i="3"/>
  <c r="G17" i="3"/>
  <c r="D17" i="3"/>
  <c r="J16" i="3"/>
  <c r="G16" i="3"/>
  <c r="J15" i="3"/>
  <c r="G15" i="3"/>
  <c r="J14" i="3"/>
  <c r="G14" i="3"/>
  <c r="J13" i="3"/>
  <c r="G13" i="3"/>
  <c r="D13" i="3"/>
  <c r="J12" i="3"/>
  <c r="G12" i="3"/>
  <c r="D12" i="3"/>
  <c r="J11" i="3"/>
  <c r="G11" i="3"/>
  <c r="D11" i="3"/>
  <c r="J10" i="3"/>
  <c r="G10" i="3"/>
  <c r="D10" i="3"/>
  <c r="J9" i="3"/>
  <c r="D9" i="3"/>
  <c r="J8" i="3"/>
  <c r="D8" i="3"/>
  <c r="J7" i="3"/>
  <c r="G7" i="3"/>
  <c r="D7" i="3"/>
  <c r="J6" i="3"/>
  <c r="G6" i="3"/>
  <c r="D6" i="3"/>
  <c r="J5" i="3"/>
  <c r="G5" i="3"/>
  <c r="D5" i="3"/>
  <c r="D27" i="1"/>
  <c r="J27" i="1"/>
  <c r="G27" i="1"/>
  <c r="J30" i="1" l="1"/>
  <c r="J29" i="1"/>
  <c r="J28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<sst xmlns="http://schemas.openxmlformats.org/spreadsheetml/2006/main" count="315" uniqueCount="31">
  <si>
    <t>Target Pacific Halibut</t>
  </si>
  <si>
    <t>Depth (fathom)</t>
  </si>
  <si>
    <t>Distinct vessels</t>
  </si>
  <si>
    <t>&lt;100</t>
  </si>
  <si>
    <t>161 Total</t>
  </si>
  <si>
    <t>162 Total</t>
  </si>
  <si>
    <t>163 Total</t>
  </si>
  <si>
    <t>171 Total</t>
  </si>
  <si>
    <t>173 Total</t>
  </si>
  <si>
    <t>174 Total</t>
  </si>
  <si>
    <t>182 Total</t>
  </si>
  <si>
    <t>all</t>
  </si>
  <si>
    <t>183 Total</t>
  </si>
  <si>
    <t>184 Total</t>
  </si>
  <si>
    <t>IPHC Statistical Area</t>
  </si>
  <si>
    <t>Net wt (kg)</t>
  </si>
  <si>
    <t>Depth (metre)</t>
  </si>
  <si>
    <t>&lt;182.9</t>
  </si>
  <si>
    <t>≥182.9</t>
  </si>
  <si>
    <t>≥100</t>
  </si>
  <si>
    <t>Net wt (lb)</t>
  </si>
  <si>
    <t>Target All Species</t>
  </si>
  <si>
    <t>* Log catch information 15 March - 15 August; Ticket landings 15 March - 20 August</t>
  </si>
  <si>
    <t>* Log catch information 14 March - 15 August; Ticket landings 14 March - 20 August</t>
  </si>
  <si>
    <t>* Log catch information 24 March - 15 August; Ticket landings 24 March - 20 August</t>
  </si>
  <si>
    <t>n/a</t>
  </si>
  <si>
    <t>n/a - unavailable due to confidentiality</t>
  </si>
  <si>
    <t>Log Information*</t>
  </si>
  <si>
    <t>Ticket Information*</t>
  </si>
  <si>
    <t>2021 Data are preliminary</t>
  </si>
  <si>
    <t>* Log catch information 6 March - 15 August; Ticket landings 6 March - 20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</si>
</sst>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</cellStyleXfs>
  <cellXfs count="70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2" applyFont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4" fontId="5" fillId="0" borderId="1" xfId="1" applyNumberFormat="1" applyFont="1" applyBorder="1"/>
    <xf numFmtId="43" fontId="5" fillId="0" borderId="0" xfId="1" applyNumberFormat="1" applyFont="1" applyBorder="1"/>
    <xf numFmtId="164" fontId="5" fillId="0" borderId="0" xfId="1" applyNumberFormat="1" applyFont="1"/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64" fontId="4" fillId="0" borderId="6" xfId="1" applyNumberFormat="1" applyFont="1" applyBorder="1"/>
    <xf numFmtId="164" fontId="4" fillId="0" borderId="7" xfId="1" applyNumberFormat="1" applyFont="1" applyBorder="1"/>
    <xf numFmtId="43" fontId="4" fillId="0" borderId="6" xfId="1" applyNumberFormat="1" applyFont="1" applyBorder="1"/>
    <xf numFmtId="43" fontId="5" fillId="0" borderId="2" xfId="1" applyNumberFormat="1" applyFont="1" applyBorder="1" applyAlignment="1">
      <alignment horizontal="right"/>
    </xf>
    <xf numFmtId="43" fontId="4" fillId="0" borderId="8" xfId="1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 wrapText="1"/>
    </xf>
    <xf numFmtId="0" fontId="4" fillId="0" borderId="4" xfId="0" applyFont="1" applyFill="1" applyBorder="1" applyAlignment="1">
      <alignment horizontal="right" wrapText="1"/>
    </xf>
    <xf numFmtId="0" fontId="4" fillId="0" borderId="5" xfId="0" applyFont="1" applyFill="1" applyBorder="1" applyAlignment="1">
      <alignment horizontal="right" wrapText="1"/>
    </xf>
    <xf numFmtId="164" fontId="5" fillId="0" borderId="0" xfId="1" applyNumberFormat="1" applyFont="1" applyFill="1" applyBorder="1"/>
    <xf numFmtId="164" fontId="5" fillId="0" borderId="1" xfId="1" applyNumberFormat="1" applyFont="1" applyFill="1" applyBorder="1"/>
    <xf numFmtId="0" fontId="6" fillId="0" borderId="0" xfId="0" applyFont="1" applyAlignment="1">
      <alignment horizontal="left"/>
    </xf>
    <xf numFmtId="164" fontId="5" fillId="0" borderId="0" xfId="1" applyNumberFormat="1" applyFont="1" applyBorder="1"/>
    <xf numFmtId="43" fontId="5" fillId="0" borderId="8" xfId="1" applyNumberFormat="1" applyFont="1" applyBorder="1" applyAlignment="1">
      <alignment horizontal="right"/>
    </xf>
    <xf numFmtId="43" fontId="5" fillId="0" borderId="0" xfId="1" applyNumberFormat="1" applyFont="1" applyBorder="1" applyAlignment="1">
      <alignment horizontal="right"/>
    </xf>
    <xf numFmtId="43" fontId="5" fillId="0" borderId="6" xfId="1" applyNumberFormat="1" applyFont="1" applyBorder="1" applyAlignment="1">
      <alignment horizontal="right"/>
    </xf>
    <xf numFmtId="43" fontId="5" fillId="0" borderId="9" xfId="1" applyNumberFormat="1" applyFont="1" applyBorder="1" applyAlignment="1">
      <alignment horizontal="right"/>
    </xf>
    <xf numFmtId="43" fontId="5" fillId="0" borderId="10" xfId="1" applyNumberFormat="1" applyFont="1" applyBorder="1" applyAlignment="1">
      <alignment horizontal="right"/>
    </xf>
    <xf numFmtId="43" fontId="5" fillId="0" borderId="1" xfId="1" applyNumberFormat="1" applyFont="1" applyBorder="1" applyAlignment="1">
      <alignment horizontal="right"/>
    </xf>
    <xf numFmtId="43" fontId="5" fillId="0" borderId="7" xfId="1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right"/>
    </xf>
    <xf numFmtId="164" fontId="4" fillId="0" borderId="6" xfId="1" applyNumberFormat="1" applyFont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3" fontId="4" fillId="0" borderId="6" xfId="1" applyNumberFormat="1" applyFont="1" applyBorder="1" applyAlignment="1">
      <alignment horizontal="right"/>
    </xf>
    <xf numFmtId="164" fontId="4" fillId="0" borderId="7" xfId="1" applyNumberFormat="1" applyFont="1" applyBorder="1" applyAlignment="1">
      <alignment horizontal="right"/>
    </xf>
    <xf numFmtId="43" fontId="5" fillId="0" borderId="15" xfId="1" applyNumberFormat="1" applyFont="1" applyBorder="1" applyAlignment="1">
      <alignment horizontal="right"/>
    </xf>
    <xf numFmtId="43" fontId="5" fillId="0" borderId="16" xfId="1" applyNumberFormat="1" applyFont="1" applyBorder="1" applyAlignment="1">
      <alignment horizontal="right"/>
    </xf>
    <xf numFmtId="43" fontId="4" fillId="0" borderId="7" xfId="1" applyNumberFormat="1" applyFont="1" applyBorder="1" applyAlignment="1">
      <alignment horizontal="right"/>
    </xf>
    <xf numFmtId="0" fontId="6" fillId="0" borderId="0" xfId="0" applyFont="1"/>
    <xf numFmtId="165" fontId="4" fillId="0" borderId="6" xfId="1" applyNumberFormat="1" applyFont="1" applyBorder="1" applyAlignment="1">
      <alignment horizontal="right"/>
    </xf>
    <xf numFmtId="165" fontId="5" fillId="0" borderId="2" xfId="1" applyNumberFormat="1" applyFont="1" applyBorder="1" applyAlignment="1">
      <alignment horizontal="right"/>
    </xf>
    <xf numFmtId="164" fontId="4" fillId="0" borderId="3" xfId="1" applyNumberFormat="1" applyFont="1" applyFill="1" applyBorder="1" applyAlignment="1">
      <alignment horizontal="right" wrapText="1"/>
    </xf>
    <xf numFmtId="164" fontId="5" fillId="0" borderId="9" xfId="1" applyNumberFormat="1" applyFont="1" applyBorder="1" applyAlignment="1">
      <alignment horizontal="right"/>
    </xf>
    <xf numFmtId="164" fontId="5" fillId="0" borderId="11" xfId="1" applyNumberFormat="1" applyFont="1" applyBorder="1" applyAlignment="1">
      <alignment horizontal="right"/>
    </xf>
    <xf numFmtId="164" fontId="0" fillId="0" borderId="0" xfId="1" applyNumberFormat="1" applyFont="1"/>
    <xf numFmtId="164" fontId="6" fillId="0" borderId="6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164" fontId="0" fillId="0" borderId="0" xfId="1" applyNumberFormat="1" applyFont="1" applyBorder="1"/>
    <xf numFmtId="164" fontId="0" fillId="0" borderId="11" xfId="1" applyNumberFormat="1" applyFont="1" applyBorder="1"/>
    <xf numFmtId="164" fontId="5" fillId="0" borderId="15" xfId="1" applyNumberFormat="1" applyFont="1" applyBorder="1" applyAlignment="1">
      <alignment horizontal="right"/>
    </xf>
    <xf numFmtId="164" fontId="0" fillId="0" borderId="15" xfId="1" applyNumberFormat="1" applyFont="1" applyBorder="1"/>
    <xf numFmtId="43" fontId="5" fillId="0" borderId="13" xfId="1" applyNumberFormat="1" applyFont="1" applyBorder="1" applyAlignment="1">
      <alignment horizontal="right"/>
    </xf>
    <xf numFmtId="164" fontId="0" fillId="0" borderId="10" xfId="1" applyNumberFormat="1" applyFont="1" applyBorder="1"/>
    <xf numFmtId="164" fontId="0" fillId="0" borderId="1" xfId="1" applyNumberFormat="1" applyFont="1" applyBorder="1"/>
    <xf numFmtId="164" fontId="0" fillId="0" borderId="13" xfId="1" applyNumberFormat="1" applyFont="1" applyBorder="1"/>
    <xf numFmtId="164" fontId="0" fillId="0" borderId="7" xfId="1" applyNumberFormat="1" applyFont="1" applyBorder="1"/>
    <xf numFmtId="164" fontId="0" fillId="0" borderId="16" xfId="1" applyNumberFormat="1" applyFont="1" applyBorder="1"/>
    <xf numFmtId="165" fontId="4" fillId="0" borderId="8" xfId="1" applyNumberFormat="1" applyFont="1" applyBorder="1" applyAlignment="1">
      <alignment horizontal="right"/>
    </xf>
    <xf numFmtId="165" fontId="5" fillId="0" borderId="8" xfId="1" applyNumberFormat="1" applyFont="1" applyBorder="1" applyAlignment="1">
      <alignment horizontal="right"/>
    </xf>
    <xf numFmtId="165" fontId="5" fillId="0" borderId="12" xfId="1" applyNumberFormat="1" applyFont="1" applyBorder="1" applyAlignment="1">
      <alignment horizontal="right"/>
    </xf>
    <xf numFmtId="165" fontId="4" fillId="0" borderId="2" xfId="1" applyNumberFormat="1" applyFont="1" applyBorder="1" applyAlignment="1">
      <alignment horizontal="right"/>
    </xf>
    <xf numFmtId="165" fontId="5" fillId="0" borderId="14" xfId="1" applyNumberFormat="1" applyFont="1" applyBorder="1" applyAlignment="1">
      <alignment horizontal="right"/>
    </xf>
    <xf numFmtId="165" fontId="5" fillId="0" borderId="0" xfId="1" applyNumberFormat="1" applyFont="1" applyBorder="1"/>
  </cellXfs>
  <cellStyles count="4">
    <cellStyle name="Comma" xfId="1" builtinId="3"/>
    <cellStyle name="Normal" xfId="0" builtinId="0"/>
    <cellStyle name="Normal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9072-EF10-479F-8789-90B797433720}">
  <dimension ref="A2:L30"/>
  <sheetViews>
    <sheetView showGridLines="0" showRowColHeaders="0" tabSelected="1" showRuler="0" view="pageLayout" zoomScaleNormal="100" workbookViewId="0">
      <selection activeCell="A2" sqref="A2"/>
    </sheetView>
  </sheetViews>
  <sheetFormatPr defaultColWidth="9.140625" defaultRowHeight="15" x14ac:dyDescent="0.25"/>
  <cols>
    <col min="1" max="2" width="9.5703125" style="2" customWidth="1"/>
    <col min="3" max="3" width="8.140625" style="2" customWidth="1"/>
    <col min="4" max="4" width="11.28515625" style="2" bestFit="1" customWidth="1"/>
    <col min="5" max="5" width="10.85546875" style="50" bestFit="1" customWidth="1"/>
    <col min="6" max="6" width="7.5703125" style="1" customWidth="1"/>
    <col min="7" max="7" width="11.28515625" style="1" bestFit="1" customWidth="1"/>
    <col min="8" max="8" width="10.85546875" style="50" bestFit="1" customWidth="1"/>
    <col min="9" max="9" width="7.7109375" style="1" bestFit="1" customWidth="1"/>
    <col min="10" max="10" width="11.28515625" style="1" bestFit="1" customWidth="1"/>
    <col min="11" max="11" width="11.5703125" style="1" customWidth="1"/>
    <col min="12" max="12" width="7.7109375" style="1" bestFit="1" customWidth="1"/>
    <col min="13" max="16384" width="9.140625" style="1"/>
  </cols>
  <sheetData>
    <row r="2" spans="1:12" x14ac:dyDescent="0.25">
      <c r="A2" s="17"/>
      <c r="B2" s="17"/>
      <c r="C2" s="18"/>
      <c r="D2" s="36" t="s">
        <v>27</v>
      </c>
      <c r="E2" s="37"/>
      <c r="F2" s="37"/>
      <c r="G2" s="37"/>
      <c r="H2" s="37"/>
      <c r="I2" s="38"/>
      <c r="J2" s="37" t="s">
        <v>28</v>
      </c>
      <c r="K2" s="37"/>
      <c r="L2" s="37"/>
    </row>
    <row r="3" spans="1:12" x14ac:dyDescent="0.25">
      <c r="A3" s="17"/>
      <c r="B3" s="17"/>
      <c r="C3" s="18"/>
      <c r="D3" s="36" t="s">
        <v>0</v>
      </c>
      <c r="E3" s="37"/>
      <c r="F3" s="38"/>
      <c r="G3" s="36" t="s">
        <v>21</v>
      </c>
      <c r="H3" s="37"/>
      <c r="I3" s="38"/>
      <c r="J3" s="36" t="s">
        <v>21</v>
      </c>
      <c r="K3" s="37"/>
      <c r="L3" s="37"/>
    </row>
    <row r="4" spans="1:12" s="3" customFormat="1" ht="39.75" thickBot="1" x14ac:dyDescent="0.3">
      <c r="A4" s="19" t="s">
        <v>14</v>
      </c>
      <c r="B4" s="19" t="s">
        <v>16</v>
      </c>
      <c r="C4" s="20" t="s">
        <v>1</v>
      </c>
      <c r="D4" s="21" t="s">
        <v>15</v>
      </c>
      <c r="E4" s="47" t="s">
        <v>20</v>
      </c>
      <c r="F4" s="20" t="s">
        <v>2</v>
      </c>
      <c r="G4" s="19" t="s">
        <v>15</v>
      </c>
      <c r="H4" s="47" t="s">
        <v>20</v>
      </c>
      <c r="I4" s="20" t="s">
        <v>2</v>
      </c>
      <c r="J4" s="19" t="s">
        <v>15</v>
      </c>
      <c r="K4" s="19" t="s">
        <v>20</v>
      </c>
      <c r="L4" s="19" t="s">
        <v>2</v>
      </c>
    </row>
    <row r="5" spans="1:12" x14ac:dyDescent="0.25">
      <c r="A5" s="5">
        <v>161</v>
      </c>
      <c r="B5" s="5" t="s">
        <v>17</v>
      </c>
      <c r="C5" s="6" t="s">
        <v>3</v>
      </c>
      <c r="D5" s="46" t="s">
        <v>25</v>
      </c>
      <c r="E5" s="48" t="s">
        <v>25</v>
      </c>
      <c r="F5" s="27" t="s">
        <v>25</v>
      </c>
      <c r="G5" s="46">
        <f t="shared" ref="G5:G26" si="0">ROUND(H5/2204.623,1)</f>
        <v>7</v>
      </c>
      <c r="H5" s="53">
        <v>15364</v>
      </c>
      <c r="I5" s="59">
        <v>4</v>
      </c>
      <c r="J5" s="8">
        <f>ROUND(K5/2.204623,2)</f>
        <v>0</v>
      </c>
      <c r="K5" s="9"/>
      <c r="L5" s="9"/>
    </row>
    <row r="6" spans="1:12" x14ac:dyDescent="0.25">
      <c r="A6" s="5">
        <v>161</v>
      </c>
      <c r="B6" s="5" t="s">
        <v>18</v>
      </c>
      <c r="C6" s="6" t="s">
        <v>19</v>
      </c>
      <c r="D6" s="46" t="s">
        <v>25</v>
      </c>
      <c r="E6" s="49" t="s">
        <v>25</v>
      </c>
      <c r="F6" s="27" t="s">
        <v>25</v>
      </c>
      <c r="G6" s="66">
        <f t="shared" si="0"/>
        <v>8.9</v>
      </c>
      <c r="H6" s="54">
        <v>19545</v>
      </c>
      <c r="I6" s="60">
        <v>6</v>
      </c>
      <c r="J6" s="8">
        <f t="shared" ref="J6:J25" si="1">ROUND(K6/2.204623,2)</f>
        <v>0</v>
      </c>
      <c r="K6" s="9"/>
      <c r="L6" s="9"/>
    </row>
    <row r="7" spans="1:12" x14ac:dyDescent="0.25">
      <c r="A7" s="10" t="s">
        <v>4</v>
      </c>
      <c r="B7" s="10"/>
      <c r="C7" s="11"/>
      <c r="D7" s="45" t="s">
        <v>25</v>
      </c>
      <c r="E7" s="35" t="s">
        <v>25</v>
      </c>
      <c r="F7" s="39" t="s">
        <v>25</v>
      </c>
      <c r="G7" s="67">
        <f t="shared" si="0"/>
        <v>15.8</v>
      </c>
      <c r="H7" s="12">
        <f>SUM(H5:H6)</f>
        <v>34909</v>
      </c>
      <c r="I7" s="40">
        <v>10</v>
      </c>
      <c r="J7" s="45">
        <f t="shared" ref="J7" si="2">ROUND(K7/2204.623,1)</f>
        <v>35.799999999999997</v>
      </c>
      <c r="K7" s="35">
        <v>78865</v>
      </c>
      <c r="L7" s="35">
        <v>18</v>
      </c>
    </row>
    <row r="8" spans="1:12" x14ac:dyDescent="0.25">
      <c r="A8" s="5">
        <v>162</v>
      </c>
      <c r="B8" s="5" t="s">
        <v>17</v>
      </c>
      <c r="C8" s="6" t="s">
        <v>3</v>
      </c>
      <c r="D8" s="46">
        <f>ROUND(E8/2204.623,1)</f>
        <v>55.6</v>
      </c>
      <c r="E8" s="50">
        <v>122487</v>
      </c>
      <c r="F8" s="50">
        <v>33</v>
      </c>
      <c r="G8" s="68">
        <f t="shared" si="0"/>
        <v>55.6</v>
      </c>
      <c r="H8" s="54">
        <v>122487</v>
      </c>
      <c r="I8" s="60">
        <v>33</v>
      </c>
      <c r="J8" s="69">
        <f t="shared" si="1"/>
        <v>0</v>
      </c>
      <c r="K8" s="9"/>
      <c r="L8" s="9"/>
    </row>
    <row r="9" spans="1:12" x14ac:dyDescent="0.25">
      <c r="A9" s="5">
        <v>162</v>
      </c>
      <c r="B9" s="5" t="s">
        <v>18</v>
      </c>
      <c r="C9" s="6" t="s">
        <v>19</v>
      </c>
      <c r="D9" s="46">
        <f t="shared" ref="D9:D26" si="3">ROUND(E9/2204.623,1)</f>
        <v>98</v>
      </c>
      <c r="E9" s="50">
        <v>215991</v>
      </c>
      <c r="F9" s="50">
        <v>26</v>
      </c>
      <c r="G9" s="66">
        <f t="shared" si="0"/>
        <v>98</v>
      </c>
      <c r="H9" s="55">
        <v>215991</v>
      </c>
      <c r="I9" s="61">
        <v>26</v>
      </c>
      <c r="J9" s="69">
        <f t="shared" si="1"/>
        <v>0</v>
      </c>
      <c r="K9" s="9"/>
      <c r="L9" s="9"/>
    </row>
    <row r="10" spans="1:12" x14ac:dyDescent="0.25">
      <c r="A10" s="10" t="s">
        <v>5</v>
      </c>
      <c r="B10" s="10"/>
      <c r="C10" s="11"/>
      <c r="D10" s="64">
        <f t="shared" si="3"/>
        <v>153.5</v>
      </c>
      <c r="E10" s="12">
        <f>SUM(E8:E9)</f>
        <v>338478</v>
      </c>
      <c r="F10" s="12">
        <v>41</v>
      </c>
      <c r="G10" s="64">
        <f t="shared" si="0"/>
        <v>153.5</v>
      </c>
      <c r="H10" s="12">
        <f>SUM(H8:H9)</f>
        <v>338478</v>
      </c>
      <c r="I10" s="13">
        <v>41</v>
      </c>
      <c r="J10" s="45">
        <f t="shared" ref="J10" si="4">ROUND(K10/2204.623,1)</f>
        <v>255.3</v>
      </c>
      <c r="K10" s="12">
        <v>562751</v>
      </c>
      <c r="L10" s="12">
        <v>64</v>
      </c>
    </row>
    <row r="11" spans="1:12" x14ac:dyDescent="0.25">
      <c r="A11" s="5">
        <v>163</v>
      </c>
      <c r="B11" s="5" t="s">
        <v>11</v>
      </c>
      <c r="C11" s="6" t="s">
        <v>11</v>
      </c>
      <c r="D11" s="46">
        <f t="shared" si="3"/>
        <v>17</v>
      </c>
      <c r="E11" s="50">
        <v>37393</v>
      </c>
      <c r="F11" s="50">
        <v>7</v>
      </c>
      <c r="G11" s="65">
        <f t="shared" si="0"/>
        <v>17</v>
      </c>
      <c r="H11" s="52">
        <v>37393</v>
      </c>
      <c r="I11" s="62">
        <v>7</v>
      </c>
      <c r="J11" s="69">
        <f t="shared" si="1"/>
        <v>0</v>
      </c>
      <c r="K11" s="9"/>
      <c r="L11" s="9"/>
    </row>
    <row r="12" spans="1:12" s="44" customFormat="1" x14ac:dyDescent="0.25">
      <c r="A12" s="10" t="s">
        <v>6</v>
      </c>
      <c r="B12" s="10"/>
      <c r="C12" s="11"/>
      <c r="D12" s="64">
        <f t="shared" si="3"/>
        <v>17</v>
      </c>
      <c r="E12" s="51">
        <v>37393</v>
      </c>
      <c r="F12" s="13">
        <v>7</v>
      </c>
      <c r="G12" s="67">
        <f t="shared" si="0"/>
        <v>17</v>
      </c>
      <c r="H12" s="52">
        <v>37393</v>
      </c>
      <c r="I12" s="13">
        <v>7</v>
      </c>
      <c r="J12" s="45">
        <f t="shared" ref="J12" si="5">ROUND(K12/2204.623,1)</f>
        <v>25.4</v>
      </c>
      <c r="K12" s="12">
        <v>55905</v>
      </c>
      <c r="L12" s="12">
        <v>13</v>
      </c>
    </row>
    <row r="13" spans="1:12" x14ac:dyDescent="0.25">
      <c r="A13" s="5">
        <v>171</v>
      </c>
      <c r="B13" s="5" t="s">
        <v>11</v>
      </c>
      <c r="C13" s="6" t="s">
        <v>11</v>
      </c>
      <c r="D13" s="46" t="s">
        <v>25</v>
      </c>
      <c r="E13" s="49" t="s">
        <v>25</v>
      </c>
      <c r="F13" s="27" t="s">
        <v>25</v>
      </c>
      <c r="G13" s="65">
        <f t="shared" si="0"/>
        <v>18.8</v>
      </c>
      <c r="H13" s="52">
        <v>41365</v>
      </c>
      <c r="I13" s="62">
        <v>6</v>
      </c>
      <c r="J13" s="69">
        <f t="shared" si="1"/>
        <v>0</v>
      </c>
      <c r="K13" s="9"/>
      <c r="L13" s="9"/>
    </row>
    <row r="14" spans="1:12" s="44" customFormat="1" x14ac:dyDescent="0.25">
      <c r="A14" s="10" t="s">
        <v>7</v>
      </c>
      <c r="B14" s="10"/>
      <c r="C14" s="11"/>
      <c r="D14" s="45" t="s">
        <v>25</v>
      </c>
      <c r="E14" s="35" t="s">
        <v>25</v>
      </c>
      <c r="F14" s="39" t="s">
        <v>25</v>
      </c>
      <c r="G14" s="67">
        <f t="shared" si="0"/>
        <v>18.8</v>
      </c>
      <c r="H14" s="52">
        <v>41365</v>
      </c>
      <c r="I14" s="13">
        <v>6</v>
      </c>
      <c r="J14" s="45">
        <f t="shared" ref="J14" si="6">ROUND(K14/2204.623,1)</f>
        <v>25</v>
      </c>
      <c r="K14" s="12">
        <v>55132</v>
      </c>
      <c r="L14" s="12">
        <v>18</v>
      </c>
    </row>
    <row r="15" spans="1:12" x14ac:dyDescent="0.25">
      <c r="A15" s="5">
        <v>173</v>
      </c>
      <c r="B15" s="5" t="s">
        <v>11</v>
      </c>
      <c r="C15" s="6" t="s">
        <v>11</v>
      </c>
      <c r="D15" s="46">
        <f t="shared" si="3"/>
        <v>3.2</v>
      </c>
      <c r="E15" s="57">
        <v>6981</v>
      </c>
      <c r="F15" s="57">
        <v>4</v>
      </c>
      <c r="G15" s="68">
        <f t="shared" si="0"/>
        <v>3.2</v>
      </c>
      <c r="H15" s="57">
        <v>6981</v>
      </c>
      <c r="I15" s="63">
        <v>4</v>
      </c>
      <c r="J15" s="69">
        <f t="shared" si="1"/>
        <v>0</v>
      </c>
      <c r="K15" s="9"/>
      <c r="L15" s="9"/>
    </row>
    <row r="16" spans="1:12" s="44" customFormat="1" x14ac:dyDescent="0.25">
      <c r="A16" s="10" t="s">
        <v>8</v>
      </c>
      <c r="B16" s="10"/>
      <c r="C16" s="11"/>
      <c r="D16" s="64">
        <f t="shared" si="3"/>
        <v>3.2</v>
      </c>
      <c r="E16" s="35">
        <v>6981</v>
      </c>
      <c r="F16" s="35">
        <v>4</v>
      </c>
      <c r="G16" s="64">
        <f t="shared" si="0"/>
        <v>3.2</v>
      </c>
      <c r="H16" s="35">
        <v>6981</v>
      </c>
      <c r="I16" s="40">
        <v>4</v>
      </c>
      <c r="J16" s="45">
        <f t="shared" ref="J16" si="7">ROUND(K16/2204.623,1)</f>
        <v>14.2</v>
      </c>
      <c r="K16" s="12">
        <v>31294</v>
      </c>
      <c r="L16" s="12">
        <v>12</v>
      </c>
    </row>
    <row r="17" spans="1:12" x14ac:dyDescent="0.25">
      <c r="A17" s="5">
        <v>174</v>
      </c>
      <c r="B17" s="5" t="s">
        <v>17</v>
      </c>
      <c r="C17" s="6" t="s">
        <v>3</v>
      </c>
      <c r="D17" s="46" t="s">
        <v>25</v>
      </c>
      <c r="E17" s="34" t="s">
        <v>25</v>
      </c>
      <c r="F17" s="27" t="s">
        <v>25</v>
      </c>
      <c r="G17" s="46" t="s">
        <v>25</v>
      </c>
      <c r="H17" s="34" t="s">
        <v>25</v>
      </c>
      <c r="I17" s="42" t="s">
        <v>25</v>
      </c>
      <c r="J17" s="69">
        <f t="shared" si="1"/>
        <v>0</v>
      </c>
      <c r="K17" s="9"/>
      <c r="L17" s="9"/>
    </row>
    <row r="18" spans="1:12" x14ac:dyDescent="0.25">
      <c r="A18" s="5">
        <v>174</v>
      </c>
      <c r="B18" s="5" t="s">
        <v>18</v>
      </c>
      <c r="C18" s="6" t="s">
        <v>19</v>
      </c>
      <c r="D18" s="46" t="s">
        <v>25</v>
      </c>
      <c r="E18" s="49" t="s">
        <v>25</v>
      </c>
      <c r="F18" s="27" t="s">
        <v>25</v>
      </c>
      <c r="G18" s="46" t="s">
        <v>25</v>
      </c>
      <c r="H18" s="49" t="s">
        <v>25</v>
      </c>
      <c r="I18" s="58" t="s">
        <v>25</v>
      </c>
      <c r="J18" s="69">
        <f t="shared" si="1"/>
        <v>0</v>
      </c>
      <c r="K18" s="9"/>
      <c r="L18" s="9"/>
    </row>
    <row r="19" spans="1:12" x14ac:dyDescent="0.25">
      <c r="A19" s="10" t="s">
        <v>9</v>
      </c>
      <c r="B19" s="10"/>
      <c r="C19" s="11"/>
      <c r="D19" s="45" t="s">
        <v>25</v>
      </c>
      <c r="E19" s="35" t="s">
        <v>25</v>
      </c>
      <c r="F19" s="43" t="s">
        <v>25</v>
      </c>
      <c r="G19" s="45" t="s">
        <v>25</v>
      </c>
      <c r="H19" s="35" t="s">
        <v>25</v>
      </c>
      <c r="I19" s="43" t="s">
        <v>25</v>
      </c>
      <c r="J19" s="45">
        <f t="shared" ref="J19" si="8">ROUND(K19/2204.623,1)</f>
        <v>5</v>
      </c>
      <c r="K19" s="12">
        <v>10987</v>
      </c>
      <c r="L19" s="12">
        <v>8</v>
      </c>
    </row>
    <row r="20" spans="1:12" x14ac:dyDescent="0.25">
      <c r="A20" s="5">
        <v>182</v>
      </c>
      <c r="B20" s="5" t="s">
        <v>17</v>
      </c>
      <c r="C20" s="6" t="s">
        <v>3</v>
      </c>
      <c r="D20" s="46">
        <f t="shared" si="3"/>
        <v>16.600000000000001</v>
      </c>
      <c r="E20" s="50">
        <v>36573</v>
      </c>
      <c r="F20" s="50">
        <v>3</v>
      </c>
      <c r="G20" s="68">
        <f t="shared" si="0"/>
        <v>16.600000000000001</v>
      </c>
      <c r="H20" s="50">
        <v>36573</v>
      </c>
      <c r="I20" s="60">
        <v>3</v>
      </c>
      <c r="J20" s="69">
        <f t="shared" si="1"/>
        <v>0</v>
      </c>
      <c r="K20" s="9"/>
      <c r="L20" s="9"/>
    </row>
    <row r="21" spans="1:12" x14ac:dyDescent="0.25">
      <c r="A21" s="5">
        <v>182</v>
      </c>
      <c r="B21" s="5" t="s">
        <v>18</v>
      </c>
      <c r="C21" s="6" t="s">
        <v>19</v>
      </c>
      <c r="D21" s="46">
        <f t="shared" si="3"/>
        <v>5.2</v>
      </c>
      <c r="E21" s="50">
        <v>11490</v>
      </c>
      <c r="F21" s="50">
        <v>4</v>
      </c>
      <c r="G21" s="66">
        <f t="shared" si="0"/>
        <v>5.2</v>
      </c>
      <c r="H21" s="50">
        <v>11490</v>
      </c>
      <c r="I21" s="60">
        <v>4</v>
      </c>
      <c r="J21" s="69">
        <f t="shared" si="1"/>
        <v>0</v>
      </c>
      <c r="K21" s="9"/>
      <c r="L21" s="9"/>
    </row>
    <row r="22" spans="1:12" x14ac:dyDescent="0.25">
      <c r="A22" s="10" t="s">
        <v>10</v>
      </c>
      <c r="B22" s="10"/>
      <c r="C22" s="11"/>
      <c r="D22" s="65">
        <f t="shared" si="3"/>
        <v>21.8</v>
      </c>
      <c r="E22" s="12">
        <f>SUM(E20:E21)</f>
        <v>48063</v>
      </c>
      <c r="F22" s="13">
        <v>4</v>
      </c>
      <c r="G22" s="65">
        <f t="shared" si="0"/>
        <v>21.8</v>
      </c>
      <c r="H22" s="12">
        <f>SUM(H20:H21)</f>
        <v>48063</v>
      </c>
      <c r="I22" s="13">
        <v>4</v>
      </c>
      <c r="J22" s="45">
        <f t="shared" ref="J22:J26" si="9">ROUND(K22/2204.623,1)</f>
        <v>47.1</v>
      </c>
      <c r="K22" s="12">
        <v>103879</v>
      </c>
      <c r="L22" s="12">
        <v>26</v>
      </c>
    </row>
    <row r="23" spans="1:12" x14ac:dyDescent="0.25">
      <c r="A23" s="5">
        <v>183</v>
      </c>
      <c r="B23" s="5" t="s">
        <v>11</v>
      </c>
      <c r="C23" s="6" t="s">
        <v>11</v>
      </c>
      <c r="D23" s="15">
        <v>0</v>
      </c>
      <c r="E23" s="56">
        <v>0</v>
      </c>
      <c r="F23" s="27">
        <v>0</v>
      </c>
      <c r="G23" s="26">
        <f t="shared" si="0"/>
        <v>0</v>
      </c>
      <c r="H23" s="56">
        <v>0</v>
      </c>
      <c r="I23" s="58">
        <v>0</v>
      </c>
      <c r="J23" s="69">
        <f t="shared" si="1"/>
        <v>0</v>
      </c>
      <c r="K23" s="9"/>
      <c r="L23" s="9"/>
    </row>
    <row r="24" spans="1:12" x14ac:dyDescent="0.25">
      <c r="A24" s="10" t="s">
        <v>12</v>
      </c>
      <c r="B24" s="10"/>
      <c r="C24" s="11"/>
      <c r="D24" s="26">
        <f t="shared" si="3"/>
        <v>0</v>
      </c>
      <c r="E24" s="12"/>
      <c r="F24" s="13"/>
      <c r="G24" s="26">
        <f t="shared" si="0"/>
        <v>0</v>
      </c>
      <c r="H24" s="12"/>
      <c r="I24" s="13"/>
      <c r="J24" s="64">
        <f t="shared" si="9"/>
        <v>2.9</v>
      </c>
      <c r="K24" s="12">
        <v>6292</v>
      </c>
      <c r="L24" s="12">
        <v>3</v>
      </c>
    </row>
    <row r="25" spans="1:12" x14ac:dyDescent="0.25">
      <c r="A25" s="5">
        <v>184</v>
      </c>
      <c r="B25" s="5" t="s">
        <v>11</v>
      </c>
      <c r="C25" s="6" t="s">
        <v>11</v>
      </c>
      <c r="D25" s="15">
        <v>0</v>
      </c>
      <c r="E25" s="49">
        <v>0</v>
      </c>
      <c r="F25" s="27">
        <v>0</v>
      </c>
      <c r="G25" s="26">
        <f t="shared" si="0"/>
        <v>0</v>
      </c>
      <c r="H25" s="49">
        <v>0</v>
      </c>
      <c r="I25" s="31">
        <v>0</v>
      </c>
      <c r="J25" s="69">
        <f t="shared" si="1"/>
        <v>0</v>
      </c>
      <c r="K25" s="9"/>
      <c r="L25" s="9"/>
    </row>
    <row r="26" spans="1:12" x14ac:dyDescent="0.25">
      <c r="A26" s="10" t="s">
        <v>13</v>
      </c>
      <c r="B26" s="10"/>
      <c r="C26" s="11"/>
      <c r="D26" s="26">
        <f t="shared" si="3"/>
        <v>0</v>
      </c>
      <c r="E26" s="12"/>
      <c r="F26" s="13"/>
      <c r="G26" s="26">
        <f t="shared" si="0"/>
        <v>0</v>
      </c>
      <c r="H26" s="12"/>
      <c r="I26" s="13"/>
      <c r="J26" s="64">
        <f t="shared" si="9"/>
        <v>14</v>
      </c>
      <c r="K26" s="12">
        <v>30941</v>
      </c>
      <c r="L26" s="12">
        <v>6</v>
      </c>
    </row>
    <row r="28" spans="1:12" x14ac:dyDescent="0.25">
      <c r="A28" s="4" t="s">
        <v>30</v>
      </c>
      <c r="B28" s="4"/>
    </row>
    <row r="29" spans="1:12" x14ac:dyDescent="0.25">
      <c r="A29" s="1" t="s">
        <v>26</v>
      </c>
      <c r="K29" s="24"/>
    </row>
    <row r="30" spans="1:12" x14ac:dyDescent="0.25">
      <c r="A30" s="24" t="s">
        <v>29</v>
      </c>
    </row>
  </sheetData>
  <sheetProtection algorithmName="SHA-512" hashValue="gFWLoJsfWi0/NbOMdn/hKPoqFT6MlvENDPsH4ZdNSw8kXmzfkSnBnwjQu2v+OTaz21K7Qcg+l/S3r31LxoAhQg==" saltValue="/adfwSaq16nAjVSQ353r1w==" spinCount="100000" sheet="1" objects="1" scenarios="1"/>
  <mergeCells count="5">
    <mergeCell ref="D2:I2"/>
    <mergeCell ref="J2:L2"/>
    <mergeCell ref="D3:F3"/>
    <mergeCell ref="G3:I3"/>
    <mergeCell ref="J3:L3"/>
  </mergeCells>
  <pageMargins left="0.7" right="0.7" top="0.8125" bottom="0.75" header="0.3" footer="0.3"/>
  <pageSetup orientation="landscape" r:id="rId1"/>
  <headerFooter>
    <oddHeader>&amp;L&amp;8
IPHC-2022-DCL-001&amp;C&amp;"Arial,Regular"&amp;10  2021 Directed commercial Pacific halibut landings (net weight) 
by IPHC Statistical Area (161-184) and depth, 6 March - 20 August&amp;"-,Regular"&amp;8
PREPARED BY: IPHC SECRETARIAT (POSTED 15 APR 2022)&amp;R&amp;G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2"/>
  <sheetViews>
    <sheetView showGridLines="0" showRuler="0" view="pageLayout" zoomScaleNormal="100" workbookViewId="0">
      <selection activeCell="A2" sqref="A2"/>
    </sheetView>
  </sheetViews>
  <sheetFormatPr defaultColWidth="9.140625" defaultRowHeight="15" x14ac:dyDescent="0.25"/>
  <cols>
    <col min="1" max="2" width="9.5703125" style="2" customWidth="1"/>
    <col min="3" max="3" width="8.140625" style="2" customWidth="1"/>
    <col min="4" max="4" width="11.28515625" style="2" bestFit="1" customWidth="1"/>
    <col min="5" max="5" width="11.28515625" style="1" bestFit="1" customWidth="1"/>
    <col min="6" max="6" width="7.5703125" style="1" customWidth="1"/>
    <col min="7" max="7" width="11.28515625" style="1" bestFit="1" customWidth="1"/>
    <col min="8" max="8" width="8.7109375" style="1" bestFit="1" customWidth="1"/>
    <col min="9" max="9" width="7.7109375" style="1" bestFit="1" customWidth="1"/>
    <col min="10" max="10" width="11.28515625" style="1" bestFit="1" customWidth="1"/>
    <col min="11" max="11" width="11.5703125" style="1" customWidth="1"/>
    <col min="12" max="12" width="7.7109375" style="1" bestFit="1" customWidth="1"/>
    <col min="13" max="16384" width="9.140625" style="1"/>
  </cols>
  <sheetData>
    <row r="2" spans="1:12" x14ac:dyDescent="0.25">
      <c r="A2" s="17"/>
      <c r="B2" s="17"/>
      <c r="C2" s="18"/>
      <c r="D2" s="36" t="s">
        <v>27</v>
      </c>
      <c r="E2" s="37"/>
      <c r="F2" s="37"/>
      <c r="G2" s="37"/>
      <c r="H2" s="37"/>
      <c r="I2" s="38"/>
      <c r="J2" s="37" t="s">
        <v>28</v>
      </c>
      <c r="K2" s="37"/>
      <c r="L2" s="37"/>
    </row>
    <row r="3" spans="1:12" x14ac:dyDescent="0.25">
      <c r="A3" s="17"/>
      <c r="B3" s="17"/>
      <c r="C3" s="18"/>
      <c r="D3" s="36" t="s">
        <v>0</v>
      </c>
      <c r="E3" s="37"/>
      <c r="F3" s="38"/>
      <c r="G3" s="36" t="s">
        <v>21</v>
      </c>
      <c r="H3" s="37"/>
      <c r="I3" s="38"/>
      <c r="J3" s="36" t="s">
        <v>21</v>
      </c>
      <c r="K3" s="37"/>
      <c r="L3" s="37"/>
    </row>
    <row r="4" spans="1:12" s="3" customFormat="1" ht="39.75" thickBot="1" x14ac:dyDescent="0.3">
      <c r="A4" s="19" t="s">
        <v>14</v>
      </c>
      <c r="B4" s="19" t="s">
        <v>16</v>
      </c>
      <c r="C4" s="20" t="s">
        <v>1</v>
      </c>
      <c r="D4" s="21" t="s">
        <v>15</v>
      </c>
      <c r="E4" s="19" t="s">
        <v>20</v>
      </c>
      <c r="F4" s="20" t="s">
        <v>2</v>
      </c>
      <c r="G4" s="19" t="s">
        <v>15</v>
      </c>
      <c r="H4" s="19" t="s">
        <v>20</v>
      </c>
      <c r="I4" s="20" t="s">
        <v>2</v>
      </c>
      <c r="J4" s="19" t="s">
        <v>15</v>
      </c>
      <c r="K4" s="19" t="s">
        <v>20</v>
      </c>
      <c r="L4" s="19" t="s">
        <v>2</v>
      </c>
    </row>
    <row r="5" spans="1:12" x14ac:dyDescent="0.25">
      <c r="A5" s="5">
        <v>161</v>
      </c>
      <c r="B5" s="5" t="s">
        <v>17</v>
      </c>
      <c r="C5" s="6" t="s">
        <v>3</v>
      </c>
      <c r="D5" s="15">
        <f>ROUND(E5/2.204623,2)</f>
        <v>16522.55</v>
      </c>
      <c r="E5" s="9">
        <v>36426</v>
      </c>
      <c r="F5" s="7">
        <v>9</v>
      </c>
      <c r="G5" s="8">
        <f>ROUND(H5/2.204623,2)</f>
        <v>16522.55</v>
      </c>
      <c r="H5" s="9">
        <v>36426</v>
      </c>
      <c r="I5" s="7">
        <v>9</v>
      </c>
      <c r="J5" s="8">
        <f>ROUND(K5/2.204623,2)</f>
        <v>0</v>
      </c>
      <c r="K5" s="9"/>
      <c r="L5" s="9"/>
    </row>
    <row r="6" spans="1:12" x14ac:dyDescent="0.25">
      <c r="A6" s="5">
        <v>161</v>
      </c>
      <c r="B6" s="5" t="s">
        <v>18</v>
      </c>
      <c r="C6" s="6" t="s">
        <v>19</v>
      </c>
      <c r="D6" s="15">
        <f t="shared" ref="D6:D29" si="0">ROUND(E6/2.204623,2)</f>
        <v>12739.14</v>
      </c>
      <c r="E6" s="9">
        <v>28085</v>
      </c>
      <c r="F6" s="7">
        <v>9</v>
      </c>
      <c r="G6" s="8">
        <f t="shared" ref="G6:G29" si="1">ROUND(H6/2.204623,2)</f>
        <v>12739.14</v>
      </c>
      <c r="H6" s="9">
        <v>28085</v>
      </c>
      <c r="I6" s="7">
        <v>9</v>
      </c>
      <c r="J6" s="8">
        <f t="shared" ref="J6:J29" si="2">ROUND(K6/2.204623,2)</f>
        <v>0</v>
      </c>
      <c r="K6" s="9"/>
      <c r="L6" s="9"/>
    </row>
    <row r="7" spans="1:12" x14ac:dyDescent="0.25">
      <c r="A7" s="10" t="s">
        <v>4</v>
      </c>
      <c r="B7" s="10"/>
      <c r="C7" s="11"/>
      <c r="D7" s="16">
        <f t="shared" si="0"/>
        <v>29261.69</v>
      </c>
      <c r="E7" s="12">
        <f>SUM(E5:E6)</f>
        <v>64511</v>
      </c>
      <c r="F7" s="13">
        <v>13</v>
      </c>
      <c r="G7" s="14">
        <f t="shared" si="1"/>
        <v>29261.69</v>
      </c>
      <c r="H7" s="12">
        <f>SUM(H5:H6)</f>
        <v>64511</v>
      </c>
      <c r="I7" s="13">
        <v>13</v>
      </c>
      <c r="J7" s="14">
        <f t="shared" si="2"/>
        <v>41670.620000000003</v>
      </c>
      <c r="K7" s="12">
        <v>91868</v>
      </c>
      <c r="L7" s="12">
        <v>15</v>
      </c>
    </row>
    <row r="8" spans="1:12" x14ac:dyDescent="0.25">
      <c r="A8" s="5">
        <v>162</v>
      </c>
      <c r="B8" s="5" t="s">
        <v>17</v>
      </c>
      <c r="C8" s="6" t="s">
        <v>3</v>
      </c>
      <c r="D8" s="15">
        <f t="shared" si="0"/>
        <v>78812.570000000007</v>
      </c>
      <c r="E8" s="9">
        <v>173752</v>
      </c>
      <c r="F8" s="7">
        <v>38</v>
      </c>
      <c r="G8" s="8">
        <f t="shared" si="1"/>
        <v>79317.87</v>
      </c>
      <c r="H8" s="9">
        <v>174866</v>
      </c>
      <c r="I8" s="7">
        <v>38</v>
      </c>
      <c r="J8" s="8">
        <f t="shared" si="2"/>
        <v>0</v>
      </c>
      <c r="K8" s="9"/>
      <c r="L8" s="9"/>
    </row>
    <row r="9" spans="1:12" x14ac:dyDescent="0.25">
      <c r="A9" s="5">
        <v>162</v>
      </c>
      <c r="B9" s="5" t="s">
        <v>18</v>
      </c>
      <c r="C9" s="6" t="s">
        <v>19</v>
      </c>
      <c r="D9" s="15">
        <f t="shared" si="0"/>
        <v>73658.850000000006</v>
      </c>
      <c r="E9" s="9">
        <v>162390</v>
      </c>
      <c r="F9" s="7">
        <v>32</v>
      </c>
      <c r="G9" s="8">
        <f t="shared" si="1"/>
        <v>73658.850000000006</v>
      </c>
      <c r="H9" s="9">
        <v>162390</v>
      </c>
      <c r="I9" s="7">
        <v>32</v>
      </c>
      <c r="J9" s="8">
        <f t="shared" si="2"/>
        <v>0</v>
      </c>
      <c r="K9" s="9"/>
      <c r="L9" s="9"/>
    </row>
    <row r="10" spans="1:12" x14ac:dyDescent="0.25">
      <c r="A10" s="10" t="s">
        <v>5</v>
      </c>
      <c r="B10" s="10"/>
      <c r="C10" s="11"/>
      <c r="D10" s="16">
        <f t="shared" si="0"/>
        <v>152471.42000000001</v>
      </c>
      <c r="E10" s="12">
        <f>SUM(E8:E9)</f>
        <v>336142</v>
      </c>
      <c r="F10" s="13">
        <v>46</v>
      </c>
      <c r="G10" s="14">
        <f t="shared" si="1"/>
        <v>152976.72</v>
      </c>
      <c r="H10" s="12">
        <f>SUM(H8:H9)</f>
        <v>337256</v>
      </c>
      <c r="I10" s="13">
        <v>46</v>
      </c>
      <c r="J10" s="14">
        <f t="shared" si="2"/>
        <v>225423.12</v>
      </c>
      <c r="K10" s="12">
        <v>496973</v>
      </c>
      <c r="L10" s="12">
        <v>58</v>
      </c>
    </row>
    <row r="11" spans="1:12" x14ac:dyDescent="0.25">
      <c r="A11" s="5">
        <v>163</v>
      </c>
      <c r="B11" s="5" t="s">
        <v>17</v>
      </c>
      <c r="C11" s="6" t="s">
        <v>3</v>
      </c>
      <c r="D11" s="15">
        <f t="shared" si="0"/>
        <v>3606.51</v>
      </c>
      <c r="E11" s="9">
        <v>7951</v>
      </c>
      <c r="F11" s="7">
        <v>6</v>
      </c>
      <c r="G11" s="8">
        <f t="shared" si="1"/>
        <v>3606.51</v>
      </c>
      <c r="H11" s="9">
        <v>7951</v>
      </c>
      <c r="I11" s="7">
        <v>6</v>
      </c>
      <c r="J11" s="8">
        <f t="shared" si="2"/>
        <v>0</v>
      </c>
      <c r="K11" s="9"/>
      <c r="L11" s="9"/>
    </row>
    <row r="12" spans="1:12" x14ac:dyDescent="0.25">
      <c r="A12" s="5">
        <v>163</v>
      </c>
      <c r="B12" s="5" t="s">
        <v>18</v>
      </c>
      <c r="C12" s="6" t="s">
        <v>19</v>
      </c>
      <c r="D12" s="15">
        <f t="shared" si="0"/>
        <v>14409.72</v>
      </c>
      <c r="E12" s="9">
        <v>31768</v>
      </c>
      <c r="F12" s="7">
        <v>9</v>
      </c>
      <c r="G12" s="8">
        <f t="shared" si="1"/>
        <v>14409.72</v>
      </c>
      <c r="H12" s="9">
        <v>31768</v>
      </c>
      <c r="I12" s="7">
        <v>9</v>
      </c>
      <c r="J12" s="8">
        <f t="shared" si="2"/>
        <v>0</v>
      </c>
      <c r="K12" s="9"/>
      <c r="L12" s="9"/>
    </row>
    <row r="13" spans="1:12" x14ac:dyDescent="0.25">
      <c r="A13" s="10" t="s">
        <v>6</v>
      </c>
      <c r="B13" s="10"/>
      <c r="C13" s="11"/>
      <c r="D13" s="16">
        <f t="shared" si="0"/>
        <v>18016.23</v>
      </c>
      <c r="E13" s="12">
        <f>SUM(E11:E12)</f>
        <v>39719</v>
      </c>
      <c r="F13" s="13">
        <v>10</v>
      </c>
      <c r="G13" s="14">
        <f t="shared" si="1"/>
        <v>18016.23</v>
      </c>
      <c r="H13" s="12">
        <f>SUM(H11:H12)</f>
        <v>39719</v>
      </c>
      <c r="I13" s="13">
        <v>10</v>
      </c>
      <c r="J13" s="14">
        <f t="shared" si="2"/>
        <v>18011.7</v>
      </c>
      <c r="K13" s="12">
        <v>39709</v>
      </c>
      <c r="L13" s="12">
        <v>10</v>
      </c>
    </row>
    <row r="14" spans="1:12" x14ac:dyDescent="0.25">
      <c r="A14" s="5">
        <v>171</v>
      </c>
      <c r="B14" s="5" t="s">
        <v>17</v>
      </c>
      <c r="C14" s="6" t="s">
        <v>3</v>
      </c>
      <c r="D14" s="15" t="s">
        <v>25</v>
      </c>
      <c r="E14" s="41" t="s">
        <v>25</v>
      </c>
      <c r="F14" s="42" t="s">
        <v>25</v>
      </c>
      <c r="G14" s="8">
        <f t="shared" si="1"/>
        <v>7702.9</v>
      </c>
      <c r="H14" s="9">
        <v>16982</v>
      </c>
      <c r="I14" s="7">
        <v>9</v>
      </c>
      <c r="J14" s="8">
        <f t="shared" si="2"/>
        <v>0</v>
      </c>
      <c r="K14" s="9"/>
      <c r="L14" s="9"/>
    </row>
    <row r="15" spans="1:12" x14ac:dyDescent="0.25">
      <c r="A15" s="5">
        <v>171</v>
      </c>
      <c r="B15" s="5" t="s">
        <v>18</v>
      </c>
      <c r="C15" s="6" t="s">
        <v>19</v>
      </c>
      <c r="D15" s="15" t="s">
        <v>25</v>
      </c>
      <c r="E15" s="27" t="s">
        <v>25</v>
      </c>
      <c r="F15" s="31" t="s">
        <v>25</v>
      </c>
      <c r="G15" s="8">
        <f t="shared" si="1"/>
        <v>21279.38</v>
      </c>
      <c r="H15" s="9">
        <v>46913</v>
      </c>
      <c r="I15" s="7">
        <v>9</v>
      </c>
      <c r="J15" s="8">
        <f t="shared" si="2"/>
        <v>0</v>
      </c>
      <c r="K15" s="9"/>
      <c r="L15" s="9"/>
    </row>
    <row r="16" spans="1:12" x14ac:dyDescent="0.25">
      <c r="A16" s="10" t="s">
        <v>7</v>
      </c>
      <c r="B16" s="10"/>
      <c r="C16" s="11"/>
      <c r="D16" s="26" t="s">
        <v>25</v>
      </c>
      <c r="E16" s="28" t="s">
        <v>25</v>
      </c>
      <c r="F16" s="32" t="s">
        <v>25</v>
      </c>
      <c r="G16" s="14">
        <f t="shared" si="1"/>
        <v>28982.28</v>
      </c>
      <c r="H16" s="12">
        <f>SUM(H14:H15)</f>
        <v>63895</v>
      </c>
      <c r="I16" s="13">
        <v>13</v>
      </c>
      <c r="J16" s="14">
        <f t="shared" si="2"/>
        <v>29902.16</v>
      </c>
      <c r="K16" s="12">
        <v>65923</v>
      </c>
      <c r="L16" s="12">
        <v>14</v>
      </c>
    </row>
    <row r="17" spans="1:12" x14ac:dyDescent="0.25">
      <c r="A17" s="5">
        <v>173</v>
      </c>
      <c r="B17" s="5" t="s">
        <v>17</v>
      </c>
      <c r="C17" s="6" t="s">
        <v>3</v>
      </c>
      <c r="D17" s="15">
        <f t="shared" si="0"/>
        <v>3295.35</v>
      </c>
      <c r="E17" s="9">
        <v>7265</v>
      </c>
      <c r="F17" s="7">
        <v>5</v>
      </c>
      <c r="G17" s="8">
        <f t="shared" si="1"/>
        <v>3295.35</v>
      </c>
      <c r="H17" s="9">
        <v>7265</v>
      </c>
      <c r="I17" s="7">
        <v>5</v>
      </c>
      <c r="J17" s="8">
        <f t="shared" si="2"/>
        <v>0</v>
      </c>
      <c r="K17" s="9"/>
      <c r="L17" s="9"/>
    </row>
    <row r="18" spans="1:12" x14ac:dyDescent="0.25">
      <c r="A18" s="5">
        <v>173</v>
      </c>
      <c r="B18" s="5" t="s">
        <v>18</v>
      </c>
      <c r="C18" s="6" t="s">
        <v>19</v>
      </c>
      <c r="D18" s="15">
        <f t="shared" si="0"/>
        <v>4340.88</v>
      </c>
      <c r="E18" s="9">
        <v>9570</v>
      </c>
      <c r="F18" s="7">
        <v>6</v>
      </c>
      <c r="G18" s="8">
        <f t="shared" si="1"/>
        <v>4340.88</v>
      </c>
      <c r="H18" s="9">
        <v>9570</v>
      </c>
      <c r="I18" s="7">
        <v>6</v>
      </c>
      <c r="J18" s="8">
        <f t="shared" si="2"/>
        <v>0</v>
      </c>
      <c r="K18" s="9"/>
      <c r="L18" s="9"/>
    </row>
    <row r="19" spans="1:12" x14ac:dyDescent="0.25">
      <c r="A19" s="10" t="s">
        <v>8</v>
      </c>
      <c r="B19" s="10"/>
      <c r="C19" s="11"/>
      <c r="D19" s="16">
        <f t="shared" si="0"/>
        <v>7636.23</v>
      </c>
      <c r="E19" s="12">
        <f>SUM(E17:E18)</f>
        <v>16835</v>
      </c>
      <c r="F19" s="13">
        <v>8</v>
      </c>
      <c r="G19" s="14">
        <f t="shared" si="1"/>
        <v>7636.23</v>
      </c>
      <c r="H19" s="12">
        <f>SUM(H17:H18)</f>
        <v>16835</v>
      </c>
      <c r="I19" s="13">
        <v>8</v>
      </c>
      <c r="J19" s="14">
        <f t="shared" si="2"/>
        <v>10113.290000000001</v>
      </c>
      <c r="K19" s="12">
        <v>22296</v>
      </c>
      <c r="L19" s="12">
        <v>10</v>
      </c>
    </row>
    <row r="20" spans="1:12" x14ac:dyDescent="0.25">
      <c r="A20" s="5">
        <v>174</v>
      </c>
      <c r="B20" s="5" t="s">
        <v>17</v>
      </c>
      <c r="C20" s="6" t="s">
        <v>3</v>
      </c>
      <c r="D20" s="15">
        <f t="shared" si="0"/>
        <v>4172.6000000000004</v>
      </c>
      <c r="E20" s="34">
        <v>9199</v>
      </c>
      <c r="F20" s="33">
        <v>6</v>
      </c>
      <c r="G20" s="8">
        <f t="shared" si="1"/>
        <v>4172.6000000000004</v>
      </c>
      <c r="H20" s="9">
        <v>9199</v>
      </c>
      <c r="I20" s="7">
        <v>6</v>
      </c>
      <c r="J20" s="8">
        <f t="shared" si="2"/>
        <v>0</v>
      </c>
      <c r="K20" s="9"/>
      <c r="L20" s="9"/>
    </row>
    <row r="21" spans="1:12" x14ac:dyDescent="0.25">
      <c r="A21" s="5">
        <v>174</v>
      </c>
      <c r="B21" s="5" t="s">
        <v>18</v>
      </c>
      <c r="C21" s="6" t="s">
        <v>19</v>
      </c>
      <c r="D21" s="15">
        <f t="shared" si="0"/>
        <v>1237.8499999999999</v>
      </c>
      <c r="E21" s="34">
        <v>2729</v>
      </c>
      <c r="F21" s="33">
        <v>5</v>
      </c>
      <c r="G21" s="8">
        <f t="shared" si="1"/>
        <v>1237.8499999999999</v>
      </c>
      <c r="H21" s="9">
        <v>2729</v>
      </c>
      <c r="I21" s="7">
        <v>5</v>
      </c>
      <c r="J21" s="8">
        <f t="shared" si="2"/>
        <v>0</v>
      </c>
      <c r="K21" s="9"/>
      <c r="L21" s="9"/>
    </row>
    <row r="22" spans="1:12" x14ac:dyDescent="0.25">
      <c r="A22" s="10" t="s">
        <v>9</v>
      </c>
      <c r="B22" s="10"/>
      <c r="C22" s="11"/>
      <c r="D22" s="16">
        <f t="shared" si="0"/>
        <v>5410.45</v>
      </c>
      <c r="E22" s="35">
        <f>SUM(E20:E21)</f>
        <v>11928</v>
      </c>
      <c r="F22" s="40">
        <v>9</v>
      </c>
      <c r="G22" s="14">
        <f t="shared" si="1"/>
        <v>5410.45</v>
      </c>
      <c r="H22" s="12">
        <f>SUM(H20:H21)</f>
        <v>11928</v>
      </c>
      <c r="I22" s="13">
        <v>9</v>
      </c>
      <c r="J22" s="14">
        <f t="shared" si="2"/>
        <v>5409.09</v>
      </c>
      <c r="K22" s="12">
        <v>11925</v>
      </c>
      <c r="L22" s="12">
        <v>9</v>
      </c>
    </row>
    <row r="23" spans="1:12" x14ac:dyDescent="0.25">
      <c r="A23" s="5">
        <v>182</v>
      </c>
      <c r="B23" s="5" t="s">
        <v>17</v>
      </c>
      <c r="C23" s="6" t="s">
        <v>3</v>
      </c>
      <c r="D23" s="15">
        <f t="shared" si="0"/>
        <v>27988.46</v>
      </c>
      <c r="E23" s="9">
        <v>61704</v>
      </c>
      <c r="F23" s="7">
        <v>16</v>
      </c>
      <c r="G23" s="8">
        <f t="shared" si="1"/>
        <v>27988.46</v>
      </c>
      <c r="H23" s="9">
        <v>61704</v>
      </c>
      <c r="I23" s="7">
        <v>16</v>
      </c>
      <c r="J23" s="8">
        <f t="shared" si="2"/>
        <v>0</v>
      </c>
      <c r="K23" s="9"/>
      <c r="L23" s="9"/>
    </row>
    <row r="24" spans="1:12" x14ac:dyDescent="0.25">
      <c r="A24" s="5">
        <v>182</v>
      </c>
      <c r="B24" s="5" t="s">
        <v>18</v>
      </c>
      <c r="C24" s="6" t="s">
        <v>19</v>
      </c>
      <c r="D24" s="15">
        <f t="shared" si="0"/>
        <v>9456.49</v>
      </c>
      <c r="E24" s="9">
        <v>20848</v>
      </c>
      <c r="F24" s="7">
        <v>9</v>
      </c>
      <c r="G24" s="8">
        <f t="shared" si="1"/>
        <v>9456.49</v>
      </c>
      <c r="H24" s="9">
        <v>20848</v>
      </c>
      <c r="I24" s="7">
        <v>9</v>
      </c>
      <c r="J24" s="8">
        <f t="shared" si="2"/>
        <v>0</v>
      </c>
      <c r="K24" s="9"/>
      <c r="L24" s="9"/>
    </row>
    <row r="25" spans="1:12" x14ac:dyDescent="0.25">
      <c r="A25" s="10" t="s">
        <v>10</v>
      </c>
      <c r="B25" s="10"/>
      <c r="C25" s="11"/>
      <c r="D25" s="16">
        <f t="shared" si="0"/>
        <v>37444.949999999997</v>
      </c>
      <c r="E25" s="12">
        <f>SUM(E23:E24)</f>
        <v>82552</v>
      </c>
      <c r="F25" s="13">
        <v>18</v>
      </c>
      <c r="G25" s="14">
        <f t="shared" si="1"/>
        <v>37444.949999999997</v>
      </c>
      <c r="H25" s="12">
        <f>SUM(H23:H24)</f>
        <v>82552</v>
      </c>
      <c r="I25" s="13">
        <v>18</v>
      </c>
      <c r="J25" s="14">
        <f t="shared" si="2"/>
        <v>55402.22</v>
      </c>
      <c r="K25" s="12">
        <v>122141</v>
      </c>
      <c r="L25" s="12">
        <v>32</v>
      </c>
    </row>
    <row r="26" spans="1:12" x14ac:dyDescent="0.25">
      <c r="A26" s="5">
        <v>183</v>
      </c>
      <c r="B26" s="5" t="s">
        <v>11</v>
      </c>
      <c r="C26" s="6" t="s">
        <v>11</v>
      </c>
      <c r="D26" s="15">
        <f t="shared" si="0"/>
        <v>4731.42</v>
      </c>
      <c r="E26" s="22">
        <v>10431</v>
      </c>
      <c r="F26" s="23">
        <v>6</v>
      </c>
      <c r="G26" s="8">
        <f t="shared" si="1"/>
        <v>4731.42</v>
      </c>
      <c r="H26" s="9">
        <v>10431</v>
      </c>
      <c r="I26" s="7">
        <v>6</v>
      </c>
      <c r="J26" s="8">
        <f t="shared" si="2"/>
        <v>0</v>
      </c>
      <c r="K26" s="9"/>
      <c r="L26" s="9"/>
    </row>
    <row r="27" spans="1:12" x14ac:dyDescent="0.25">
      <c r="A27" s="10" t="s">
        <v>12</v>
      </c>
      <c r="B27" s="10"/>
      <c r="C27" s="11"/>
      <c r="D27" s="16">
        <f t="shared" si="0"/>
        <v>4731.42</v>
      </c>
      <c r="E27" s="12">
        <v>10431</v>
      </c>
      <c r="F27" s="13">
        <v>6</v>
      </c>
      <c r="G27" s="14">
        <f t="shared" si="1"/>
        <v>4731.42</v>
      </c>
      <c r="H27" s="12">
        <v>10431</v>
      </c>
      <c r="I27" s="13">
        <v>6</v>
      </c>
      <c r="J27" s="14">
        <f t="shared" si="2"/>
        <v>5219.49</v>
      </c>
      <c r="K27" s="12">
        <v>11507</v>
      </c>
      <c r="L27" s="12">
        <v>9</v>
      </c>
    </row>
    <row r="28" spans="1:12" x14ac:dyDescent="0.25">
      <c r="A28" s="5">
        <v>184</v>
      </c>
      <c r="B28" s="5" t="s">
        <v>11</v>
      </c>
      <c r="C28" s="6" t="s">
        <v>11</v>
      </c>
      <c r="D28" s="15">
        <f t="shared" si="0"/>
        <v>12350.41</v>
      </c>
      <c r="E28" s="22">
        <v>27228</v>
      </c>
      <c r="F28" s="23">
        <v>5</v>
      </c>
      <c r="G28" s="8">
        <f t="shared" si="1"/>
        <v>12350.41</v>
      </c>
      <c r="H28" s="9">
        <v>27228</v>
      </c>
      <c r="I28" s="7">
        <v>5</v>
      </c>
      <c r="J28" s="8">
        <f t="shared" si="2"/>
        <v>0</v>
      </c>
      <c r="K28" s="9"/>
      <c r="L28" s="9"/>
    </row>
    <row r="29" spans="1:12" x14ac:dyDescent="0.25">
      <c r="A29" s="10" t="s">
        <v>13</v>
      </c>
      <c r="B29" s="10"/>
      <c r="C29" s="11"/>
      <c r="D29" s="16">
        <f t="shared" si="0"/>
        <v>12350.41</v>
      </c>
      <c r="E29" s="12">
        <v>27228</v>
      </c>
      <c r="F29" s="13">
        <v>5</v>
      </c>
      <c r="G29" s="14">
        <f t="shared" si="1"/>
        <v>12350.41</v>
      </c>
      <c r="H29" s="12">
        <v>27228</v>
      </c>
      <c r="I29" s="13">
        <v>5</v>
      </c>
      <c r="J29" s="14">
        <f t="shared" si="2"/>
        <v>17587.59</v>
      </c>
      <c r="K29" s="12">
        <v>38774</v>
      </c>
      <c r="L29" s="12">
        <v>7</v>
      </c>
    </row>
    <row r="31" spans="1:12" x14ac:dyDescent="0.25">
      <c r="A31" s="4" t="s">
        <v>23</v>
      </c>
      <c r="B31" s="4"/>
    </row>
    <row r="32" spans="1:12" x14ac:dyDescent="0.25">
      <c r="A32" s="1" t="s">
        <v>26</v>
      </c>
      <c r="K32" s="24"/>
    </row>
  </sheetData>
  <sheetProtection algorithmName="SHA-512" hashValue="nRKhyw4j45h2qrdLJS7B8wWmlXZ19MeoNo3r9wbyNVwqEkSGIIhUvddFW+vG6yxUR4wuizy+5r4zTCwSk1mmrQ==" saltValue="Xo5XiFFM6EzzwzUgwfXDUw==" spinCount="100000" sheet="1" objects="1" scenarios="1"/>
  <mergeCells count="5">
    <mergeCell ref="D2:I2"/>
    <mergeCell ref="J2:L2"/>
    <mergeCell ref="D3:F3"/>
    <mergeCell ref="G3:I3"/>
    <mergeCell ref="J3:L3"/>
  </mergeCells>
  <pageMargins left="0.7" right="0.7" top="0.75" bottom="0.75" header="0.3" footer="0.3"/>
  <pageSetup orientation="landscape" r:id="rId1"/>
  <headerFooter>
    <oddHeader>&amp;L&amp;8
IPHC-2022-DCL-001&amp;C&amp;"Arial,Regular"&amp;10  2020 Directed commercial Pacific halibut landings (net weight) 
by IPHC Statistical Area (161-184) and depth, 14 March - 20 August&amp;"-,Regular"&amp;8
PREPARED BY: IPHC SECRETARIAT (POSTED 14 APR 2022)&amp;R&amp;G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showGridLines="0" showRowColHeaders="0" showRuler="0" view="pageLayout" zoomScaleNormal="100" workbookViewId="0">
      <selection activeCell="A2" sqref="A2"/>
    </sheetView>
  </sheetViews>
  <sheetFormatPr defaultRowHeight="15" x14ac:dyDescent="0.25"/>
  <cols>
    <col min="1" max="2" width="9.5703125" style="2" customWidth="1"/>
    <col min="3" max="3" width="8.140625" style="2" customWidth="1"/>
    <col min="4" max="4" width="11.28515625" style="2" bestFit="1" customWidth="1"/>
    <col min="5" max="5" width="11.28515625" bestFit="1" customWidth="1"/>
    <col min="6" max="6" width="7.5703125" customWidth="1"/>
    <col min="7" max="7" width="11.28515625" style="1" bestFit="1" customWidth="1"/>
    <col min="8" max="8" width="8.7109375" bestFit="1" customWidth="1"/>
    <col min="9" max="9" width="7.7109375" bestFit="1" customWidth="1"/>
    <col min="10" max="10" width="11.28515625" style="1" bestFit="1" customWidth="1"/>
    <col min="11" max="11" width="11.5703125" customWidth="1"/>
    <col min="12" max="12" width="7.7109375" bestFit="1" customWidth="1"/>
  </cols>
  <sheetData>
    <row r="1" spans="1:12" s="1" customFormat="1" x14ac:dyDescent="0.25">
      <c r="A1" s="2"/>
      <c r="B1" s="2"/>
      <c r="C1" s="2"/>
      <c r="D1" s="2"/>
    </row>
    <row r="2" spans="1:12" x14ac:dyDescent="0.25">
      <c r="A2" s="17"/>
      <c r="B2" s="17"/>
      <c r="C2" s="18"/>
      <c r="D2" s="36" t="s">
        <v>27</v>
      </c>
      <c r="E2" s="37"/>
      <c r="F2" s="37"/>
      <c r="G2" s="37"/>
      <c r="H2" s="37"/>
      <c r="I2" s="38"/>
      <c r="J2" s="37" t="s">
        <v>28</v>
      </c>
      <c r="K2" s="37"/>
      <c r="L2" s="37"/>
    </row>
    <row r="3" spans="1:12" x14ac:dyDescent="0.25">
      <c r="A3" s="17"/>
      <c r="B3" s="17"/>
      <c r="C3" s="18"/>
      <c r="D3" s="36" t="s">
        <v>0</v>
      </c>
      <c r="E3" s="37"/>
      <c r="F3" s="38"/>
      <c r="G3" s="36" t="s">
        <v>21</v>
      </c>
      <c r="H3" s="37"/>
      <c r="I3" s="38"/>
      <c r="J3" s="36" t="s">
        <v>21</v>
      </c>
      <c r="K3" s="37"/>
      <c r="L3" s="37"/>
    </row>
    <row r="4" spans="1:12" s="3" customFormat="1" ht="39.75" thickBot="1" x14ac:dyDescent="0.3">
      <c r="A4" s="19" t="s">
        <v>14</v>
      </c>
      <c r="B4" s="19" t="s">
        <v>16</v>
      </c>
      <c r="C4" s="20" t="s">
        <v>1</v>
      </c>
      <c r="D4" s="21" t="s">
        <v>15</v>
      </c>
      <c r="E4" s="19" t="s">
        <v>20</v>
      </c>
      <c r="F4" s="20" t="s">
        <v>2</v>
      </c>
      <c r="G4" s="19" t="s">
        <v>15</v>
      </c>
      <c r="H4" s="19" t="s">
        <v>20</v>
      </c>
      <c r="I4" s="20" t="s">
        <v>2</v>
      </c>
      <c r="J4" s="19" t="s">
        <v>15</v>
      </c>
      <c r="K4" s="19" t="s">
        <v>20</v>
      </c>
      <c r="L4" s="19" t="s">
        <v>2</v>
      </c>
    </row>
    <row r="5" spans="1:12" x14ac:dyDescent="0.25">
      <c r="A5" s="5">
        <v>161</v>
      </c>
      <c r="B5" s="5" t="s">
        <v>17</v>
      </c>
      <c r="C5" s="6" t="s">
        <v>3</v>
      </c>
      <c r="D5" s="15" t="s">
        <v>25</v>
      </c>
      <c r="E5" s="29" t="s">
        <v>25</v>
      </c>
      <c r="F5" s="30" t="s">
        <v>25</v>
      </c>
      <c r="G5" s="8">
        <f>ROUND(H5/2.204623,2)</f>
        <v>6995.3</v>
      </c>
      <c r="H5" s="9">
        <v>15422</v>
      </c>
      <c r="I5" s="7">
        <v>9</v>
      </c>
      <c r="J5" s="8">
        <f>ROUND(K5/2.204623,2)</f>
        <v>0</v>
      </c>
      <c r="K5" s="9"/>
      <c r="L5" s="9"/>
    </row>
    <row r="6" spans="1:12" x14ac:dyDescent="0.25">
      <c r="A6" s="5">
        <v>161</v>
      </c>
      <c r="B6" s="5" t="s">
        <v>18</v>
      </c>
      <c r="C6" s="6" t="s">
        <v>19</v>
      </c>
      <c r="D6" s="15" t="s">
        <v>25</v>
      </c>
      <c r="E6" s="27" t="s">
        <v>25</v>
      </c>
      <c r="F6" s="31" t="s">
        <v>25</v>
      </c>
      <c r="G6" s="8">
        <f t="shared" ref="G6:G30" si="0">ROUND(H6/2.204623,2)</f>
        <v>8781.5499999999993</v>
      </c>
      <c r="H6" s="9">
        <v>19360</v>
      </c>
      <c r="I6" s="7">
        <v>9</v>
      </c>
      <c r="J6" s="8">
        <f t="shared" ref="J6:J30" si="1">ROUND(K6/2.204623,2)</f>
        <v>0</v>
      </c>
      <c r="K6" s="9"/>
      <c r="L6" s="9"/>
    </row>
    <row r="7" spans="1:12" x14ac:dyDescent="0.25">
      <c r="A7" s="10" t="s">
        <v>4</v>
      </c>
      <c r="B7" s="10"/>
      <c r="C7" s="11"/>
      <c r="D7" s="26" t="s">
        <v>25</v>
      </c>
      <c r="E7" s="28" t="s">
        <v>25</v>
      </c>
      <c r="F7" s="32" t="s">
        <v>25</v>
      </c>
      <c r="G7" s="14">
        <f t="shared" si="0"/>
        <v>15776.85</v>
      </c>
      <c r="H7" s="12">
        <v>34782</v>
      </c>
      <c r="I7" s="13">
        <v>15</v>
      </c>
      <c r="J7" s="14">
        <f t="shared" si="1"/>
        <v>24099.360000000001</v>
      </c>
      <c r="K7" s="12">
        <v>53130</v>
      </c>
      <c r="L7" s="12">
        <v>21</v>
      </c>
    </row>
    <row r="8" spans="1:12" x14ac:dyDescent="0.25">
      <c r="A8" s="5">
        <v>162</v>
      </c>
      <c r="B8" s="5" t="s">
        <v>17</v>
      </c>
      <c r="C8" s="6" t="s">
        <v>3</v>
      </c>
      <c r="D8" s="15" t="s">
        <v>25</v>
      </c>
      <c r="E8" s="27" t="s">
        <v>25</v>
      </c>
      <c r="F8" s="31" t="s">
        <v>25</v>
      </c>
      <c r="G8" s="8">
        <f t="shared" si="0"/>
        <v>83386.14</v>
      </c>
      <c r="H8" s="9">
        <v>183835</v>
      </c>
      <c r="I8" s="7">
        <v>47</v>
      </c>
      <c r="J8" s="8">
        <f t="shared" si="1"/>
        <v>0</v>
      </c>
      <c r="K8" s="9"/>
      <c r="L8" s="9"/>
    </row>
    <row r="9" spans="1:12" x14ac:dyDescent="0.25">
      <c r="A9" s="5">
        <v>162</v>
      </c>
      <c r="B9" s="5" t="s">
        <v>18</v>
      </c>
      <c r="C9" s="6" t="s">
        <v>19</v>
      </c>
      <c r="D9" s="15" t="s">
        <v>25</v>
      </c>
      <c r="E9" s="27" t="s">
        <v>25</v>
      </c>
      <c r="F9" s="31" t="s">
        <v>25</v>
      </c>
      <c r="G9" s="8">
        <f t="shared" si="0"/>
        <v>112751.7</v>
      </c>
      <c r="H9" s="9">
        <v>248575</v>
      </c>
      <c r="I9" s="7">
        <v>34</v>
      </c>
      <c r="J9" s="8">
        <f t="shared" si="1"/>
        <v>0</v>
      </c>
      <c r="K9" s="9"/>
      <c r="L9" s="9"/>
    </row>
    <row r="10" spans="1:12" x14ac:dyDescent="0.25">
      <c r="A10" s="10" t="s">
        <v>5</v>
      </c>
      <c r="B10" s="10"/>
      <c r="C10" s="11"/>
      <c r="D10" s="26" t="s">
        <v>25</v>
      </c>
      <c r="E10" s="28" t="s">
        <v>25</v>
      </c>
      <c r="F10" s="32" t="s">
        <v>25</v>
      </c>
      <c r="G10" s="14">
        <f t="shared" si="0"/>
        <v>196137.84</v>
      </c>
      <c r="H10" s="12">
        <v>432410</v>
      </c>
      <c r="I10" s="13">
        <v>57</v>
      </c>
      <c r="J10" s="14">
        <f t="shared" si="1"/>
        <v>264679.27</v>
      </c>
      <c r="K10" s="12">
        <v>583518</v>
      </c>
      <c r="L10" s="12">
        <v>71</v>
      </c>
    </row>
    <row r="11" spans="1:12" x14ac:dyDescent="0.25">
      <c r="A11" s="5">
        <v>163</v>
      </c>
      <c r="B11" s="5" t="s">
        <v>17</v>
      </c>
      <c r="C11" s="6" t="s">
        <v>3</v>
      </c>
      <c r="D11" s="15">
        <f t="shared" ref="D11:D30" si="2">ROUND(E11/2.204623,2)</f>
        <v>3899.53</v>
      </c>
      <c r="E11" s="9">
        <v>8597</v>
      </c>
      <c r="F11" s="7">
        <v>6</v>
      </c>
      <c r="G11" s="8">
        <f t="shared" si="0"/>
        <v>3899.53</v>
      </c>
      <c r="H11" s="9">
        <v>8597</v>
      </c>
      <c r="I11" s="7">
        <v>6</v>
      </c>
      <c r="J11" s="8">
        <f t="shared" si="1"/>
        <v>0</v>
      </c>
      <c r="K11" s="9"/>
      <c r="L11" s="9"/>
    </row>
    <row r="12" spans="1:12" x14ac:dyDescent="0.25">
      <c r="A12" s="5">
        <v>163</v>
      </c>
      <c r="B12" s="5" t="s">
        <v>18</v>
      </c>
      <c r="C12" s="6" t="s">
        <v>19</v>
      </c>
      <c r="D12" s="15">
        <f t="shared" si="2"/>
        <v>11899.09</v>
      </c>
      <c r="E12" s="9">
        <v>26233</v>
      </c>
      <c r="F12" s="7">
        <v>9</v>
      </c>
      <c r="G12" s="8">
        <f t="shared" si="0"/>
        <v>11899.09</v>
      </c>
      <c r="H12" s="9">
        <v>26233</v>
      </c>
      <c r="I12" s="7">
        <v>9</v>
      </c>
      <c r="J12" s="8">
        <f t="shared" si="1"/>
        <v>0</v>
      </c>
      <c r="K12" s="9"/>
      <c r="L12" s="9"/>
    </row>
    <row r="13" spans="1:12" x14ac:dyDescent="0.25">
      <c r="A13" s="10" t="s">
        <v>6</v>
      </c>
      <c r="B13" s="10"/>
      <c r="C13" s="11"/>
      <c r="D13" s="16">
        <f t="shared" si="2"/>
        <v>15798.62</v>
      </c>
      <c r="E13" s="12">
        <v>34830</v>
      </c>
      <c r="F13" s="13">
        <v>11</v>
      </c>
      <c r="G13" s="14">
        <f t="shared" si="0"/>
        <v>15798.62</v>
      </c>
      <c r="H13" s="12">
        <v>34830</v>
      </c>
      <c r="I13" s="13">
        <v>11</v>
      </c>
      <c r="J13" s="14">
        <f t="shared" si="1"/>
        <v>17874.259999999998</v>
      </c>
      <c r="K13" s="12">
        <v>39406</v>
      </c>
      <c r="L13" s="12">
        <v>12</v>
      </c>
    </row>
    <row r="14" spans="1:12" x14ac:dyDescent="0.25">
      <c r="A14" s="5">
        <v>171</v>
      </c>
      <c r="B14" s="5" t="s">
        <v>17</v>
      </c>
      <c r="C14" s="6" t="s">
        <v>3</v>
      </c>
      <c r="D14" s="15">
        <f t="shared" si="2"/>
        <v>5292.06</v>
      </c>
      <c r="E14" s="9">
        <v>11667</v>
      </c>
      <c r="F14" s="7">
        <v>4</v>
      </c>
      <c r="G14" s="8">
        <f t="shared" si="0"/>
        <v>5292.06</v>
      </c>
      <c r="H14" s="9">
        <v>11667</v>
      </c>
      <c r="I14" s="7">
        <v>4</v>
      </c>
      <c r="J14" s="8">
        <f t="shared" si="1"/>
        <v>0</v>
      </c>
      <c r="K14" s="9"/>
      <c r="L14" s="9"/>
    </row>
    <row r="15" spans="1:12" x14ac:dyDescent="0.25">
      <c r="A15" s="5">
        <v>171</v>
      </c>
      <c r="B15" s="5" t="s">
        <v>18</v>
      </c>
      <c r="C15" s="6" t="s">
        <v>19</v>
      </c>
      <c r="D15" s="15">
        <f t="shared" si="2"/>
        <v>18384.55</v>
      </c>
      <c r="E15" s="9">
        <v>40531</v>
      </c>
      <c r="F15" s="7">
        <v>6</v>
      </c>
      <c r="G15" s="8">
        <f t="shared" si="0"/>
        <v>19790.689999999999</v>
      </c>
      <c r="H15" s="9">
        <v>43631</v>
      </c>
      <c r="I15" s="7">
        <v>9</v>
      </c>
      <c r="J15" s="8">
        <f t="shared" si="1"/>
        <v>0</v>
      </c>
      <c r="K15" s="9"/>
      <c r="L15" s="9"/>
    </row>
    <row r="16" spans="1:12" x14ac:dyDescent="0.25">
      <c r="A16" s="10" t="s">
        <v>7</v>
      </c>
      <c r="B16" s="10"/>
      <c r="C16" s="11"/>
      <c r="D16" s="16">
        <f t="shared" si="2"/>
        <v>23676.61</v>
      </c>
      <c r="E16" s="12">
        <v>52198</v>
      </c>
      <c r="F16" s="13">
        <v>8</v>
      </c>
      <c r="G16" s="14">
        <f t="shared" si="0"/>
        <v>25082.75</v>
      </c>
      <c r="H16" s="12">
        <v>55298</v>
      </c>
      <c r="I16" s="13">
        <v>11</v>
      </c>
      <c r="J16" s="14">
        <f t="shared" si="1"/>
        <v>27063.58</v>
      </c>
      <c r="K16" s="12">
        <v>59665</v>
      </c>
      <c r="L16" s="12">
        <v>14</v>
      </c>
    </row>
    <row r="17" spans="1:12" x14ac:dyDescent="0.25">
      <c r="A17" s="5">
        <v>173</v>
      </c>
      <c r="B17" s="5" t="s">
        <v>17</v>
      </c>
      <c r="C17" s="6" t="s">
        <v>3</v>
      </c>
      <c r="D17" s="15">
        <f t="shared" si="2"/>
        <v>7641.67</v>
      </c>
      <c r="E17" s="9">
        <v>16847</v>
      </c>
      <c r="F17" s="7">
        <v>8</v>
      </c>
      <c r="G17" s="8">
        <f t="shared" si="0"/>
        <v>7641.67</v>
      </c>
      <c r="H17" s="9">
        <v>16847</v>
      </c>
      <c r="I17" s="7">
        <v>7</v>
      </c>
      <c r="J17" s="8">
        <f t="shared" si="1"/>
        <v>0</v>
      </c>
      <c r="K17" s="9"/>
      <c r="L17" s="9"/>
    </row>
    <row r="18" spans="1:12" x14ac:dyDescent="0.25">
      <c r="A18" s="5">
        <v>173</v>
      </c>
      <c r="B18" s="5" t="s">
        <v>18</v>
      </c>
      <c r="C18" s="6" t="s">
        <v>19</v>
      </c>
      <c r="D18" s="15">
        <f t="shared" si="2"/>
        <v>6607.03</v>
      </c>
      <c r="E18" s="9">
        <v>14566</v>
      </c>
      <c r="F18" s="7">
        <v>4</v>
      </c>
      <c r="G18" s="8">
        <f t="shared" si="0"/>
        <v>6607.03</v>
      </c>
      <c r="H18" s="9">
        <v>14566</v>
      </c>
      <c r="I18" s="7">
        <v>4</v>
      </c>
      <c r="J18" s="8">
        <f t="shared" si="1"/>
        <v>0</v>
      </c>
      <c r="K18" s="9"/>
      <c r="L18" s="9"/>
    </row>
    <row r="19" spans="1:12" x14ac:dyDescent="0.25">
      <c r="A19" s="10" t="s">
        <v>8</v>
      </c>
      <c r="B19" s="10"/>
      <c r="C19" s="11"/>
      <c r="D19" s="16">
        <f t="shared" si="2"/>
        <v>14248.69</v>
      </c>
      <c r="E19" s="12">
        <v>31413</v>
      </c>
      <c r="F19" s="13">
        <v>10</v>
      </c>
      <c r="G19" s="14">
        <f t="shared" si="0"/>
        <v>14248.69</v>
      </c>
      <c r="H19" s="12">
        <v>31413</v>
      </c>
      <c r="I19" s="13">
        <v>9</v>
      </c>
      <c r="J19" s="14">
        <f t="shared" si="1"/>
        <v>17517.73</v>
      </c>
      <c r="K19" s="12">
        <v>38620</v>
      </c>
      <c r="L19" s="12">
        <v>12</v>
      </c>
    </row>
    <row r="20" spans="1:12" x14ac:dyDescent="0.25">
      <c r="A20" s="5">
        <v>174</v>
      </c>
      <c r="B20" s="5" t="s">
        <v>17</v>
      </c>
      <c r="C20" s="6" t="s">
        <v>3</v>
      </c>
      <c r="D20" s="15">
        <f t="shared" si="2"/>
        <v>2912.52</v>
      </c>
      <c r="E20" s="9">
        <v>6421</v>
      </c>
      <c r="F20" s="7">
        <v>7</v>
      </c>
      <c r="G20" s="8">
        <f t="shared" si="0"/>
        <v>2912.52</v>
      </c>
      <c r="H20" s="9">
        <v>6421</v>
      </c>
      <c r="I20" s="7">
        <v>7</v>
      </c>
      <c r="J20" s="8">
        <f t="shared" si="1"/>
        <v>0</v>
      </c>
      <c r="K20" s="9"/>
      <c r="L20" s="9"/>
    </row>
    <row r="21" spans="1:12" x14ac:dyDescent="0.25">
      <c r="A21" s="5">
        <v>174</v>
      </c>
      <c r="B21" s="5" t="s">
        <v>18</v>
      </c>
      <c r="C21" s="6" t="s">
        <v>19</v>
      </c>
      <c r="D21" s="15">
        <f t="shared" si="2"/>
        <v>1909.62</v>
      </c>
      <c r="E21" s="9">
        <v>4210</v>
      </c>
      <c r="F21" s="7">
        <v>5</v>
      </c>
      <c r="G21" s="8">
        <f t="shared" si="0"/>
        <v>1909.62</v>
      </c>
      <c r="H21" s="9">
        <v>4210</v>
      </c>
      <c r="I21" s="7">
        <v>5</v>
      </c>
      <c r="J21" s="8">
        <f t="shared" si="1"/>
        <v>0</v>
      </c>
      <c r="K21" s="9"/>
      <c r="L21" s="9"/>
    </row>
    <row r="22" spans="1:12" x14ac:dyDescent="0.25">
      <c r="A22" s="10" t="s">
        <v>9</v>
      </c>
      <c r="B22" s="10"/>
      <c r="C22" s="11"/>
      <c r="D22" s="16">
        <f t="shared" si="2"/>
        <v>4822.1400000000003</v>
      </c>
      <c r="E22" s="12">
        <v>10631</v>
      </c>
      <c r="F22" s="13">
        <v>9</v>
      </c>
      <c r="G22" s="14">
        <f t="shared" si="0"/>
        <v>4822.1400000000003</v>
      </c>
      <c r="H22" s="12">
        <v>10631</v>
      </c>
      <c r="I22" s="13">
        <v>9</v>
      </c>
      <c r="J22" s="14">
        <f t="shared" si="1"/>
        <v>7232.53</v>
      </c>
      <c r="K22" s="12">
        <v>15945</v>
      </c>
      <c r="L22" s="12">
        <v>10</v>
      </c>
    </row>
    <row r="23" spans="1:12" x14ac:dyDescent="0.25">
      <c r="A23" s="5">
        <v>182</v>
      </c>
      <c r="B23" s="5" t="s">
        <v>17</v>
      </c>
      <c r="C23" s="6" t="s">
        <v>3</v>
      </c>
      <c r="D23" s="15">
        <f t="shared" si="2"/>
        <v>37603.71</v>
      </c>
      <c r="E23" s="9">
        <v>82902</v>
      </c>
      <c r="F23" s="7">
        <v>23</v>
      </c>
      <c r="G23" s="8">
        <f t="shared" si="0"/>
        <v>37603.71</v>
      </c>
      <c r="H23" s="9">
        <v>82902</v>
      </c>
      <c r="I23" s="7">
        <v>23</v>
      </c>
      <c r="J23" s="8">
        <f t="shared" si="1"/>
        <v>0</v>
      </c>
      <c r="K23" s="9"/>
      <c r="L23" s="9"/>
    </row>
    <row r="24" spans="1:12" x14ac:dyDescent="0.25">
      <c r="A24" s="5">
        <v>182</v>
      </c>
      <c r="B24" s="5" t="s">
        <v>18</v>
      </c>
      <c r="C24" s="6" t="s">
        <v>19</v>
      </c>
      <c r="D24" s="15">
        <f t="shared" si="2"/>
        <v>17042.37</v>
      </c>
      <c r="E24" s="9">
        <v>37572</v>
      </c>
      <c r="F24" s="7">
        <v>17</v>
      </c>
      <c r="G24" s="8">
        <f t="shared" si="0"/>
        <v>17042.37</v>
      </c>
      <c r="H24" s="9">
        <v>37572</v>
      </c>
      <c r="I24" s="7">
        <v>17</v>
      </c>
      <c r="J24" s="8">
        <f t="shared" si="1"/>
        <v>0</v>
      </c>
      <c r="K24" s="9"/>
      <c r="L24" s="9"/>
    </row>
    <row r="25" spans="1:12" x14ac:dyDescent="0.25">
      <c r="A25" s="10" t="s">
        <v>10</v>
      </c>
      <c r="B25" s="10"/>
      <c r="C25" s="11"/>
      <c r="D25" s="16">
        <f t="shared" si="2"/>
        <v>54646.080000000002</v>
      </c>
      <c r="E25" s="12">
        <v>120474</v>
      </c>
      <c r="F25" s="13">
        <v>29</v>
      </c>
      <c r="G25" s="14">
        <f t="shared" si="0"/>
        <v>54646.080000000002</v>
      </c>
      <c r="H25" s="12">
        <v>120474</v>
      </c>
      <c r="I25" s="13">
        <v>29</v>
      </c>
      <c r="J25" s="14">
        <f t="shared" si="1"/>
        <v>65256.51</v>
      </c>
      <c r="K25" s="12">
        <v>143866</v>
      </c>
      <c r="L25" s="12">
        <v>40</v>
      </c>
    </row>
    <row r="26" spans="1:12" x14ac:dyDescent="0.25">
      <c r="A26" s="5">
        <v>183</v>
      </c>
      <c r="B26" s="5" t="s">
        <v>17</v>
      </c>
      <c r="C26" s="6" t="s">
        <v>3</v>
      </c>
      <c r="D26" s="15">
        <f t="shared" si="2"/>
        <v>2644.9</v>
      </c>
      <c r="E26" s="22">
        <v>5831</v>
      </c>
      <c r="F26" s="23">
        <v>5</v>
      </c>
      <c r="G26" s="8">
        <f t="shared" si="0"/>
        <v>2644.9</v>
      </c>
      <c r="H26" s="9">
        <v>5831</v>
      </c>
      <c r="I26" s="7">
        <v>5</v>
      </c>
      <c r="J26" s="8">
        <f t="shared" si="1"/>
        <v>0</v>
      </c>
      <c r="K26" s="9"/>
      <c r="L26" s="9"/>
    </row>
    <row r="27" spans="1:12" s="1" customFormat="1" x14ac:dyDescent="0.25">
      <c r="A27" s="5">
        <v>183</v>
      </c>
      <c r="B27" s="5" t="s">
        <v>18</v>
      </c>
      <c r="C27" s="6" t="s">
        <v>19</v>
      </c>
      <c r="D27" s="15">
        <f t="shared" si="2"/>
        <v>8746.17</v>
      </c>
      <c r="E27" s="22">
        <v>19282</v>
      </c>
      <c r="F27" s="23">
        <v>9</v>
      </c>
      <c r="G27" s="8">
        <f t="shared" si="0"/>
        <v>8746.17</v>
      </c>
      <c r="H27" s="9">
        <v>19282</v>
      </c>
      <c r="I27" s="7">
        <v>9</v>
      </c>
      <c r="J27" s="8">
        <f t="shared" si="1"/>
        <v>0</v>
      </c>
      <c r="K27" s="9"/>
      <c r="L27" s="9"/>
    </row>
    <row r="28" spans="1:12" x14ac:dyDescent="0.25">
      <c r="A28" s="10" t="s">
        <v>12</v>
      </c>
      <c r="B28" s="10"/>
      <c r="C28" s="11"/>
      <c r="D28" s="16">
        <f t="shared" si="2"/>
        <v>11391.06</v>
      </c>
      <c r="E28" s="12">
        <v>25113</v>
      </c>
      <c r="F28" s="13">
        <v>12</v>
      </c>
      <c r="G28" s="14">
        <f t="shared" si="0"/>
        <v>11391.06</v>
      </c>
      <c r="H28" s="12">
        <v>25113</v>
      </c>
      <c r="I28" s="13">
        <v>12</v>
      </c>
      <c r="J28" s="14">
        <f t="shared" si="1"/>
        <v>11925.39</v>
      </c>
      <c r="K28" s="12">
        <v>26291</v>
      </c>
      <c r="L28" s="12">
        <v>13</v>
      </c>
    </row>
    <row r="29" spans="1:12" x14ac:dyDescent="0.25">
      <c r="A29" s="5">
        <v>184</v>
      </c>
      <c r="B29" s="5" t="s">
        <v>11</v>
      </c>
      <c r="C29" s="6" t="s">
        <v>11</v>
      </c>
      <c r="D29" s="15">
        <f t="shared" si="2"/>
        <v>16349.73</v>
      </c>
      <c r="E29" s="22">
        <v>36045</v>
      </c>
      <c r="F29" s="23">
        <v>8</v>
      </c>
      <c r="G29" s="8">
        <f t="shared" si="0"/>
        <v>16841.88</v>
      </c>
      <c r="H29" s="9">
        <v>37130</v>
      </c>
      <c r="I29" s="7">
        <v>8</v>
      </c>
      <c r="J29" s="8">
        <f t="shared" si="1"/>
        <v>0</v>
      </c>
      <c r="K29" s="9"/>
      <c r="L29" s="9"/>
    </row>
    <row r="30" spans="1:12" x14ac:dyDescent="0.25">
      <c r="A30" s="10" t="s">
        <v>13</v>
      </c>
      <c r="B30" s="10"/>
      <c r="C30" s="11"/>
      <c r="D30" s="16">
        <f t="shared" si="2"/>
        <v>16349.73</v>
      </c>
      <c r="E30" s="12">
        <v>36045</v>
      </c>
      <c r="F30" s="13">
        <v>8</v>
      </c>
      <c r="G30" s="14">
        <f t="shared" si="0"/>
        <v>16841.88</v>
      </c>
      <c r="H30" s="12">
        <v>37130</v>
      </c>
      <c r="I30" s="13">
        <v>8</v>
      </c>
      <c r="J30" s="14">
        <f t="shared" si="1"/>
        <v>33684.22</v>
      </c>
      <c r="K30" s="12">
        <v>74261</v>
      </c>
      <c r="L30" s="12">
        <v>13</v>
      </c>
    </row>
    <row r="31" spans="1:12" x14ac:dyDescent="0.25">
      <c r="E31" s="1"/>
      <c r="F31" s="1"/>
      <c r="H31" s="1"/>
      <c r="I31" s="1"/>
      <c r="K31" s="1"/>
      <c r="L31" s="1"/>
    </row>
    <row r="32" spans="1:12" x14ac:dyDescent="0.25">
      <c r="A32" s="4" t="s">
        <v>22</v>
      </c>
      <c r="B32" s="4"/>
      <c r="E32" s="1"/>
      <c r="F32" s="1"/>
      <c r="H32" s="1"/>
      <c r="I32" s="1"/>
      <c r="K32" s="1"/>
      <c r="L32" s="1"/>
    </row>
    <row r="33" spans="1:1" x14ac:dyDescent="0.25">
      <c r="A33" s="1" t="s">
        <v>26</v>
      </c>
    </row>
  </sheetData>
  <sheetProtection algorithmName="SHA-512" hashValue="yAtw2meCNleKXxney1c6THwj17kfHDvN4QVqE6sprRQjkHyLR32qAVby98oMYr9catTuSO2zEZ5xTHupL2uybQ==" saltValue="uS7xRz22bXojs/b5UkfcCw==" spinCount="100000" sheet="1" objects="1" scenarios="1"/>
  <mergeCells count="5">
    <mergeCell ref="D3:F3"/>
    <mergeCell ref="G3:I3"/>
    <mergeCell ref="D2:I2"/>
    <mergeCell ref="J2:L2"/>
    <mergeCell ref="J3:L3"/>
  </mergeCells>
  <pageMargins left="0.7" right="0.7" top="0.84375" bottom="0.75" header="0.3" footer="0.3"/>
  <pageSetup orientation="landscape" r:id="rId1"/>
  <headerFooter>
    <oddHeader>&amp;L&amp;8
IPHC-2022-DCL-001&amp;C&amp;"Arial,Regular"&amp;10  2019 Directed commercial Pacific halibut landings (net weight) 
by IPHC Statistical Area (161-184) and depth, 15 March - 20 August&amp;"-,Regular"&amp;8
PREPARED BY: IPHC SECRETARIAT (POSTED 14 APR 2022)&amp;R&amp;G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showGridLines="0" showRowColHeaders="0" showRuler="0" view="pageLayout" zoomScaleNormal="100" workbookViewId="0"/>
  </sheetViews>
  <sheetFormatPr defaultRowHeight="15" x14ac:dyDescent="0.25"/>
  <cols>
    <col min="1" max="1" width="9.5703125" customWidth="1"/>
    <col min="2" max="2" width="7.42578125" bestFit="1" customWidth="1"/>
    <col min="3" max="3" width="8.42578125" bestFit="1" customWidth="1"/>
    <col min="4" max="4" width="11.28515625" bestFit="1" customWidth="1"/>
    <col min="5" max="5" width="8.7109375" bestFit="1" customWidth="1"/>
    <col min="6" max="6" width="7.5703125" bestFit="1" customWidth="1"/>
    <col min="7" max="7" width="11.28515625" bestFit="1" customWidth="1"/>
    <col min="8" max="8" width="8.7109375" bestFit="1" customWidth="1"/>
    <col min="9" max="9" width="7.5703125" bestFit="1" customWidth="1"/>
    <col min="10" max="10" width="11.28515625" bestFit="1" customWidth="1"/>
    <col min="11" max="11" width="8.7109375" bestFit="1" customWidth="1"/>
    <col min="12" max="12" width="7.5703125" bestFit="1" customWidth="1"/>
  </cols>
  <sheetData>
    <row r="1" spans="1:12" x14ac:dyDescent="0.25">
      <c r="A1" s="17"/>
      <c r="B1" s="17"/>
      <c r="C1" s="18"/>
      <c r="D1" s="36" t="s">
        <v>27</v>
      </c>
      <c r="E1" s="37"/>
      <c r="F1" s="37"/>
      <c r="G1" s="37"/>
      <c r="H1" s="37"/>
      <c r="I1" s="38"/>
      <c r="J1" s="37" t="s">
        <v>28</v>
      </c>
      <c r="K1" s="37"/>
      <c r="L1" s="37"/>
    </row>
    <row r="2" spans="1:12" x14ac:dyDescent="0.25">
      <c r="A2" s="17"/>
      <c r="B2" s="17"/>
      <c r="C2" s="18"/>
      <c r="D2" s="36" t="s">
        <v>0</v>
      </c>
      <c r="E2" s="37"/>
      <c r="F2" s="38"/>
      <c r="G2" s="36" t="s">
        <v>21</v>
      </c>
      <c r="H2" s="37"/>
      <c r="I2" s="38"/>
      <c r="J2" s="36" t="s">
        <v>21</v>
      </c>
      <c r="K2" s="37"/>
      <c r="L2" s="37"/>
    </row>
    <row r="3" spans="1:12" ht="39.75" thickBot="1" x14ac:dyDescent="0.3">
      <c r="A3" s="19" t="s">
        <v>14</v>
      </c>
      <c r="B3" s="19" t="s">
        <v>16</v>
      </c>
      <c r="C3" s="20" t="s">
        <v>1</v>
      </c>
      <c r="D3" s="21" t="s">
        <v>15</v>
      </c>
      <c r="E3" s="19" t="s">
        <v>20</v>
      </c>
      <c r="F3" s="20" t="s">
        <v>2</v>
      </c>
      <c r="G3" s="19" t="s">
        <v>15</v>
      </c>
      <c r="H3" s="19" t="s">
        <v>20</v>
      </c>
      <c r="I3" s="20" t="s">
        <v>2</v>
      </c>
      <c r="J3" s="19" t="s">
        <v>15</v>
      </c>
      <c r="K3" s="19" t="s">
        <v>20</v>
      </c>
      <c r="L3" s="19" t="s">
        <v>2</v>
      </c>
    </row>
    <row r="4" spans="1:12" x14ac:dyDescent="0.25">
      <c r="A4" s="5">
        <v>161</v>
      </c>
      <c r="B4" s="5" t="s">
        <v>17</v>
      </c>
      <c r="C4" s="6" t="s">
        <v>3</v>
      </c>
      <c r="D4" s="15" t="s">
        <v>25</v>
      </c>
      <c r="E4" s="29" t="s">
        <v>25</v>
      </c>
      <c r="F4" s="30" t="s">
        <v>25</v>
      </c>
      <c r="G4" s="8">
        <f>ROUND(H4/2.204623,2)</f>
        <v>16508.490000000002</v>
      </c>
      <c r="H4" s="9">
        <v>36395</v>
      </c>
      <c r="I4" s="7">
        <v>5</v>
      </c>
      <c r="J4" s="8">
        <f>ROUND(K4/2.204623,2)</f>
        <v>0</v>
      </c>
      <c r="K4" s="9"/>
      <c r="L4" s="9"/>
    </row>
    <row r="5" spans="1:12" x14ac:dyDescent="0.25">
      <c r="A5" s="5">
        <v>161</v>
      </c>
      <c r="B5" s="5" t="s">
        <v>18</v>
      </c>
      <c r="C5" s="6" t="s">
        <v>19</v>
      </c>
      <c r="D5" s="15" t="s">
        <v>25</v>
      </c>
      <c r="E5" s="27" t="s">
        <v>25</v>
      </c>
      <c r="F5" s="31" t="s">
        <v>25</v>
      </c>
      <c r="G5" s="8">
        <f t="shared" ref="G5:G28" si="0">ROUND(H5/2.204623,2)</f>
        <v>17808.939999999999</v>
      </c>
      <c r="H5" s="9">
        <v>39262</v>
      </c>
      <c r="I5" s="7">
        <v>10</v>
      </c>
      <c r="J5" s="8">
        <f t="shared" ref="J5:J28" si="1">ROUND(K5/2.204623,2)</f>
        <v>0</v>
      </c>
      <c r="K5" s="9"/>
      <c r="L5" s="9"/>
    </row>
    <row r="6" spans="1:12" x14ac:dyDescent="0.25">
      <c r="A6" s="10" t="s">
        <v>4</v>
      </c>
      <c r="B6" s="10"/>
      <c r="C6" s="11"/>
      <c r="D6" s="26" t="s">
        <v>25</v>
      </c>
      <c r="E6" s="28" t="s">
        <v>25</v>
      </c>
      <c r="F6" s="32" t="s">
        <v>25</v>
      </c>
      <c r="G6" s="14">
        <f t="shared" si="0"/>
        <v>34317.43</v>
      </c>
      <c r="H6" s="12">
        <v>75657</v>
      </c>
      <c r="I6" s="13">
        <v>13</v>
      </c>
      <c r="J6" s="14">
        <f t="shared" si="1"/>
        <v>41592.15</v>
      </c>
      <c r="K6" s="12">
        <v>91695</v>
      </c>
      <c r="L6" s="12">
        <v>17</v>
      </c>
    </row>
    <row r="7" spans="1:12" x14ac:dyDescent="0.25">
      <c r="A7" s="5">
        <v>162</v>
      </c>
      <c r="B7" s="5" t="s">
        <v>17</v>
      </c>
      <c r="C7" s="6" t="s">
        <v>3</v>
      </c>
      <c r="D7" s="15">
        <f t="shared" ref="D7:D28" si="2">ROUND(E7/2.204623,2)</f>
        <v>65718.720000000001</v>
      </c>
      <c r="E7" s="25">
        <v>144885</v>
      </c>
      <c r="F7" s="7">
        <v>45</v>
      </c>
      <c r="G7" s="8">
        <f t="shared" si="0"/>
        <v>65718.720000000001</v>
      </c>
      <c r="H7" s="9">
        <v>144885</v>
      </c>
      <c r="I7" s="7">
        <v>45</v>
      </c>
      <c r="J7" s="8">
        <f t="shared" si="1"/>
        <v>0</v>
      </c>
      <c r="K7" s="9"/>
      <c r="L7" s="9"/>
    </row>
    <row r="8" spans="1:12" x14ac:dyDescent="0.25">
      <c r="A8" s="5">
        <v>162</v>
      </c>
      <c r="B8" s="5" t="s">
        <v>18</v>
      </c>
      <c r="C8" s="6" t="s">
        <v>19</v>
      </c>
      <c r="D8" s="15">
        <f t="shared" si="2"/>
        <v>138242.68</v>
      </c>
      <c r="E8" s="25">
        <v>304773</v>
      </c>
      <c r="F8" s="7">
        <v>35</v>
      </c>
      <c r="G8" s="8">
        <f t="shared" si="0"/>
        <v>138242.68</v>
      </c>
      <c r="H8" s="9">
        <v>304773</v>
      </c>
      <c r="I8" s="7">
        <v>35</v>
      </c>
      <c r="J8" s="8">
        <f t="shared" si="1"/>
        <v>0</v>
      </c>
      <c r="K8" s="9"/>
      <c r="L8" s="9"/>
    </row>
    <row r="9" spans="1:12" x14ac:dyDescent="0.25">
      <c r="A9" s="10" t="s">
        <v>5</v>
      </c>
      <c r="B9" s="10"/>
      <c r="C9" s="11"/>
      <c r="D9" s="16">
        <f t="shared" si="2"/>
        <v>203961.4</v>
      </c>
      <c r="E9" s="12">
        <v>449658</v>
      </c>
      <c r="F9" s="13">
        <v>53</v>
      </c>
      <c r="G9" s="14">
        <f t="shared" si="0"/>
        <v>203961.4</v>
      </c>
      <c r="H9" s="12">
        <v>449658</v>
      </c>
      <c r="I9" s="13">
        <v>53</v>
      </c>
      <c r="J9" s="14">
        <f t="shared" si="1"/>
        <v>237294.54</v>
      </c>
      <c r="K9" s="12">
        <v>523145</v>
      </c>
      <c r="L9" s="12">
        <v>65</v>
      </c>
    </row>
    <row r="10" spans="1:12" x14ac:dyDescent="0.25">
      <c r="A10" s="5">
        <v>163</v>
      </c>
      <c r="B10" s="5" t="s">
        <v>17</v>
      </c>
      <c r="C10" s="6" t="s">
        <v>3</v>
      </c>
      <c r="D10" s="15">
        <f t="shared" si="2"/>
        <v>3886.38</v>
      </c>
      <c r="E10" s="25">
        <v>8568</v>
      </c>
      <c r="F10" s="7">
        <v>5</v>
      </c>
      <c r="G10" s="8">
        <f t="shared" si="0"/>
        <v>3886.38</v>
      </c>
      <c r="H10" s="9">
        <v>8568</v>
      </c>
      <c r="I10" s="7">
        <v>5</v>
      </c>
      <c r="J10" s="8">
        <f t="shared" si="1"/>
        <v>0</v>
      </c>
      <c r="K10" s="9"/>
      <c r="L10" s="9"/>
    </row>
    <row r="11" spans="1:12" x14ac:dyDescent="0.25">
      <c r="A11" s="5">
        <v>163</v>
      </c>
      <c r="B11" s="5" t="s">
        <v>18</v>
      </c>
      <c r="C11" s="6" t="s">
        <v>19</v>
      </c>
      <c r="D11" s="15">
        <f t="shared" si="2"/>
        <v>17233.79</v>
      </c>
      <c r="E11" s="25">
        <v>37994</v>
      </c>
      <c r="F11" s="7">
        <v>13</v>
      </c>
      <c r="G11" s="8">
        <f t="shared" si="0"/>
        <v>17233.79</v>
      </c>
      <c r="H11" s="9">
        <v>37994</v>
      </c>
      <c r="I11" s="7">
        <v>13</v>
      </c>
      <c r="J11" s="8">
        <f t="shared" si="1"/>
        <v>0</v>
      </c>
      <c r="K11" s="9"/>
      <c r="L11" s="9"/>
    </row>
    <row r="12" spans="1:12" x14ac:dyDescent="0.25">
      <c r="A12" s="10" t="s">
        <v>6</v>
      </c>
      <c r="B12" s="10"/>
      <c r="C12" s="11"/>
      <c r="D12" s="16">
        <f t="shared" si="2"/>
        <v>21120.16</v>
      </c>
      <c r="E12" s="12">
        <v>46562</v>
      </c>
      <c r="F12" s="13">
        <v>14</v>
      </c>
      <c r="G12" s="14">
        <f t="shared" si="0"/>
        <v>21120.16</v>
      </c>
      <c r="H12" s="12">
        <v>46562</v>
      </c>
      <c r="I12" s="13">
        <v>14</v>
      </c>
      <c r="J12" s="14">
        <f t="shared" si="1"/>
        <v>21117.439999999999</v>
      </c>
      <c r="K12" s="12">
        <v>46556</v>
      </c>
      <c r="L12" s="12">
        <v>14</v>
      </c>
    </row>
    <row r="13" spans="1:12" x14ac:dyDescent="0.25">
      <c r="A13" s="5">
        <v>171</v>
      </c>
      <c r="B13" s="5" t="s">
        <v>17</v>
      </c>
      <c r="C13" s="6" t="s">
        <v>3</v>
      </c>
      <c r="D13" s="15" t="s">
        <v>25</v>
      </c>
      <c r="E13" s="27" t="s">
        <v>25</v>
      </c>
      <c r="F13" s="31" t="s">
        <v>25</v>
      </c>
      <c r="G13" s="8">
        <f t="shared" si="0"/>
        <v>1746.33</v>
      </c>
      <c r="H13" s="9">
        <v>3850</v>
      </c>
      <c r="I13" s="7">
        <v>6</v>
      </c>
      <c r="J13" s="8">
        <f t="shared" si="1"/>
        <v>0</v>
      </c>
      <c r="K13" s="9"/>
      <c r="L13" s="9"/>
    </row>
    <row r="14" spans="1:12" x14ac:dyDescent="0.25">
      <c r="A14" s="5">
        <v>171</v>
      </c>
      <c r="B14" s="5" t="s">
        <v>18</v>
      </c>
      <c r="C14" s="6" t="s">
        <v>19</v>
      </c>
      <c r="D14" s="15" t="s">
        <v>25</v>
      </c>
      <c r="E14" s="27" t="s">
        <v>25</v>
      </c>
      <c r="F14" s="31" t="s">
        <v>25</v>
      </c>
      <c r="G14" s="8">
        <f t="shared" si="0"/>
        <v>22398.39</v>
      </c>
      <c r="H14" s="9">
        <v>49380</v>
      </c>
      <c r="I14" s="7">
        <v>8</v>
      </c>
      <c r="J14" s="8">
        <f t="shared" si="1"/>
        <v>0</v>
      </c>
      <c r="K14" s="9"/>
      <c r="L14" s="9"/>
    </row>
    <row r="15" spans="1:12" x14ac:dyDescent="0.25">
      <c r="A15" s="10" t="s">
        <v>7</v>
      </c>
      <c r="B15" s="10"/>
      <c r="C15" s="11"/>
      <c r="D15" s="26" t="s">
        <v>25</v>
      </c>
      <c r="E15" s="28" t="s">
        <v>25</v>
      </c>
      <c r="F15" s="32" t="s">
        <v>25</v>
      </c>
      <c r="G15" s="14">
        <f t="shared" si="0"/>
        <v>24144.720000000001</v>
      </c>
      <c r="H15" s="12">
        <v>53230</v>
      </c>
      <c r="I15" s="13">
        <v>11</v>
      </c>
      <c r="J15" s="14">
        <f t="shared" si="1"/>
        <v>27624.68</v>
      </c>
      <c r="K15" s="12">
        <v>60902</v>
      </c>
      <c r="L15" s="12">
        <v>12</v>
      </c>
    </row>
    <row r="16" spans="1:12" x14ac:dyDescent="0.25">
      <c r="A16" s="5">
        <v>173</v>
      </c>
      <c r="B16" s="5" t="s">
        <v>17</v>
      </c>
      <c r="C16" s="6" t="s">
        <v>3</v>
      </c>
      <c r="D16" s="15">
        <f t="shared" si="2"/>
        <v>3355.22</v>
      </c>
      <c r="E16" s="25">
        <v>7397</v>
      </c>
      <c r="F16" s="7">
        <v>5</v>
      </c>
      <c r="G16" s="8">
        <f t="shared" si="0"/>
        <v>3355.22</v>
      </c>
      <c r="H16" s="9">
        <v>7397</v>
      </c>
      <c r="I16" s="7">
        <v>5</v>
      </c>
      <c r="J16" s="8">
        <f t="shared" si="1"/>
        <v>0</v>
      </c>
      <c r="K16" s="9"/>
      <c r="L16" s="9"/>
    </row>
    <row r="17" spans="1:12" x14ac:dyDescent="0.25">
      <c r="A17" s="5">
        <v>173</v>
      </c>
      <c r="B17" s="5" t="s">
        <v>18</v>
      </c>
      <c r="C17" s="6" t="s">
        <v>19</v>
      </c>
      <c r="D17" s="15">
        <f t="shared" si="2"/>
        <v>10008.51</v>
      </c>
      <c r="E17" s="25">
        <v>22065</v>
      </c>
      <c r="F17" s="7">
        <v>8</v>
      </c>
      <c r="G17" s="8">
        <f t="shared" si="0"/>
        <v>10008.51</v>
      </c>
      <c r="H17" s="9">
        <v>22065</v>
      </c>
      <c r="I17" s="7">
        <v>8</v>
      </c>
      <c r="J17" s="8">
        <f t="shared" si="1"/>
        <v>0</v>
      </c>
      <c r="K17" s="9"/>
      <c r="L17" s="9"/>
    </row>
    <row r="18" spans="1:12" x14ac:dyDescent="0.25">
      <c r="A18" s="10" t="s">
        <v>8</v>
      </c>
      <c r="B18" s="10"/>
      <c r="C18" s="11"/>
      <c r="D18" s="16">
        <f t="shared" si="2"/>
        <v>13363.74</v>
      </c>
      <c r="E18" s="12">
        <v>29462</v>
      </c>
      <c r="F18" s="13">
        <v>12</v>
      </c>
      <c r="G18" s="14">
        <f t="shared" si="0"/>
        <v>13363.74</v>
      </c>
      <c r="H18" s="12">
        <v>29462</v>
      </c>
      <c r="I18" s="13">
        <v>12</v>
      </c>
      <c r="J18" s="14">
        <f t="shared" si="1"/>
        <v>14568.48</v>
      </c>
      <c r="K18" s="12">
        <v>32118</v>
      </c>
      <c r="L18" s="12">
        <v>13</v>
      </c>
    </row>
    <row r="19" spans="1:12" x14ac:dyDescent="0.25">
      <c r="A19" s="5">
        <v>174</v>
      </c>
      <c r="B19" s="5" t="s">
        <v>17</v>
      </c>
      <c r="C19" s="6" t="s">
        <v>3</v>
      </c>
      <c r="D19" s="15">
        <f t="shared" si="2"/>
        <v>5962.47</v>
      </c>
      <c r="E19" s="25">
        <v>13145</v>
      </c>
      <c r="F19" s="7">
        <v>8</v>
      </c>
      <c r="G19" s="8">
        <f t="shared" si="0"/>
        <v>5962.47</v>
      </c>
      <c r="H19" s="9">
        <v>13145</v>
      </c>
      <c r="I19" s="7">
        <v>8</v>
      </c>
      <c r="J19" s="8">
        <f t="shared" si="1"/>
        <v>0</v>
      </c>
      <c r="K19" s="9"/>
      <c r="L19" s="9"/>
    </row>
    <row r="20" spans="1:12" x14ac:dyDescent="0.25">
      <c r="A20" s="5">
        <v>174</v>
      </c>
      <c r="B20" s="5" t="s">
        <v>18</v>
      </c>
      <c r="C20" s="6" t="s">
        <v>19</v>
      </c>
      <c r="D20" s="15">
        <f t="shared" si="2"/>
        <v>5139.2</v>
      </c>
      <c r="E20" s="25">
        <v>11330</v>
      </c>
      <c r="F20" s="7">
        <v>3</v>
      </c>
      <c r="G20" s="8">
        <f t="shared" si="0"/>
        <v>5139.2</v>
      </c>
      <c r="H20" s="9">
        <v>11330</v>
      </c>
      <c r="I20" s="7">
        <v>3</v>
      </c>
      <c r="J20" s="8">
        <f t="shared" si="1"/>
        <v>0</v>
      </c>
      <c r="K20" s="9"/>
      <c r="L20" s="9"/>
    </row>
    <row r="21" spans="1:12" x14ac:dyDescent="0.25">
      <c r="A21" s="10" t="s">
        <v>9</v>
      </c>
      <c r="B21" s="10"/>
      <c r="C21" s="11"/>
      <c r="D21" s="16">
        <f t="shared" si="2"/>
        <v>11101.67</v>
      </c>
      <c r="E21" s="12">
        <v>24475</v>
      </c>
      <c r="F21" s="13">
        <v>9</v>
      </c>
      <c r="G21" s="14">
        <f t="shared" si="0"/>
        <v>11101.67</v>
      </c>
      <c r="H21" s="12">
        <v>24475</v>
      </c>
      <c r="I21" s="13">
        <v>9</v>
      </c>
      <c r="J21" s="14">
        <f t="shared" si="1"/>
        <v>11419.19</v>
      </c>
      <c r="K21" s="12">
        <v>25175</v>
      </c>
      <c r="L21" s="12">
        <v>10</v>
      </c>
    </row>
    <row r="22" spans="1:12" x14ac:dyDescent="0.25">
      <c r="A22" s="5">
        <v>182</v>
      </c>
      <c r="B22" s="5" t="s">
        <v>17</v>
      </c>
      <c r="C22" s="6" t="s">
        <v>3</v>
      </c>
      <c r="D22" s="15">
        <f t="shared" si="2"/>
        <v>44375.839999999997</v>
      </c>
      <c r="E22" s="25">
        <v>97832</v>
      </c>
      <c r="F22" s="7">
        <v>28</v>
      </c>
      <c r="G22" s="8">
        <f t="shared" si="0"/>
        <v>44375.839999999997</v>
      </c>
      <c r="H22" s="9">
        <v>97832</v>
      </c>
      <c r="I22" s="7">
        <v>28</v>
      </c>
      <c r="J22" s="8">
        <f t="shared" si="1"/>
        <v>0</v>
      </c>
      <c r="K22" s="9"/>
      <c r="L22" s="9"/>
    </row>
    <row r="23" spans="1:12" x14ac:dyDescent="0.25">
      <c r="A23" s="5">
        <v>182</v>
      </c>
      <c r="B23" s="5" t="s">
        <v>18</v>
      </c>
      <c r="C23" s="6" t="s">
        <v>19</v>
      </c>
      <c r="D23" s="15">
        <f t="shared" si="2"/>
        <v>24524.37</v>
      </c>
      <c r="E23" s="25">
        <v>54067</v>
      </c>
      <c r="F23" s="7">
        <v>13</v>
      </c>
      <c r="G23" s="8">
        <f t="shared" si="0"/>
        <v>24524.37</v>
      </c>
      <c r="H23" s="9">
        <v>54067</v>
      </c>
      <c r="I23" s="7">
        <v>13</v>
      </c>
      <c r="J23" s="8">
        <f t="shared" si="1"/>
        <v>0</v>
      </c>
      <c r="K23" s="9"/>
      <c r="L23" s="9"/>
    </row>
    <row r="24" spans="1:12" x14ac:dyDescent="0.25">
      <c r="A24" s="10" t="s">
        <v>10</v>
      </c>
      <c r="B24" s="10"/>
      <c r="C24" s="11"/>
      <c r="D24" s="16">
        <f t="shared" si="2"/>
        <v>68900.22</v>
      </c>
      <c r="E24" s="12">
        <v>151899</v>
      </c>
      <c r="F24" s="13">
        <v>32</v>
      </c>
      <c r="G24" s="14">
        <f t="shared" si="0"/>
        <v>68900.22</v>
      </c>
      <c r="H24" s="12">
        <v>151899</v>
      </c>
      <c r="I24" s="13">
        <v>32</v>
      </c>
      <c r="J24" s="14">
        <f t="shared" si="1"/>
        <v>85386.93</v>
      </c>
      <c r="K24" s="12">
        <v>188246</v>
      </c>
      <c r="L24" s="12">
        <v>44</v>
      </c>
    </row>
    <row r="25" spans="1:12" x14ac:dyDescent="0.25">
      <c r="A25" s="5">
        <v>183</v>
      </c>
      <c r="B25" s="5" t="s">
        <v>11</v>
      </c>
      <c r="C25" s="6" t="s">
        <v>11</v>
      </c>
      <c r="D25" s="15">
        <f t="shared" si="2"/>
        <v>4358.1099999999997</v>
      </c>
      <c r="E25" s="25">
        <v>9608</v>
      </c>
      <c r="F25" s="7">
        <v>8</v>
      </c>
      <c r="G25" s="8">
        <f t="shared" si="0"/>
        <v>4358.1099999999997</v>
      </c>
      <c r="H25" s="9">
        <v>9608</v>
      </c>
      <c r="I25" s="7">
        <v>8</v>
      </c>
      <c r="J25" s="8">
        <f t="shared" si="1"/>
        <v>0</v>
      </c>
      <c r="K25" s="9"/>
      <c r="L25" s="9"/>
    </row>
    <row r="26" spans="1:12" x14ac:dyDescent="0.25">
      <c r="A26" s="10" t="s">
        <v>12</v>
      </c>
      <c r="B26" s="10"/>
      <c r="C26" s="11"/>
      <c r="D26" s="16">
        <f t="shared" si="2"/>
        <v>4358.1099999999997</v>
      </c>
      <c r="E26" s="12">
        <v>9608</v>
      </c>
      <c r="F26" s="13">
        <v>8</v>
      </c>
      <c r="G26" s="14">
        <f t="shared" si="0"/>
        <v>4358.1099999999997</v>
      </c>
      <c r="H26" s="12">
        <v>9608</v>
      </c>
      <c r="I26" s="13">
        <v>8</v>
      </c>
      <c r="J26" s="14">
        <f t="shared" si="1"/>
        <v>4358.57</v>
      </c>
      <c r="K26" s="12">
        <v>9609</v>
      </c>
      <c r="L26" s="12">
        <v>8</v>
      </c>
    </row>
    <row r="27" spans="1:12" x14ac:dyDescent="0.25">
      <c r="A27" s="5">
        <v>184</v>
      </c>
      <c r="B27" s="5" t="s">
        <v>11</v>
      </c>
      <c r="C27" s="6" t="s">
        <v>11</v>
      </c>
      <c r="D27" s="15">
        <f t="shared" si="2"/>
        <v>23157.7</v>
      </c>
      <c r="E27" s="25">
        <v>51054</v>
      </c>
      <c r="F27" s="7">
        <v>8</v>
      </c>
      <c r="G27" s="8">
        <f t="shared" si="0"/>
        <v>23157.7</v>
      </c>
      <c r="H27" s="9">
        <v>51054</v>
      </c>
      <c r="I27" s="7">
        <v>8</v>
      </c>
      <c r="J27" s="8">
        <f t="shared" si="1"/>
        <v>0</v>
      </c>
      <c r="K27" s="9"/>
      <c r="L27" s="9"/>
    </row>
    <row r="28" spans="1:12" x14ac:dyDescent="0.25">
      <c r="A28" s="10" t="s">
        <v>13</v>
      </c>
      <c r="B28" s="10"/>
      <c r="C28" s="11"/>
      <c r="D28" s="16">
        <f t="shared" si="2"/>
        <v>23157.7</v>
      </c>
      <c r="E28" s="12">
        <v>51054</v>
      </c>
      <c r="F28" s="13">
        <v>8</v>
      </c>
      <c r="G28" s="14">
        <f t="shared" si="0"/>
        <v>23157.7</v>
      </c>
      <c r="H28" s="12">
        <v>51054</v>
      </c>
      <c r="I28" s="13">
        <v>8</v>
      </c>
      <c r="J28" s="14">
        <f t="shared" si="1"/>
        <v>24753.439999999999</v>
      </c>
      <c r="K28" s="12">
        <v>54572</v>
      </c>
      <c r="L28" s="12">
        <v>9</v>
      </c>
    </row>
    <row r="30" spans="1:12" x14ac:dyDescent="0.25">
      <c r="A30" s="4" t="s">
        <v>24</v>
      </c>
    </row>
    <row r="31" spans="1:12" x14ac:dyDescent="0.25">
      <c r="A31" t="s">
        <v>26</v>
      </c>
    </row>
  </sheetData>
  <sheetProtection algorithmName="SHA-512" hashValue="APiOuZvtwQ52zA8LwHx1+NM5e7Oc1ie4Bnh2rfaIoJh6gf6pIXp5Az1c8v35YtkoUOAUkfrNqZPLbG3BsPa6+w==" saltValue="kC7qx7hf7fwIch76k+pwfA==" spinCount="100000" sheet="1" objects="1" scenarios="1"/>
  <mergeCells count="5">
    <mergeCell ref="D1:I1"/>
    <mergeCell ref="J1:L1"/>
    <mergeCell ref="D2:F2"/>
    <mergeCell ref="G2:I2"/>
    <mergeCell ref="J2:L2"/>
  </mergeCells>
  <pageMargins left="0.7" right="0.7" top="0.82291666666666663" bottom="0.75" header="0.3" footer="0.3"/>
  <pageSetup orientation="landscape" r:id="rId1"/>
  <headerFooter>
    <oddHeader>&amp;L&amp;8
IPHC-2022-DCL-001&amp;C&amp;"Arial,Regular"&amp;10  2018 Directed commercial Pacific halibut landings (net weight) 
by IPHC Statistical Area (161-184) and depth, 24 March - 20 August&amp;"-,Regular"&amp;8
PREPARED BY: IPHC SECRETARIAT (POSTED 14 APR 2022)&amp;R&amp;G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2020</vt:lpstr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Kong</dc:creator>
  <cp:lastModifiedBy>Thomas Kong</cp:lastModifiedBy>
  <dcterms:created xsi:type="dcterms:W3CDTF">2020-05-07T13:24:28Z</dcterms:created>
  <dcterms:modified xsi:type="dcterms:W3CDTF">2022-04-14T22:52:25Z</dcterms:modified>
</cp:coreProperties>
</file>