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\\dipac-fs1\userdata$\adam\My Documents\SECM\Chum_Data\"/>
    </mc:Choice>
  </mc:AlternateContent>
  <bookViews>
    <workbookView xWindow="0" yWindow="0" windowWidth="28800" windowHeight="11730" activeTab="3"/>
  </bookViews>
  <sheets>
    <sheet name="Correlation" sheetId="5" r:id="rId1"/>
    <sheet name="pivot" sheetId="2" r:id="rId2"/>
    <sheet name="Regression" sheetId="6" r:id="rId3"/>
    <sheet name="DIPAC_Chum" sheetId="1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8" i="1" l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K127" i="1"/>
  <c r="K128" i="1"/>
  <c r="K129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K95" i="1"/>
  <c r="K96" i="1"/>
  <c r="K97" i="1"/>
  <c r="K66" i="1"/>
  <c r="K67" i="1"/>
  <c r="K68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2" i="1"/>
  <c r="K34" i="1"/>
  <c r="K35" i="1"/>
  <c r="K36" i="1"/>
  <c r="O5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4" i="2"/>
  <c r="H24" i="2"/>
  <c r="H2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U4" i="2"/>
  <c r="T4" i="2"/>
  <c r="N5" i="2" l="1"/>
  <c r="R5" i="2" s="1"/>
  <c r="N6" i="2"/>
  <c r="S6" i="2" s="1"/>
  <c r="N7" i="2"/>
  <c r="P7" i="2" s="1"/>
  <c r="N8" i="2"/>
  <c r="Q8" i="2" s="1"/>
  <c r="N9" i="2"/>
  <c r="R9" i="2" s="1"/>
  <c r="N10" i="2"/>
  <c r="S10" i="2" s="1"/>
  <c r="N11" i="2"/>
  <c r="P11" i="2" s="1"/>
  <c r="N12" i="2"/>
  <c r="Q12" i="2" s="1"/>
  <c r="N13" i="2"/>
  <c r="R13" i="2" s="1"/>
  <c r="N14" i="2"/>
  <c r="S14" i="2" s="1"/>
  <c r="N15" i="2"/>
  <c r="P15" i="2" s="1"/>
  <c r="N16" i="2"/>
  <c r="Q16" i="2" s="1"/>
  <c r="N17" i="2"/>
  <c r="R17" i="2" s="1"/>
  <c r="N18" i="2"/>
  <c r="S18" i="2" s="1"/>
  <c r="N19" i="2"/>
  <c r="P19" i="2" s="1"/>
  <c r="N20" i="2"/>
  <c r="Q20" i="2" s="1"/>
  <c r="N4" i="2"/>
  <c r="Q4" i="2" s="1"/>
  <c r="P10" i="2" l="1"/>
  <c r="R10" i="2"/>
  <c r="P9" i="2"/>
  <c r="R6" i="2"/>
  <c r="P18" i="2"/>
  <c r="R18" i="2"/>
  <c r="S4" i="2"/>
  <c r="P17" i="2"/>
  <c r="R14" i="2"/>
  <c r="Q18" i="2"/>
  <c r="Q14" i="2"/>
  <c r="Q10" i="2"/>
  <c r="Q6" i="2"/>
  <c r="P14" i="2"/>
  <c r="P6" i="2"/>
  <c r="S17" i="2"/>
  <c r="S13" i="2"/>
  <c r="S9" i="2"/>
  <c r="S5" i="2"/>
  <c r="P4" i="2"/>
  <c r="P13" i="2"/>
  <c r="P5" i="2"/>
  <c r="Q17" i="2"/>
  <c r="Q13" i="2"/>
  <c r="Q9" i="2"/>
  <c r="Q5" i="2"/>
  <c r="S19" i="2"/>
  <c r="S15" i="2"/>
  <c r="S11" i="2"/>
  <c r="S7" i="2"/>
  <c r="S20" i="2"/>
  <c r="R19" i="2"/>
  <c r="S16" i="2"/>
  <c r="R15" i="2"/>
  <c r="S12" i="2"/>
  <c r="R11" i="2"/>
  <c r="S8" i="2"/>
  <c r="R7" i="2"/>
  <c r="P20" i="2"/>
  <c r="P16" i="2"/>
  <c r="P12" i="2"/>
  <c r="P8" i="2"/>
  <c r="R20" i="2"/>
  <c r="Q19" i="2"/>
  <c r="R16" i="2"/>
  <c r="Q15" i="2"/>
  <c r="R12" i="2"/>
  <c r="Q11" i="2"/>
  <c r="R8" i="2"/>
  <c r="Q7" i="2"/>
  <c r="R4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2" i="1"/>
</calcChain>
</file>

<file path=xl/sharedStrings.xml><?xml version="1.0" encoding="utf-8"?>
<sst xmlns="http://schemas.openxmlformats.org/spreadsheetml/2006/main" count="780" uniqueCount="91">
  <si>
    <t>Chum</t>
  </si>
  <si>
    <t>Limestone</t>
  </si>
  <si>
    <t>Total Released</t>
  </si>
  <si>
    <t>Age 3</t>
  </si>
  <si>
    <t>Age 4</t>
  </si>
  <si>
    <t>Age 5</t>
  </si>
  <si>
    <t>Age 6</t>
  </si>
  <si>
    <t>% of Run Age 3</t>
  </si>
  <si>
    <t>% of Run Age 4</t>
  </si>
  <si>
    <t>% of Run Age 5</t>
  </si>
  <si>
    <t>% of Run Age 6</t>
  </si>
  <si>
    <t>Total Return</t>
  </si>
  <si>
    <t>Brood Year M.S.</t>
  </si>
  <si>
    <t>Age 3 M.S.</t>
  </si>
  <si>
    <t>Age 4 M.S.</t>
  </si>
  <si>
    <t>Age 5 M.S.</t>
  </si>
  <si>
    <t>Age 6 M.S.</t>
  </si>
  <si>
    <t>Species</t>
  </si>
  <si>
    <t>Site</t>
  </si>
  <si>
    <t>Brood Year</t>
  </si>
  <si>
    <t>Boat Harbor</t>
  </si>
  <si>
    <t>Sheep Creek</t>
  </si>
  <si>
    <t>Late/Large Program</t>
  </si>
  <si>
    <t>Differential Otolith Marking</t>
  </si>
  <si>
    <t>No</t>
  </si>
  <si>
    <t>Yes</t>
  </si>
  <si>
    <t>Gast Ch</t>
  </si>
  <si>
    <t>Amalga</t>
  </si>
  <si>
    <t>Return</t>
  </si>
  <si>
    <t>Row Labels</t>
  </si>
  <si>
    <t>Grand Total</t>
  </si>
  <si>
    <t>Sum of Age 6</t>
  </si>
  <si>
    <t>Sum of Age 5</t>
  </si>
  <si>
    <t>Sum of Age 4</t>
  </si>
  <si>
    <t>Sum of Age 3</t>
  </si>
  <si>
    <t>(All)</t>
  </si>
  <si>
    <t>%Age3</t>
  </si>
  <si>
    <t>%Age4</t>
  </si>
  <si>
    <t>%Age5</t>
  </si>
  <si>
    <t>%Age6</t>
  </si>
  <si>
    <t>Amalga LL</t>
  </si>
  <si>
    <t>Amalga/Boat Harbor</t>
  </si>
  <si>
    <t>Amalga/Gastineau</t>
  </si>
  <si>
    <t>Amalga/GCBHLISC</t>
  </si>
  <si>
    <t>Gastineau</t>
  </si>
  <si>
    <t>Gastineau LL</t>
  </si>
  <si>
    <t>Gastineau/Limestone/Thane</t>
  </si>
  <si>
    <t>Multiple</t>
  </si>
  <si>
    <t>Overall Mean</t>
  </si>
  <si>
    <t>June</t>
  </si>
  <si>
    <t>July</t>
  </si>
  <si>
    <t>Sum of Total Released</t>
  </si>
  <si>
    <t>Release</t>
  </si>
  <si>
    <t>lnR4/R3</t>
  </si>
  <si>
    <t>lnR5/R4</t>
  </si>
  <si>
    <t>Juvenile Year</t>
  </si>
  <si>
    <t>June ISTI</t>
  </si>
  <si>
    <t>May ISTI</t>
  </si>
  <si>
    <t>July ISTI</t>
  </si>
  <si>
    <t>Aug ISTI</t>
  </si>
  <si>
    <t>ISTI</t>
  </si>
  <si>
    <t>ln(R/R)</t>
  </si>
  <si>
    <t>July Length (mm)</t>
  </si>
  <si>
    <t>June Length (mm)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</si>
  <si>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</si>
  <si>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</si>
  <si>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</si>
  <si>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</si>
  <si>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</si>
  <si>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</si>
  <si>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</si>
  <si>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</si>
  <si>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</si>
  <si>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</si>
  <si>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</si>
  <si>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</si>
  <si>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</si>
  <si>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</si>
  <si>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</si>
  <si>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</si>
  <si>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</si>
  <si>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</si>
  <si>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</si>
  <si>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</si>
  <si>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</si>
  <si>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</si>
  <si>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</si>
  <si>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</si>
  <si>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Age3</t>
  </si>
  <si>
    <t>Year</t>
  </si>
  <si>
    <t>LnR4R3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</si>
</sst>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2" fillId="0" borderId="2" xfId="0" applyFont="1" applyFill="1" applyBorder="1" applyAlignment="1">
      <alignment horizontal="centerContinuous"/>
    </xf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719344292489755E-2"/>
                  <c:y val="-0.27441892294062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pivot!$I$4:$I$20</c:f>
              <c:numCache>
                <c:formatCode>#,##0</c:formatCode>
                <c:ptCount val="17"/>
                <c:pt idx="0">
                  <c:v>140615.54453117051</c:v>
                </c:pt>
                <c:pt idx="1">
                  <c:v>16698.067863327338</c:v>
                </c:pt>
                <c:pt idx="2">
                  <c:v>59402.46892154032</c:v>
                </c:pt>
                <c:pt idx="3">
                  <c:v>135742.33194643946</c:v>
                </c:pt>
                <c:pt idx="4">
                  <c:v>82839.033527671942</c:v>
                </c:pt>
                <c:pt idx="5">
                  <c:v>7440.1253777287857</c:v>
                </c:pt>
                <c:pt idx="6">
                  <c:v>211831.79577859896</c:v>
                </c:pt>
                <c:pt idx="7">
                  <c:v>170149.87759212096</c:v>
                </c:pt>
                <c:pt idx="8">
                  <c:v>115138.16761306654</c:v>
                </c:pt>
                <c:pt idx="9">
                  <c:v>65130.917822003357</c:v>
                </c:pt>
                <c:pt idx="10">
                  <c:v>46917.326740100885</c:v>
                </c:pt>
                <c:pt idx="11">
                  <c:v>116212.78093087107</c:v>
                </c:pt>
                <c:pt idx="12">
                  <c:v>62259.670268911555</c:v>
                </c:pt>
                <c:pt idx="13">
                  <c:v>84967.670896876691</c:v>
                </c:pt>
                <c:pt idx="14">
                  <c:v>26934.162718231837</c:v>
                </c:pt>
                <c:pt idx="15">
                  <c:v>43842.031790983412</c:v>
                </c:pt>
                <c:pt idx="16">
                  <c:v>50008.836600776689</c:v>
                </c:pt>
              </c:numCache>
            </c:numRef>
          </c:xVal>
          <c:yVal>
            <c:numRef>
              <c:f>pivot!$T$4:$T$20</c:f>
              <c:numCache>
                <c:formatCode>0.00</c:formatCode>
                <c:ptCount val="17"/>
                <c:pt idx="0">
                  <c:v>2.8188022032612561</c:v>
                </c:pt>
                <c:pt idx="1">
                  <c:v>3.359420763067122</c:v>
                </c:pt>
                <c:pt idx="2">
                  <c:v>3.1047828477980266</c:v>
                </c:pt>
                <c:pt idx="3">
                  <c:v>2.7868338649619813</c:v>
                </c:pt>
                <c:pt idx="4">
                  <c:v>2.8408150452016088</c:v>
                </c:pt>
                <c:pt idx="5">
                  <c:v>3.3403518442643536</c:v>
                </c:pt>
                <c:pt idx="6">
                  <c:v>3.0358508800915174</c:v>
                </c:pt>
                <c:pt idx="7">
                  <c:v>2.3970381981025048</c:v>
                </c:pt>
                <c:pt idx="8">
                  <c:v>3.1420202221098319</c:v>
                </c:pt>
                <c:pt idx="9">
                  <c:v>3.5912681445343946</c:v>
                </c:pt>
                <c:pt idx="10">
                  <c:v>3.478263315396521</c:v>
                </c:pt>
                <c:pt idx="11">
                  <c:v>3.3857194563031974</c:v>
                </c:pt>
                <c:pt idx="12">
                  <c:v>3.6521523295751166</c:v>
                </c:pt>
                <c:pt idx="13">
                  <c:v>3.5911361726062832</c:v>
                </c:pt>
                <c:pt idx="14">
                  <c:v>3.3405187743851394</c:v>
                </c:pt>
                <c:pt idx="15">
                  <c:v>3.8836202161243714</c:v>
                </c:pt>
                <c:pt idx="16">
                  <c:v>3.6049957656896972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F-4441-BA96-FCE9B2F2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73152"/>
        <c:axId val="502974720"/>
      </c:scatterChart>
      <c:valAx>
        <c:axId val="5029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74720"/>
        <c:crosses val="autoZero"/>
        <c:crossBetween val="midCat"/>
      </c:valAx>
      <c:valAx>
        <c:axId val="5029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7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pivot!$J$4:$J$20</c:f>
              <c:numCache>
                <c:formatCode>#,##0</c:formatCode>
                <c:ptCount val="17"/>
                <c:pt idx="0">
                  <c:v>2356261.9789074552</c:v>
                </c:pt>
                <c:pt idx="1">
                  <c:v>480445.49064546177</c:v>
                </c:pt>
                <c:pt idx="2">
                  <c:v>1324934.9430613352</c:v>
                </c:pt>
                <c:pt idx="3">
                  <c:v>2203037.4266351908</c:v>
                </c:pt>
                <c:pt idx="4">
                  <c:v>1419009.5609220001</c:v>
                </c:pt>
                <c:pt idx="5">
                  <c:v>210027.72478997518</c:v>
                </c:pt>
                <c:pt idx="6">
                  <c:v>4410059.3381080749</c:v>
                </c:pt>
                <c:pt idx="7">
                  <c:v>1870045.1980515597</c:v>
                </c:pt>
                <c:pt idx="8">
                  <c:v>2665516.3943219986</c:v>
                </c:pt>
                <c:pt idx="9">
                  <c:v>2362953.2885848517</c:v>
                </c:pt>
                <c:pt idx="10">
                  <c:v>1520280.8442239494</c:v>
                </c:pt>
                <c:pt idx="11">
                  <c:v>3432836.9089581775</c:v>
                </c:pt>
                <c:pt idx="12">
                  <c:v>2400581.3076787414</c:v>
                </c:pt>
                <c:pt idx="13">
                  <c:v>3082224.989522092</c:v>
                </c:pt>
                <c:pt idx="14">
                  <c:v>760452.95165083162</c:v>
                </c:pt>
                <c:pt idx="15">
                  <c:v>2130715.6821719338</c:v>
                </c:pt>
                <c:pt idx="16">
                  <c:v>1839401.4293054366</c:v>
                </c:pt>
              </c:numCache>
            </c:numRef>
          </c:xVal>
          <c:yVal>
            <c:numRef>
              <c:f>pivot!$U$4:$U$20</c:f>
              <c:numCache>
                <c:formatCode>0.00</c:formatCode>
                <c:ptCount val="17"/>
                <c:pt idx="0">
                  <c:v>-0.99180060495476752</c:v>
                </c:pt>
                <c:pt idx="1">
                  <c:v>0.22548466615806709</c:v>
                </c:pt>
                <c:pt idx="2">
                  <c:v>-1.4646562767121729</c:v>
                </c:pt>
                <c:pt idx="3">
                  <c:v>-1.073111149194286</c:v>
                </c:pt>
                <c:pt idx="4">
                  <c:v>-1.3164159720158879</c:v>
                </c:pt>
                <c:pt idx="5">
                  <c:v>-0.56377302754101311</c:v>
                </c:pt>
                <c:pt idx="6">
                  <c:v>-1.4373491598388108</c:v>
                </c:pt>
                <c:pt idx="7">
                  <c:v>-1.0273912769507119</c:v>
                </c:pt>
                <c:pt idx="8">
                  <c:v>-0.88442610668616328</c:v>
                </c:pt>
                <c:pt idx="9">
                  <c:v>-0.88953022541658999</c:v>
                </c:pt>
                <c:pt idx="10">
                  <c:v>-1.1716714554369481</c:v>
                </c:pt>
                <c:pt idx="11">
                  <c:v>-0.81154403184108115</c:v>
                </c:pt>
                <c:pt idx="12">
                  <c:v>-0.39710613220115726</c:v>
                </c:pt>
                <c:pt idx="13">
                  <c:v>-0.6247025284023322</c:v>
                </c:pt>
                <c:pt idx="14">
                  <c:v>-8.5430245661465246E-2</c:v>
                </c:pt>
                <c:pt idx="15">
                  <c:v>-1.0152399090291491</c:v>
                </c:pt>
                <c:pt idx="16">
                  <c:v>-0.37599180931432064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F-4441-BA96-FCE9B2F2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67664"/>
        <c:axId val="502968056"/>
      </c:scatterChart>
      <c:valAx>
        <c:axId val="50296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68056"/>
        <c:crosses val="autoZero"/>
        <c:crossBetween val="midCat"/>
      </c:valAx>
      <c:valAx>
        <c:axId val="5029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6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4186351706038"/>
                  <c:y val="-9.9742271799358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Regression!$H$2:$H$17</c:f>
              <c:numCache>
                <c:formatCode>General</c:formatCode>
                <c:ptCount val="16"/>
                <c:pt idx="0">
                  <c:v>-3.7670484927658192</c:v>
                </c:pt>
                <c:pt idx="1">
                  <c:v>-4.4307522511088662</c:v>
                </c:pt>
                <c:pt idx="2">
                  <c:v>-4.042480006210174</c:v>
                </c:pt>
                <c:pt idx="3">
                  <c:v>-3.5200139402527095</c:v>
                </c:pt>
                <c:pt idx="4">
                  <c:v>-4.0001456022527746</c:v>
                </c:pt>
                <c:pt idx="5">
                  <c:v>-5.3326419153994156</c:v>
                </c:pt>
                <c:pt idx="6">
                  <c:v>-2.8198657249411578</c:v>
                </c:pt>
                <c:pt idx="7">
                  <c:v>-3.599029991554386</c:v>
                </c:pt>
                <c:pt idx="8">
                  <c:v>-3.2422213938220281</c:v>
                </c:pt>
                <c:pt idx="9">
                  <c:v>-3.3492412087835852</c:v>
                </c:pt>
                <c:pt idx="10">
                  <c:v>-4.03151285554637</c:v>
                </c:pt>
                <c:pt idx="11">
                  <c:v>-3.0558047169546518</c:v>
                </c:pt>
                <c:pt idx="12">
                  <c:v>-3.2749158261521019</c:v>
                </c:pt>
                <c:pt idx="13">
                  <c:v>-2.9717261054970776</c:v>
                </c:pt>
                <c:pt idx="14">
                  <c:v>-4.1685507897973553</c:v>
                </c:pt>
                <c:pt idx="15">
                  <c:v>-3.6403558360582244</c:v>
                </c:pt>
              </c:numCache>
            </c:numRef>
          </c:xVal>
          <c:yVal>
            <c:numRef>
              <c:f>Regression!$O$2:$O$17</c:f>
              <c:numCache>
                <c:formatCode>General</c:formatCode>
                <c:ptCount val="16"/>
                <c:pt idx="0">
                  <c:v>97.414893617021278</c:v>
                </c:pt>
                <c:pt idx="1">
                  <c:v>103.1304347826087</c:v>
                </c:pt>
                <c:pt idx="2">
                  <c:v>100.01612903225806</c:v>
                </c:pt>
                <c:pt idx="3">
                  <c:v>108.95744680851064</c:v>
                </c:pt>
                <c:pt idx="4">
                  <c:v>98.954545454545453</c:v>
                </c:pt>
                <c:pt idx="5">
                  <c:v>91</c:v>
                </c:pt>
                <c:pt idx="6">
                  <c:v>115.32758620689656</c:v>
                </c:pt>
                <c:pt idx="7">
                  <c:v>107.65324384787472</c:v>
                </c:pt>
                <c:pt idx="8">
                  <c:v>116.53374233128834</c:v>
                </c:pt>
                <c:pt idx="9">
                  <c:v>103.92670157068063</c:v>
                </c:pt>
                <c:pt idx="10">
                  <c:v>91.066037735849051</c:v>
                </c:pt>
                <c:pt idx="13">
                  <c:v>105</c:v>
                </c:pt>
                <c:pt idx="14">
                  <c:v>102.4812834224599</c:v>
                </c:pt>
                <c:pt idx="15">
                  <c:v>92.952173913043481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F-486C-B884-C10A68B2D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70016"/>
        <c:axId val="502968448"/>
      </c:scatterChart>
      <c:valAx>
        <c:axId val="5029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68448"/>
        <c:crosses val="autoZero"/>
        <c:crossBetween val="midCat"/>
      </c:valAx>
      <c:valAx>
        <c:axId val="50296844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7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25</xdr:row>
      <xdr:rowOff>128586</xdr:rowOff>
    </xdr:from>
    <xdr:to>
      <xdr:col>14</xdr:col>
      <xdr:colOff>200025</xdr:colOff>
      <xdr:row>46</xdr:row>
      <xdr:rowOff>190499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25</xdr:row>
      <xdr:rowOff>114300</xdr:rowOff>
    </xdr:from>
    <xdr:to>
      <xdr:col>24</xdr:col>
      <xdr:colOff>238125</xdr:colOff>
      <xdr:row>46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23</xdr:row>
      <xdr:rowOff>152400</xdr:rowOff>
    </xdr:from>
    <xdr:to>
      <xdr:col>13</xdr:col>
      <xdr:colOff>547687</xdr:colOff>
      <xdr:row>37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m.Murphy" refreshedDate="43702.567707986113" createdVersion="6" refreshedVersion="6" minRefreshableVersion="3" recordCount="129">
  <cacheSource type="worksheet">
    <worksheetSource ref="A1:U142" sheet="DIPAC_Chum"/>
  </cacheSource>
  <cacheFields count="21">
    <cacheField name="Species" numFmtId="0">
      <sharedItems/>
    </cacheField>
    <cacheField name="Site" numFmtId="0">
      <sharedItems count="5">
        <s v="Gast Ch"/>
        <s v="Limestone"/>
        <s v="Amalga"/>
        <s v="Boat Harbor"/>
        <s v="Sheep Creek"/>
      </sharedItems>
    </cacheField>
    <cacheField name="Brood Year" numFmtId="0">
      <sharedItems containsSemiMixedTypes="0" containsString="0" containsNumber="1" containsInteger="1" minValue="1984" maxValue="2015" count="32"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Late/Large Program" numFmtId="0">
      <sharedItems/>
    </cacheField>
    <cacheField name="Differential Otolith Marking" numFmtId="0">
      <sharedItems/>
    </cacheField>
    <cacheField name="Total Released" numFmtId="3">
      <sharedItems containsSemiMixedTypes="0" containsString="0" containsNumber="1" minValue="2550000" maxValue="56498805"/>
    </cacheField>
    <cacheField name="Age 3" numFmtId="3">
      <sharedItems containsString="0" containsBlank="1" containsNumber="1" minValue="0" maxValue="143794.30367177766"/>
    </cacheField>
    <cacheField name="Age 4" numFmtId="3">
      <sharedItems containsString="0" containsBlank="1" containsNumber="1" minValue="4672.9929317443039" maxValue="2038523.9798642832"/>
    </cacheField>
    <cacheField name="Age 5" numFmtId="3">
      <sharedItems containsString="0" containsBlank="1" containsNumber="1" minValue="2614.8403922202651" maxValue="826183.19926594174"/>
    </cacheField>
    <cacheField name="Age 6" numFmtId="3">
      <sharedItems containsString="0" containsBlank="1" containsNumber="1" minValue="0" maxValue="62917.95992335464"/>
    </cacheField>
    <cacheField name="Return" numFmtId="3">
      <sharedItems containsSemiMixedTypes="0" containsString="0" containsNumber="1" minValue="9005.1763861415675" maxValue="2877734.0735255554"/>
    </cacheField>
    <cacheField name="% of Run Age 3" numFmtId="164">
      <sharedItems containsSemiMixedTypes="0" containsString="0" containsNumber="1" minValue="0" maxValue="1"/>
    </cacheField>
    <cacheField name="% of Run Age 4" numFmtId="164">
      <sharedItems containsSemiMixedTypes="0" containsString="0" containsNumber="1" minValue="0" maxValue="0.94547788701821245"/>
    </cacheField>
    <cacheField name="% of Run Age 5" numFmtId="164">
      <sharedItems containsSemiMixedTypes="0" containsString="0" containsNumber="1" minValue="0" maxValue="0.66966400021429839"/>
    </cacheField>
    <cacheField name="% of Run Age 6" numFmtId="164">
      <sharedItems containsSemiMixedTypes="0" containsString="0" containsNumber="1" minValue="0" maxValue="8.9366144254913668E-2"/>
    </cacheField>
    <cacheField name="Total Return" numFmtId="3">
      <sharedItems containsSemiMixedTypes="0" containsString="0" containsNumber="1" minValue="9005.1763861415675" maxValue="2877734.0735255554"/>
    </cacheField>
    <cacheField name="Brood Year M.S." numFmtId="164">
      <sharedItems containsSemiMixedTypes="0" containsString="0" containsNumber="1" minValue="8.2252645799049911E-4" maxValue="7.6567355758876743E-2"/>
    </cacheField>
    <cacheField name="Age 3 M.S." numFmtId="164">
      <sharedItems containsSemiMixedTypes="0" containsString="0" containsNumber="1" minValue="0" maxValue="4.5479433632670601E-3"/>
    </cacheField>
    <cacheField name="Age 4 M.S." numFmtId="164">
      <sharedItems containsSemiMixedTypes="0" containsString="0" containsNumber="1" minValue="0" maxValue="5.844680524128737E-2"/>
    </cacheField>
    <cacheField name="Age 5 M.S." numFmtId="164">
      <sharedItems containsSemiMixedTypes="0" containsString="0" containsNumber="1" minValue="0" maxValue="3.4696139496133586E-2"/>
    </cacheField>
    <cacheField name="Age 6 M.S." numFmtId="164">
      <sharedItems containsSemiMixedTypes="0" containsString="0" containsNumber="1" minValue="0" maxValue="1.4244198912427744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">
  <r>
    <s v="Chum"/>
    <x v="0"/>
    <x v="0"/>
    <s v="No"/>
    <s v="No"/>
    <n v="4291652"/>
    <n v="615.58000000000004"/>
    <n v="58104.270000000004"/>
    <n v="4923.3388681769329"/>
    <n v="218.592704113406"/>
    <n v="63861.781572290347"/>
    <n v="9.6392550418151896E-3"/>
    <n v="0.90984417549057961"/>
    <n v="7.7093666148411552E-2"/>
    <n v="3.422903319193548E-3"/>
    <n v="63861.781572290347"/>
    <n v="1.4880465977271769E-2"/>
    <n v="1.4343660669597629E-4"/>
    <n v="1.3538905298006457E-2"/>
    <n v="1.1471896761845865E-3"/>
    <n v="5.0934396384750209E-5"/>
  </r>
  <r>
    <s v="Chum"/>
    <x v="0"/>
    <x v="1"/>
    <s v="No"/>
    <s v="No"/>
    <n v="7001628"/>
    <n v="0"/>
    <n v="28262.161249542565"/>
    <n v="65293.787544411571"/>
    <n v="3946.3621015352278"/>
    <n v="97502.310895489354"/>
    <n v="0"/>
    <n v="0.28986145035922456"/>
    <n v="0.66966400021429839"/>
    <n v="4.0474549426477172E-2"/>
    <n v="97502.310895489354"/>
    <n v="1.3925662845196767E-2"/>
    <n v="0"/>
    <n v="4.0365128295223006E-3"/>
    <n v="9.3255150865500947E-3"/>
    <n v="5.6363492912437328E-4"/>
  </r>
  <r>
    <s v="Chum"/>
    <x v="0"/>
    <x v="2"/>
    <s v="No"/>
    <s v="No"/>
    <n v="18971280"/>
    <n v="1568.7711269146989"/>
    <n v="160056.18286381525"/>
    <n v="203435.5523551293"/>
    <n v="17156.279852082913"/>
    <n v="382216.78619794216"/>
    <n v="4.1044014380421925E-3"/>
    <n v="0.41875759684956765"/>
    <n v="0.53225174744097781"/>
    <n v="4.4886254271412428E-2"/>
    <n v="382216.78619794216"/>
    <n v="2.0147126930704841E-2"/>
    <n v="8.2691896746803534E-5"/>
    <n v="8.4367624569251648E-3"/>
    <n v="1.0723343514782834E-2"/>
    <n v="9.0432906225003861E-4"/>
  </r>
  <r>
    <s v="Chum"/>
    <x v="0"/>
    <x v="3"/>
    <s v="No"/>
    <s v="No"/>
    <n v="18349769"/>
    <n v="474.43688765978231"/>
    <n v="18965.587523028415"/>
    <n v="21530.09082914067"/>
    <n v="759.06500000000017"/>
    <n v="41729.180239828871"/>
    <n v="1.13694274589883E-2"/>
    <n v="0.45449221417789804"/>
    <n v="0.51594808969170791"/>
    <n v="1.8190268671405684E-2"/>
    <n v="41729.180239828871"/>
    <n v="2.2740983954527639E-3"/>
    <n v="2.5855196741701888E-5"/>
    <n v="1.033560015007732E-3"/>
    <n v="1.1733167229048317E-3"/>
    <n v="4.1366460798498347E-5"/>
  </r>
  <r>
    <s v="Chum"/>
    <x v="0"/>
    <x v="4"/>
    <s v="No"/>
    <s v="No"/>
    <n v="35416286"/>
    <n v="4858.4980203070454"/>
    <n v="158889.60946669351"/>
    <n v="111010.08815456608"/>
    <n v="1515.1888066727354"/>
    <n v="276273.38444823941"/>
    <n v="1.7585834516814624E-2"/>
    <n v="0.57511732367567936"/>
    <n v="0.40181245969918661"/>
    <n v="5.4843821083192697E-3"/>
    <n v="276273.38444823941"/>
    <n v="7.8007441110069927E-3"/>
    <n v="1.3718259504418519E-4"/>
    <n v="4.4863430758011582E-3"/>
    <n v="3.1344361787276646E-3"/>
    <n v="4.2782261433983658E-5"/>
  </r>
  <r>
    <s v="Chum"/>
    <x v="0"/>
    <x v="5"/>
    <s v="No"/>
    <s v="No"/>
    <n v="14660466"/>
    <n v="1804.0198520829142"/>
    <n v="38039.632295319265"/>
    <n v="50072.759887966262"/>
    <n v="5751.6438824563756"/>
    <n v="95668.055917824822"/>
    <n v="1.885707653171606E-2"/>
    <n v="0.39762104424902128"/>
    <n v="0.52340103922438685"/>
    <n v="6.0120839994875788E-2"/>
    <n v="95668.055917824822"/>
    <n v="6.5255808320025315E-3"/>
    <n v="1.230533771629711E-4"/>
    <n v="2.5947082647522434E-3"/>
    <n v="3.4154957890128639E-3"/>
    <n v="3.923234010744526E-4"/>
  </r>
  <r>
    <s v="Chum"/>
    <x v="0"/>
    <x v="6"/>
    <s v="No"/>
    <s v="No"/>
    <n v="49200620"/>
    <n v="2004.2145501146654"/>
    <n v="301779.45985004934"/>
    <n v="220323.89553142514"/>
    <n v="13898.081194764334"/>
    <n v="538005.65112635342"/>
    <n v="3.7252667252076228E-3"/>
    <n v="0.56092247213064106"/>
    <n v="0.40951966781419724"/>
    <n v="2.5832593329954256E-2"/>
    <n v="538005.65112635342"/>
    <n v="1.0934936411906057E-2"/>
    <n v="4.0735554757534874E-5"/>
    <n v="6.1336515647577071E-3"/>
    <n v="4.4780715269731389E-3"/>
    <n v="2.8247776541767835E-4"/>
  </r>
  <r>
    <s v="Chum"/>
    <x v="0"/>
    <x v="7"/>
    <s v="No"/>
    <s v="No"/>
    <n v="38970661"/>
    <n v="5710.5914553116463"/>
    <n v="67682.085654543378"/>
    <n v="84455.822343164327"/>
    <n v="1424.4493629617182"/>
    <n v="159272.94881598107"/>
    <n v="3.5854120224203818E-2"/>
    <n v="0.42494401062883014"/>
    <n v="0.53025842097481291"/>
    <n v="8.9434481721530883E-3"/>
    <n v="159272.94881598107"/>
    <n v="4.0869963385014455E-3"/>
    <n v="1.4653565807651162E-4"/>
    <n v="1.7367446155081481E-3"/>
    <n v="2.1671642249836186E-3"/>
    <n v="3.6551839933167109E-5"/>
  </r>
  <r>
    <s v="Chum"/>
    <x v="0"/>
    <x v="8"/>
    <s v="No"/>
    <s v="No"/>
    <n v="38894204"/>
    <n v="44329.374931575097"/>
    <n v="842415.36694592412"/>
    <n v="212484.34143271894"/>
    <n v="8651.8181540939731"/>
    <n v="1107880.9014643123"/>
    <n v="4.0012762087498682E-2"/>
    <n v="0.76038441120564837"/>
    <n v="0.19179348714457789"/>
    <n v="7.809339562274845E-3"/>
    <n v="1107880.9014643123"/>
    <n v="2.848447294266036E-2"/>
    <n v="1.1397424390424623E-3"/>
    <n v="2.1659149187008023E-2"/>
    <n v="5.4631363951482062E-3"/>
    <n v="2.2244492146166492E-4"/>
  </r>
  <r>
    <s v="Chum"/>
    <x v="0"/>
    <x v="9"/>
    <s v="No"/>
    <s v="No"/>
    <n v="20505396"/>
    <n v="2351.7295161473121"/>
    <n v="123420.78533394691"/>
    <n v="58517.291738520486"/>
    <n v="3425.5170768671605"/>
    <n v="187715.32366548188"/>
    <n v="1.2528170158011245E-2"/>
    <n v="0.65748913260746333"/>
    <n v="0.31173422923533528"/>
    <n v="1.8248467999190113E-2"/>
    <n v="187715.32366548188"/>
    <n v="9.154435430824252E-3"/>
    <n v="1.146883247778932E-4"/>
    <n v="6.0189418109236666E-3"/>
    <n v="2.8537508731126425E-3"/>
    <n v="1.6705442201004849E-4"/>
  </r>
  <r>
    <s v="Chum"/>
    <x v="0"/>
    <x v="10"/>
    <s v="No"/>
    <s v="No"/>
    <n v="56498805"/>
    <n v="9712.4238703724368"/>
    <n v="429590.57684845227"/>
    <n v="79410.99068109112"/>
    <n v="2112.872029081298"/>
    <n v="520826.86342899705"/>
    <n v="1.8648085481666993E-2"/>
    <n v="0.82482415369309614"/>
    <n v="0.15247099613539233"/>
    <n v="4.0567646898446519E-3"/>
    <n v="520826.86342899705"/>
    <n v="9.2183695465593834E-3"/>
    <n v="1.7190494330583518E-4"/>
    <n v="7.6035338596710548E-3"/>
    <n v="1.4055339875080743E-3"/>
    <n v="3.7396756074421359E-5"/>
  </r>
  <r>
    <s v="Chum"/>
    <x v="0"/>
    <x v="11"/>
    <s v="No"/>
    <s v="No"/>
    <n v="52714583"/>
    <n v="14245.313258933356"/>
    <n v="429997.0986915172"/>
    <n v="224333.68777880707"/>
    <n v="12870.165203141587"/>
    <n v="681446.26493239927"/>
    <n v="2.090452907588615E-2"/>
    <n v="0.63100661170132577"/>
    <n v="0.32920231472845685"/>
    <n v="1.888654449433123E-2"/>
    <n v="681446.26493239927"/>
    <n v="1.2927092014223072E-2"/>
    <n v="2.7023477087798184E-4"/>
    <n v="8.157080531046166E-3"/>
    <n v="4.2556286137899841E-3"/>
    <n v="2.4414809850893795E-4"/>
  </r>
  <r>
    <s v="Chum"/>
    <x v="0"/>
    <x v="12"/>
    <s v="No"/>
    <s v="No"/>
    <n v="51444899"/>
    <n v="40879.393550524554"/>
    <n v="571623.64579339768"/>
    <n v="321184.38444579823"/>
    <n v="1213.7551903282856"/>
    <n v="934901.17898004875"/>
    <n v="4.3725897955463951E-2"/>
    <n v="0.61142681028279722"/>
    <n v="0.34354902065285819"/>
    <n v="1.2982711088806828E-3"/>
    <n v="934901.17898004875"/>
    <n v="1.8172864504604213E-2"/>
    <n v="7.9462481888679676E-4"/>
    <n v="1.1111376577751618E-2"/>
    <n v="6.2432698030138664E-3"/>
    <n v="2.3593304951930911E-5"/>
  </r>
  <r>
    <s v="Chum"/>
    <x v="0"/>
    <x v="13"/>
    <s v="No"/>
    <s v="No"/>
    <n v="24264239"/>
    <n v="1756.7943987139099"/>
    <n v="139013.77804358775"/>
    <n v="98830.134660235766"/>
    <n v="1393.8868965306501"/>
    <n v="240994.59399906811"/>
    <n v="7.289766834855653E-3"/>
    <n v="0.57683359504788434"/>
    <n v="0.41009274531949846"/>
    <n v="5.7838927977614304E-3"/>
    <n v="240994.59399906811"/>
    <n v="9.9320895247968881E-3"/>
    <n v="7.2402616818681597E-5"/>
    <n v="5.7291629069260216E-3"/>
    <n v="4.0730778599829881E-3"/>
    <n v="5.7446141069194471E-5"/>
  </r>
  <r>
    <s v="Chum"/>
    <x v="0"/>
    <x v="14"/>
    <s v="No"/>
    <s v="Yes"/>
    <n v="21991640"/>
    <n v="7517.6723074724714"/>
    <n v="89884.049058496064"/>
    <n v="18091.48059361201"/>
    <n v="179.78015550990531"/>
    <n v="115672.98211509045"/>
    <n v="6.4990736557588344E-2"/>
    <n v="0.77705309757696639"/>
    <n v="0.15640195543339272"/>
    <n v="1.554210432052582E-3"/>
    <n v="115672.98211509045"/>
    <n v="5.2598615708101103E-3"/>
    <n v="3.4184227767790267E-4"/>
    <n v="4.0871917264240437E-3"/>
    <n v="8.2265263498365788E-4"/>
    <n v="8.1749317245055539E-6"/>
  </r>
  <r>
    <s v="Chum"/>
    <x v="0"/>
    <x v="15"/>
    <s v="No"/>
    <s v="Yes"/>
    <n v="27878900"/>
    <n v="18001.061090939893"/>
    <n v="261064.04825545766"/>
    <n v="92602.864770623477"/>
    <n v="5038.0099519079231"/>
    <n v="376705.98406892898"/>
    <n v="4.7785439712171099E-2"/>
    <n v="0.69301805465264021"/>
    <n v="0.24582265397111178"/>
    <n v="1.337385166407677E-2"/>
    <n v="376705.98406892898"/>
    <n v="1.3512225520695902E-2"/>
    <n v="6.4568763799647383E-4"/>
    <n v="9.3642162443804324E-3"/>
    <n v="3.3216111385536546E-3"/>
    <n v="1.8071049976533949E-4"/>
  </r>
  <r>
    <s v="Chum"/>
    <x v="0"/>
    <x v="16"/>
    <s v="No"/>
    <s v="Yes"/>
    <n v="27858929"/>
    <n v="11366.584254399719"/>
    <n v="217087.5319152509"/>
    <n v="75608.130606334977"/>
    <n v="5023.800450943274"/>
    <n v="309086.04722692887"/>
    <n v="3.6774821627760017E-2"/>
    <n v="0.7023530627245258"/>
    <n v="0.2446183879365606"/>
    <n v="1.6253727711153632E-2"/>
    <n v="309086.04722692887"/>
    <n v="1.1094685198663913E-2"/>
    <n v="4.0800506919701468E-4"/>
    <n v="7.7923861292460636E-3"/>
    <n v="2.7139640079607862E-3"/>
    <n v="1.8032999226004969E-4"/>
  </r>
  <r>
    <s v="Chum"/>
    <x v="0"/>
    <x v="17"/>
    <s v="No"/>
    <s v="Yes"/>
    <n v="28142018"/>
    <n v="5517.8231586156962"/>
    <n v="131001.31895842131"/>
    <n v="75647.959267303639"/>
    <n v="6358.2298989039509"/>
    <n v="218525.3312832446"/>
    <n v="2.525026790355803E-2"/>
    <n v="0.59947887134705757"/>
    <n v="0.34617478359637632"/>
    <n v="2.9096077153008153E-2"/>
    <n v="218525.3312832446"/>
    <n v="7.7650910209511132E-3"/>
    <n v="1.9607062857452854E-4"/>
    <n v="4.6550080011469441E-3"/>
    <n v="2.6880787037839161E-3"/>
    <n v="2.2593368744572442E-4"/>
  </r>
  <r>
    <s v="Chum"/>
    <x v="0"/>
    <x v="18"/>
    <s v="No"/>
    <s v="Yes"/>
    <n v="34798606"/>
    <n v="101969.54048333575"/>
    <n v="1781602.5912419949"/>
    <n v="382440.57254633197"/>
    <n v="14953.767231169802"/>
    <n v="2280966.4715028321"/>
    <n v="4.4704532818561044E-2"/>
    <n v="0.78107355522335775"/>
    <n v="0.16766602110304502"/>
    <n v="6.5558908550362857E-3"/>
    <n v="2280966.4715028321"/>
    <n v="6.554763922160653E-2"/>
    <n v="2.9302765887615082E-3"/>
    <n v="5.1197527603318214E-2"/>
    <n v="1.0990111860984661E-2"/>
    <n v="4.2972316854214798E-4"/>
  </r>
  <r>
    <s v="Chum"/>
    <x v="0"/>
    <x v="19"/>
    <s v="No"/>
    <s v="Yes"/>
    <n v="34221606"/>
    <n v="94343.649039758224"/>
    <n v="956944.39429050055"/>
    <n v="300880.72188251297"/>
    <n v="3412"/>
    <n v="1355580.7652127717"/>
    <n v="6.9596479576006717E-2"/>
    <n v="0.70592945757850045"/>
    <n v="0.22195706047458322"/>
    <n v="2.5170023709096029E-3"/>
    <n v="1355580.7652127717"/>
    <n v="3.9611839526548571E-2"/>
    <n v="2.7568445805774932E-3"/>
    <n v="2.7963164390663039E-2"/>
    <n v="8.7921274613036275E-3"/>
    <n v="9.970309400441347E-5"/>
  </r>
  <r>
    <s v="Chum"/>
    <x v="0"/>
    <x v="20"/>
    <s v="No"/>
    <s v="Yes"/>
    <n v="35268947"/>
    <n v="54274.803264263704"/>
    <n v="1141671.4060992994"/>
    <n v="433855.99999999994"/>
    <n v="18293.352047424949"/>
    <n v="1648095.5614109882"/>
    <n v="3.2931830250059822E-2"/>
    <n v="0.69272160718755738"/>
    <n v="0.26324687121210477"/>
    <n v="1.1099691350277902E-2"/>
    <n v="1648095.5614109882"/>
    <n v="4.6729366811291195E-2"/>
    <n v="1.5388835755222208E-3"/>
    <n v="3.237044208037454E-2"/>
    <n v="1.2301359606795178E-2"/>
    <n v="5.1868154859925218E-4"/>
  </r>
  <r>
    <s v="Chum"/>
    <x v="0"/>
    <x v="21"/>
    <s v="Yes"/>
    <s v="No"/>
    <n v="34891630"/>
    <n v="28065.104787017837"/>
    <n v="993820.99999999988"/>
    <n v="357916.29134322872"/>
    <n v="5811.6981661659647"/>
    <n v="1385614.0942964123"/>
    <n v="2.0254632875446283E-2"/>
    <n v="0.71724227120007955"/>
    <n v="0.2583087836768661"/>
    <n v="4.1943122476081852E-3"/>
    <n v="1385614.0942964123"/>
    <n v="3.9711933615494958E-2"/>
    <n v="8.0435063615594445E-4"/>
    <n v="2.8483077460124389E-2"/>
    <n v="1.0257941269674954E-2"/>
    <n v="1.6656424953967369E-4"/>
  </r>
  <r>
    <s v="Chum"/>
    <x v="0"/>
    <x v="22"/>
    <s v="Yes"/>
    <s v="No"/>
    <n v="36712625"/>
    <n v="18794"/>
    <n v="423216.89471812302"/>
    <n v="112175.92753521727"/>
    <n v="465.44608344937001"/>
    <n v="554652.26833678968"/>
    <n v="3.3884293047888737E-2"/>
    <n v="0.76303103562021679"/>
    <n v="0.20224550396520341"/>
    <n v="8.3916736669099336E-4"/>
    <n v="554652.26833678968"/>
    <n v="1.5107943611680986E-2"/>
    <n v="5.1192198868917711E-4"/>
    <n v="1.1527829860112781E-2"/>
    <n v="3.0555136696222966E-3"/>
    <n v="1.2678093256730349E-5"/>
  </r>
  <r>
    <s v="Chum"/>
    <x v="0"/>
    <x v="23"/>
    <s v="Yes"/>
    <s v="No"/>
    <n v="35327731"/>
    <n v="39187.461891223233"/>
    <n v="1084522.9088032385"/>
    <n v="447850.35752466379"/>
    <n v="33573.805417378695"/>
    <n v="1605134.5336365041"/>
    <n v="2.4413817701898349E-2"/>
    <n v="0.67565857320769451"/>
    <n v="0.27901110351793301"/>
    <n v="2.0916505572474188E-2"/>
    <n v="1605134.5336365041"/>
    <n v="4.5435539962543986E-2"/>
    <n v="1.1092549898328661E-3"/>
    <n v="3.0698912104013657E-2"/>
    <n v="1.2677020143882544E-2"/>
    <n v="9.50352724814925E-4"/>
  </r>
  <r>
    <s v="Chum"/>
    <x v="0"/>
    <x v="24"/>
    <s v="Yes"/>
    <s v="No"/>
    <n v="35547046"/>
    <n v="37400.465495378412"/>
    <n v="774189.96640620776"/>
    <n v="443755.54728831089"/>
    <n v="10369.764250363205"/>
    <n v="1265715.7434402602"/>
    <n v="2.9548866472753687E-2"/>
    <n v="0.61166179722307323"/>
    <n v="0.35059652974068856"/>
    <n v="8.1928065634846413E-3"/>
    <n v="1265715.7434402602"/>
    <n v="3.560677709872883E-2"/>
    <n v="1.0521399020154421E-3"/>
    <n v="2.177930527352984E-2"/>
    <n v="1.248361248606455E-2"/>
    <n v="2.9171943711900014E-4"/>
  </r>
  <r>
    <s v="Chum"/>
    <x v="0"/>
    <x v="25"/>
    <s v="Yes"/>
    <s v="No"/>
    <n v="23141751.629356414"/>
    <n v="12491.229985679034"/>
    <n v="527352.46799826215"/>
    <n v="302902.59807955299"/>
    <n v="8948.9925666087402"/>
    <n v="851695.28863010288"/>
    <n v="1.4666313354592316E-2"/>
    <n v="0.61917974073388937"/>
    <n v="0.35564667566349034"/>
    <n v="1.0507270248028047E-2"/>
    <n v="851695.28863010288"/>
    <n v="3.6803406339807346E-2"/>
    <n v="5.3977028989600398E-4"/>
    <n v="2.2787923595605893E-2"/>
    <n v="1.3089009117845107E-2"/>
    <n v="3.8670333646034457E-4"/>
  </r>
  <r>
    <s v="Chum"/>
    <x v="0"/>
    <x v="26"/>
    <s v="Yes"/>
    <s v="No"/>
    <n v="32596088"/>
    <n v="9065.1792960484036"/>
    <n v="205452.68025720271"/>
    <n v="170621.69706425309"/>
    <n v="12104.662439224334"/>
    <n v="397244.21905672853"/>
    <n v="2.282016669134674E-2"/>
    <n v="0.51719489019892573"/>
    <n v="0.42951335445334055"/>
    <n v="3.0471588656387032E-2"/>
    <n v="397244.21905672853"/>
    <n v="1.2186867916687688E-2"/>
    <n v="2.7810635730423857E-4"/>
    <n v="6.3029858140400989E-3"/>
    <n v="5.2344225191763225E-3"/>
    <n v="3.7135322616702759E-4"/>
  </r>
  <r>
    <s v="Chum"/>
    <x v="0"/>
    <x v="27"/>
    <s v="Yes"/>
    <s v="No"/>
    <n v="35971566"/>
    <n v="17162.088624216827"/>
    <n v="743785.01323260879"/>
    <n v="238252.72057197354"/>
    <n v="15391.039996012883"/>
    <n v="1014590.8624248122"/>
    <n v="1.6915280099409184E-2"/>
    <n v="0.73308861806128101"/>
    <n v="0.23482640086326387"/>
    <n v="1.516970097604586E-2"/>
    <n v="1014590.8624248122"/>
    <n v="2.8205357042971446E-2"/>
    <n v="4.7710151468570558E-4"/>
    <n v="2.0677026216556954E-2"/>
    <n v="6.6233624794642953E-3"/>
    <n v="4.278668322644859E-4"/>
  </r>
  <r>
    <s v="Chum"/>
    <x v="0"/>
    <x v="28"/>
    <s v="Yes"/>
    <s v="No"/>
    <n v="34505488"/>
    <n v="17572.943102512614"/>
    <n v="507259.84975700249"/>
    <n v="320607.15511124273"/>
    <n v="9752.3621217071595"/>
    <n v="855192.3100924649"/>
    <n v="2.0548527968653738E-2"/>
    <n v="0.59315295959824132"/>
    <n v="0.37489480591397989"/>
    <n v="1.1403706519125175E-2"/>
    <n v="855192.3100924649"/>
    <n v="2.4784240411046061E-2"/>
    <n v="5.0927965726821811E-4"/>
    <n v="1.4700845551206303E-2"/>
    <n v="9.2914829986245305E-3"/>
    <n v="2.8263220394701157E-4"/>
  </r>
  <r>
    <s v="Chum"/>
    <x v="0"/>
    <x v="29"/>
    <s v="Yes"/>
    <s v="No"/>
    <n v="35433549.701239511"/>
    <n v="13569.32073263754"/>
    <n v="1349508.1204368637"/>
    <n v="611686.94373914576"/>
    <m/>
    <n v="1974764.384908647"/>
    <n v="6.8713618882007832E-3"/>
    <n v="0.68337677687016429"/>
    <n v="0.3097518612416349"/>
    <n v="0"/>
    <n v="1974764.384908647"/>
    <n v="5.5731486163791463E-2"/>
    <n v="3.8295120999866594E-4"/>
    <n v="3.8085603384795969E-2"/>
    <n v="1.7262931568996831E-2"/>
    <n v="0"/>
  </r>
  <r>
    <s v="Chum"/>
    <x v="0"/>
    <x v="30"/>
    <s v="Yes"/>
    <s v="No"/>
    <n v="33391211"/>
    <n v="22277.975464164585"/>
    <n v="247425.2768544195"/>
    <m/>
    <m/>
    <n v="269703.25231858407"/>
    <n v="8.2601805030697098E-2"/>
    <n v="0.91739819496930297"/>
    <n v="0"/>
    <n v="0"/>
    <n v="269703.25231858407"/>
    <n v="8.0770731052127488E-3"/>
    <n v="6.671808178554706E-4"/>
    <n v="7.4098922873572781E-3"/>
    <n v="0"/>
    <n v="0"/>
  </r>
  <r>
    <s v="Chum"/>
    <x v="0"/>
    <x v="31"/>
    <s v="Yes"/>
    <s v="No"/>
    <n v="29538216"/>
    <n v="58494.703224341385"/>
    <m/>
    <m/>
    <m/>
    <n v="58494.703224341385"/>
    <n v="1"/>
    <n v="0"/>
    <n v="0"/>
    <n v="0"/>
    <n v="58494.703224341385"/>
    <n v="1.9803058933667958E-3"/>
    <n v="1.9803058933667958E-3"/>
    <n v="0"/>
    <n v="0"/>
    <n v="0"/>
  </r>
  <r>
    <s v="Chum"/>
    <x v="1"/>
    <x v="3"/>
    <s v="No"/>
    <s v="No"/>
    <n v="8060000"/>
    <m/>
    <n v="4672.9929317443039"/>
    <n v="4020.6564543972631"/>
    <n v="311.52700000000004"/>
    <n v="9005.1763861415675"/>
    <n v="0"/>
    <n v="0.51892297622684691"/>
    <n v="0.44648280966320825"/>
    <n v="3.4594214109944767E-2"/>
    <n v="9005.1763861415675"/>
    <n v="1.1172675417049091E-3"/>
    <n v="0"/>
    <n v="5.7977579798316429E-4"/>
    <n v="4.988407511659135E-4"/>
    <n v="3.8650992555831271E-5"/>
  </r>
  <r>
    <s v="Chum"/>
    <x v="1"/>
    <x v="4"/>
    <s v="No"/>
    <s v="No"/>
    <n v="5710000"/>
    <n v="1197.1011644232574"/>
    <n v="29671.985079331858"/>
    <n v="45559.523535570079"/>
    <n v="325.54967318545141"/>
    <n v="76754.159452510648"/>
    <n v="1.5596564055449375E-2"/>
    <n v="0.38658471789650067"/>
    <n v="0.59357725836029351"/>
    <n v="4.2414596877564086E-3"/>
    <n v="76754.159452510648"/>
    <n v="1.3442059448775946E-2"/>
    <n v="2.0964994122999253E-4"/>
    <n v="5.19649475995304E-3"/>
    <n v="7.978900794320504E-3"/>
    <n v="5.7013953272408301E-5"/>
  </r>
  <r>
    <s v="Chum"/>
    <x v="1"/>
    <x v="5"/>
    <s v="No"/>
    <s v="No"/>
    <n v="2550000"/>
    <n v="336.89333313543978"/>
    <n v="15611.802059196412"/>
    <n v="10758.507814493034"/>
    <n v="2620.9433784707871"/>
    <n v="29328.146585295675"/>
    <n v="1.1487031141079634E-2"/>
    <n v="0.53231464913039339"/>
    <n v="0.36683217547361324"/>
    <n v="8.9366144254913668E-2"/>
    <n v="29328.146585295675"/>
    <n v="1.1501233955017912E-2"/>
    <n v="1.3211503260213324E-4"/>
    <n v="6.1222753173319263E-3"/>
    <n v="4.2190226723502096E-3"/>
    <n v="1.0278209327336421E-3"/>
  </r>
  <r>
    <s v="Chum"/>
    <x v="1"/>
    <x v="6"/>
    <s v="No"/>
    <s v="No"/>
    <n v="9031860"/>
    <n v="822.54740523350608"/>
    <n v="64839.579130738202"/>
    <n v="100398.50639455127"/>
    <n v="3917.5580077188042"/>
    <n v="169978.19093824175"/>
    <n v="4.839134954274002E-3"/>
    <n v="0.38145822574553928"/>
    <n v="0.59065522371060586"/>
    <n v="2.3047415589580973E-2"/>
    <n v="169978.19093824175"/>
    <n v="1.8819843414118659E-2"/>
    <n v="9.1071762099224977E-5"/>
    <n v="7.1789840775585761E-3"/>
    <n v="1.1116038821964829E-2"/>
    <n v="4.3374875249603117E-4"/>
  </r>
  <r>
    <s v="Chum"/>
    <x v="1"/>
    <x v="7"/>
    <s v="No"/>
    <s v="No"/>
    <n v="8500000"/>
    <n v="1226.9633815832958"/>
    <n v="30841.776344749829"/>
    <n v="23806.205941837601"/>
    <n v="424.47106812936124"/>
    <n v="56299.416736300082"/>
    <n v="2.1793536287067584E-2"/>
    <n v="0.54781697809071672"/>
    <n v="0.42284995692483102"/>
    <n v="7.5395286973848124E-3"/>
    <n v="56299.416736300082"/>
    <n v="6.6234607925058919E-3"/>
    <n v="1.4434863312744656E-4"/>
    <n v="3.628444275852921E-3"/>
    <n v="2.8007301108044238E-3"/>
    <n v="4.9937772721101325E-5"/>
  </r>
  <r>
    <s v="Chum"/>
    <x v="1"/>
    <x v="8"/>
    <s v="No"/>
    <s v="No"/>
    <n v="10016175"/>
    <n v="20200.273882228114"/>
    <n v="237458.03613865995"/>
    <n v="63318.119768876633"/>
    <n v="2009.0696594877647"/>
    <n v="322985.49944925244"/>
    <n v="6.2542355358593996E-2"/>
    <n v="0.7351972040341378"/>
    <n v="0.19604013145124241"/>
    <n v="6.2203091560258427E-3"/>
    <n v="322985.49944925244"/>
    <n v="3.2246391406824705E-2"/>
    <n v="2.0167652703979425E-3"/>
    <n v="2.370745680248797E-2"/>
    <n v="6.3215868102221287E-3"/>
    <n v="2.0058252371666477E-4"/>
  </r>
  <r>
    <s v="Chum"/>
    <x v="1"/>
    <x v="9"/>
    <s v="No"/>
    <s v="No"/>
    <n v="5833126"/>
    <n v="662.89991178367086"/>
    <n v="36778.108048108254"/>
    <n v="13588.509755215387"/>
    <n v="987.98019016645696"/>
    <n v="52017.497905273769"/>
    <n v="1.2743786965509986E-2"/>
    <n v="0.70703339316863845"/>
    <n v="0.26122959201076301"/>
    <n v="1.8993227855088567E-2"/>
    <n v="52017.497905273769"/>
    <n v="8.9176023122548298E-3"/>
    <n v="1.1364402411051481E-4"/>
    <n v="6.3050426217620284E-3"/>
    <n v="2.3295416137445665E-3"/>
    <n v="1.6937405263772065E-4"/>
  </r>
  <r>
    <s v="Chum"/>
    <x v="1"/>
    <x v="10"/>
    <s v="No"/>
    <s v="No"/>
    <n v="11411420"/>
    <n v="2894.2011148857441"/>
    <n v="99756.765407704603"/>
    <n v="22903.545337501069"/>
    <n v="730.38394997391833"/>
    <n v="126284.89581006533"/>
    <n v="2.2918030666459692E-2"/>
    <n v="0.78993425751992152"/>
    <n v="0.18136409101487797"/>
    <n v="5.7836207987408761E-3"/>
    <n v="126284.89581006533"/>
    <n v="1.1066536488015104E-2"/>
    <n v="2.5362322260382531E-4"/>
    <n v="8.7418362839773323E-3"/>
    <n v="2.0070723308318393E-3"/>
    <n v="6.4004650602108963E-5"/>
  </r>
  <r>
    <s v="Chum"/>
    <x v="1"/>
    <x v="11"/>
    <s v="No"/>
    <s v="No"/>
    <n v="15421245"/>
    <n v="3307.9551775922496"/>
    <n v="124018.82863325294"/>
    <n v="77548.343078470614"/>
    <n v="2029.0493836492294"/>
    <n v="206904.17627296501"/>
    <n v="1.5987860840605377E-2"/>
    <n v="0.59940224923076035"/>
    <n v="0.37480317930442575"/>
    <n v="9.8067106242086706E-3"/>
    <n v="206904.17627296501"/>
    <n v="1.3416826998920321E-2"/>
    <n v="2.1450636298121518E-4"/>
    <n v="8.0420762806928323E-3"/>
    <n v="5.0286694153727938E-3"/>
    <n v="1.3157493987348164E-4"/>
  </r>
  <r>
    <s v="Chum"/>
    <x v="1"/>
    <x v="12"/>
    <s v="No"/>
    <s v="No"/>
    <n v="12983190"/>
    <n v="11790.345839079555"/>
    <n v="197600.57900648616"/>
    <n v="45848.263993061628"/>
    <n v="494.45955755031338"/>
    <n v="255733.64839617768"/>
    <n v="4.6104006700026338E-2"/>
    <n v="0.77268118703084043"/>
    <n v="0.179281311945444"/>
    <n v="1.933494323689099E-3"/>
    <n v="255733.64839617768"/>
    <n v="1.9697289217532648E-2"/>
    <n v="9.0812395405748161E-4"/>
    <n v="1.52197248138929E-2"/>
    <n v="3.531355852688101E-3"/>
    <n v="3.8084596894161868E-5"/>
  </r>
  <r>
    <s v="Chum"/>
    <x v="1"/>
    <x v="13"/>
    <s v="No"/>
    <s v="Yes"/>
    <n v="13998300"/>
    <n v="607.29396506926275"/>
    <n v="47933.714969645494"/>
    <n v="28288.074687589473"/>
    <n v="908.36465101707813"/>
    <n v="77737.448273321308"/>
    <n v="7.8121160207631846E-3"/>
    <n v="0.61661034719216334"/>
    <n v="0.36389250375353072"/>
    <n v="1.1685033033542722E-2"/>
    <n v="77737.448273321308"/>
    <n v="5.5533492119272561E-3"/>
    <n v="4.338340834738952E-5"/>
    <n v="3.4242525856457923E-3"/>
    <n v="2.0208221489459058E-3"/>
    <n v="6.4891068988168435E-5"/>
  </r>
  <r>
    <s v="Chum"/>
    <x v="1"/>
    <x v="14"/>
    <s v="No"/>
    <s v="Yes"/>
    <n v="14473858"/>
    <n v="1264.2545601983254"/>
    <n v="67199.057238986046"/>
    <n v="6594.7025122554833"/>
    <n v="54.488026737082357"/>
    <n v="75112.502338176928"/>
    <n v="1.6831479724990484E-2"/>
    <n v="0.89464543381123962"/>
    <n v="8.7797667591532735E-2"/>
    <n v="7.254188722373065E-4"/>
    <n v="75112.502338176928"/>
    <n v="5.1895287585505484E-3"/>
    <n v="8.734744808179861E-5"/>
    <n v="4.6427882074693595E-3"/>
    <n v="4.5562852089992061E-4"/>
    <n v="3.7645820994708083E-6"/>
  </r>
  <r>
    <s v="Chum"/>
    <x v="1"/>
    <x v="15"/>
    <s v="No"/>
    <s v="Yes"/>
    <n v="15100000"/>
    <n v="11380.465600287531"/>
    <n v="59639.180182751923"/>
    <n v="19648.523233670519"/>
    <n v="109.13248619974088"/>
    <n v="90777.301502909715"/>
    <n v="0.12536686387315391"/>
    <n v="0.65698339998397381"/>
    <n v="0.21644753598498098"/>
    <n v="1.2022001578912635E-3"/>
    <n v="90777.301502909715"/>
    <n v="6.0117418213847494E-3"/>
    <n v="7.5367321856208808E-4"/>
    <n v="3.9496145816392001E-3"/>
    <n v="1.3012267042165906E-3"/>
    <n v="7.2273169668702571E-6"/>
  </r>
  <r>
    <s v="Chum"/>
    <x v="1"/>
    <x v="16"/>
    <s v="No"/>
    <s v="Yes"/>
    <n v="15144122"/>
    <n v="1170.1088822625823"/>
    <n v="41058.171316663284"/>
    <n v="7301.6188505837099"/>
    <n v="456.62105263157895"/>
    <n v="49986.520102141156"/>
    <n v="2.3408488525938836E-2"/>
    <n v="0.82138487001627802"/>
    <n v="0.14607175765914035"/>
    <n v="9.1348837986427421E-3"/>
    <n v="49986.520102141156"/>
    <n v="3.3007209069063994E-3"/>
    <n v="7.7264887476644878E-5"/>
    <n v="2.7111622130793242E-3"/>
    <n v="4.8214210441408948E-4"/>
    <n v="3.0151701936340643E-5"/>
  </r>
  <r>
    <s v="Chum"/>
    <x v="1"/>
    <x v="17"/>
    <s v="No"/>
    <s v="Yes"/>
    <n v="14616603.817440074"/>
    <n v="510.40671475113277"/>
    <n v="14405.081220340267"/>
    <n v="10864.284343675965"/>
    <n v="328.7008124195624"/>
    <n v="26108.473091186926"/>
    <n v="1.954946629657265E-2"/>
    <n v="0.55173970419598339"/>
    <n v="0.41612101579939847"/>
    <n v="1.2589813708045506E-2"/>
    <n v="26108.473091186926"/>
    <n v="1.7862202066416491E-3"/>
    <n v="3.4919651727997953E-5"/>
    <n v="9.8552860844135183E-4"/>
    <n v="7.4328376682913444E-4"/>
    <n v="2.2488179643164912E-5"/>
  </r>
  <r>
    <s v="Chum"/>
    <x v="1"/>
    <x v="18"/>
    <s v="No"/>
    <s v="Yes"/>
    <n v="14001897"/>
    <n v="7393.1467748702598"/>
    <n v="70692.480102688583"/>
    <n v="10907.776680830166"/>
    <n v="3250.8683371150128"/>
    <n v="92244.271895504018"/>
    <n v="8.0147489084691895E-2"/>
    <n v="0.76636173336345814"/>
    <n v="0.11824882409161072"/>
    <n v="3.5241953460239304E-2"/>
    <n v="92244.271895504018"/>
    <n v="6.5879838921471864E-3"/>
    <n v="5.2801036708599266E-4"/>
    <n v="5.0487787549564596E-3"/>
    <n v="7.7902134838087772E-4"/>
    <n v="2.3217342172385732E-4"/>
  </r>
  <r>
    <s v="Chum"/>
    <x v="1"/>
    <x v="19"/>
    <s v="Yes"/>
    <s v="Yes"/>
    <n v="14798685"/>
    <n v="6396.8584450661492"/>
    <n v="102055.09006230623"/>
    <n v="35487.159186749072"/>
    <n v="1261.0416666666667"/>
    <n v="145200.14936078811"/>
    <n v="4.4055453615074909E-2"/>
    <n v="0.702858023986762"/>
    <n v="0.24440167136861446"/>
    <n v="8.6848510295487076E-3"/>
    <n v="145200.14936078811"/>
    <n v="9.8116926849100526E-3"/>
    <n v="4.322585719654246E-4"/>
    <n v="6.896226932481246E-3"/>
    <n v="2.3979940911472248E-3"/>
    <n v="8.5213089316156588E-5"/>
  </r>
  <r>
    <s v="Chum"/>
    <x v="1"/>
    <x v="20"/>
    <s v="Yes"/>
    <s v="Yes"/>
    <n v="15005171"/>
    <n v="2109.4913825950011"/>
    <n v="115290.20097561649"/>
    <n v="65149.342259643294"/>
    <n v="3442.3175290805193"/>
    <n v="185991.35214693533"/>
    <n v="1.1341878846756694E-2"/>
    <n v="0.61986861025955597"/>
    <n v="0.35028156689873707"/>
    <n v="1.850794399495009E-2"/>
    <n v="185991.35214693533"/>
    <n v="1.2395150454928859E-2"/>
    <n v="1.4058429474712424E-4"/>
    <n v="7.6833646864548555E-3"/>
    <n v="4.3417927232980748E-3"/>
    <n v="2.2940875042880347E-4"/>
  </r>
  <r>
    <s v="Chum"/>
    <x v="1"/>
    <x v="21"/>
    <s v="Yes"/>
    <s v="No"/>
    <n v="14146092"/>
    <n v="2965.9011241014332"/>
    <n v="121862.24112970242"/>
    <n v="57811.912948998157"/>
    <n v="1611.5924156535414"/>
    <n v="184251.64761845555"/>
    <n v="1.6097012767251662E-2"/>
    <n v="0.66139023832260213"/>
    <n v="0.3137660568914632"/>
    <n v="8.746692018683019E-3"/>
    <n v="184251.64761845555"/>
    <n v="1.3024915122738885E-2"/>
    <n v="2.0966222502309705E-4"/>
    <n v="8.6145517171599354E-3"/>
    <n v="4.0867762594077681E-3"/>
    <n v="1.1392492114808396E-4"/>
  </r>
  <r>
    <s v="Chum"/>
    <x v="1"/>
    <x v="22"/>
    <s v="Yes"/>
    <s v="No"/>
    <n v="15177069.636"/>
    <n v="2235.0102421537649"/>
    <n v="87445.075453016063"/>
    <n v="34698.734824856467"/>
    <n v="17.396137653084452"/>
    <n v="124396.21665767937"/>
    <n v="1.7966866695827206E-2"/>
    <n v="0.70295606894261442"/>
    <n v="0.27893721977367231"/>
    <n v="1.3984458788611023E-4"/>
    <n v="124396.21665767937"/>
    <n v="8.1963264082686692E-3"/>
    <n v="1.4726230397285139E-4"/>
    <n v="5.761657391727083E-3"/>
    <n v="2.2862605006799923E-3"/>
    <n v="1.1462118887443741E-6"/>
  </r>
  <r>
    <s v="Chum"/>
    <x v="1"/>
    <x v="23"/>
    <s v="Yes"/>
    <s v="No"/>
    <n v="15036500"/>
    <n v="8487.6658994074369"/>
    <n v="182231.87372315518"/>
    <n v="62363.108918249556"/>
    <n v="7752.9341460270471"/>
    <n v="260835.58268683922"/>
    <n v="3.2540291519956382E-2"/>
    <n v="0.69864652608361288"/>
    <n v="0.23908972953710492"/>
    <n v="2.972345285932582E-2"/>
    <n v="260835.58268683922"/>
    <n v="1.734682823042857E-2"/>
    <n v="5.6447084756475489E-4"/>
    <n v="1.2119301281758067E-2"/>
    <n v="4.1474484699397839E-3"/>
    <n v="5.1560763116596591E-4"/>
  </r>
  <r>
    <s v="Chum"/>
    <x v="1"/>
    <x v="24"/>
    <s v="Yes"/>
    <s v="No"/>
    <n v="15220005"/>
    <n v="6943.8381828171132"/>
    <n v="106919.62213798954"/>
    <n v="105612.91838749235"/>
    <n v="2298.8164071461742"/>
    <n v="221775.19511544518"/>
    <n v="3.1310256222308791E-2"/>
    <n v="0.48210811890992805"/>
    <n v="0.4762160995169703"/>
    <n v="1.0365525350792834E-2"/>
    <n v="221775.19511544518"/>
    <n v="1.4571295812021427E-2"/>
    <n v="4.5623100536544591E-4"/>
    <n v="7.0249400140137627E-3"/>
    <n v="6.9390856565088085E-3"/>
    <n v="1.5103913613340956E-4"/>
  </r>
  <r>
    <s v="Chum"/>
    <x v="1"/>
    <x v="25"/>
    <s v="Yes"/>
    <s v="No"/>
    <n v="14056520"/>
    <n v="1657.110392290333"/>
    <n v="116352.92570226146"/>
    <n v="47574.220984395739"/>
    <n v="2529.4635678278705"/>
    <n v="168113.72064677539"/>
    <n v="9.8570799927276392E-3"/>
    <n v="0.69210844453755915"/>
    <n v="0.28298832957456327"/>
    <n v="1.5046145895149984E-2"/>
    <n v="168113.72064677539"/>
    <n v="1.1959839323443881E-2"/>
    <n v="1.1788909291135595E-4"/>
    <n v="8.2775057910678788E-3"/>
    <n v="3.3844949521215592E-3"/>
    <n v="1.7994948734308851E-4"/>
  </r>
  <r>
    <s v="Chum"/>
    <x v="1"/>
    <x v="26"/>
    <s v="Yes"/>
    <s v="No"/>
    <n v="12497496.84"/>
    <n v="1435.9772182325762"/>
    <n v="41481.996934959265"/>
    <n v="28995.338175158016"/>
    <n v="1723.9183303309367"/>
    <n v="73637.230658680797"/>
    <n v="1.9500695577330144E-2"/>
    <n v="0.56332912799551516"/>
    <n v="0.39375921549189702"/>
    <n v="2.3410960935257699E-2"/>
    <n v="73637.230658680797"/>
    <n v="5.8921583739068818E-3"/>
    <n v="1.149011867429747E-4"/>
    <n v="3.3192244387844363E-3"/>
    <n v="2.3200916588635855E-3"/>
    <n v="1.3794108951588555E-4"/>
  </r>
  <r>
    <s v="Chum"/>
    <x v="1"/>
    <x v="27"/>
    <s v="Yes"/>
    <s v="No"/>
    <n v="14418411"/>
    <n v="3060.3233578992608"/>
    <n v="114230.10605111401"/>
    <n v="41883.185911694723"/>
    <n v="1303.5729681280116"/>
    <n v="160477.18828883601"/>
    <n v="1.9070145673234978E-2"/>
    <n v="0.71181522600904579"/>
    <n v="0.2609915238314805"/>
    <n v="8.1231044862386699E-3"/>
    <n v="160477.18828883601"/>
    <n v="1.1130018993690498E-2"/>
    <n v="2.1225108355554998E-4"/>
    <n v="7.9225169854787742E-3"/>
    <n v="2.9048406174366041E-3"/>
    <n v="9.04103072195689E-5"/>
  </r>
  <r>
    <s v="Chum"/>
    <x v="1"/>
    <x v="28"/>
    <s v="Yes"/>
    <s v="No"/>
    <n v="14742191.670124089"/>
    <n v="1743.6939454551955"/>
    <n v="90694.482661669463"/>
    <n v="48423.27419401009"/>
    <n v="955.28758837669363"/>
    <n v="141816.73838951145"/>
    <n v="1.2295402963407573E-2"/>
    <n v="0.63951888678027224"/>
    <n v="0.34144963947070583"/>
    <n v="6.736070785614297E-3"/>
    <n v="141816.73838951145"/>
    <n v="9.6197866343653189E-3"/>
    <n v="1.182791530915239E-4"/>
    <n v="6.1520352394730509E-3"/>
    <n v="3.2846726780891527E-3"/>
    <n v="6.4799563711591106E-5"/>
  </r>
  <r>
    <s v="Chum"/>
    <x v="1"/>
    <x v="29"/>
    <s v="Yes"/>
    <s v="No"/>
    <n v="14914964.693561818"/>
    <n v="2516.5522631689068"/>
    <n v="221985.15793839263"/>
    <n v="93260.876916504072"/>
    <m/>
    <n v="317762.58711806562"/>
    <n v="7.9195989873844849E-3"/>
    <n v="0.69858808726249888"/>
    <n v="0.29349231375011658"/>
    <n v="0"/>
    <n v="317762.58711806562"/>
    <n v="2.130495067515854E-2"/>
    <n v="1.6872666579326198E-4"/>
    <n v="1.4883384741380887E-2"/>
    <n v="6.2528392679843878E-3"/>
    <n v="0"/>
  </r>
  <r>
    <s v="Chum"/>
    <x v="1"/>
    <x v="30"/>
    <s v="Yes"/>
    <s v="No"/>
    <n v="13449680"/>
    <n v="2857.016512728725"/>
    <n v="49544.043469724209"/>
    <m/>
    <m/>
    <n v="52401.059982452934"/>
    <n v="5.4522112981787545E-2"/>
    <n v="0.94547788701821245"/>
    <n v="0"/>
    <n v="0"/>
    <n v="52401.059982452934"/>
    <n v="3.8960822846679575E-3"/>
    <n v="2.1242263851100734E-4"/>
    <n v="3.6836596461569501E-3"/>
    <n v="0"/>
    <n v="0"/>
  </r>
  <r>
    <s v="Chum"/>
    <x v="1"/>
    <x v="31"/>
    <s v="Yes"/>
    <s v="No"/>
    <n v="13167757"/>
    <n v="14712.366532415012"/>
    <m/>
    <m/>
    <m/>
    <n v="14712.366532415012"/>
    <n v="1"/>
    <n v="0"/>
    <n v="0"/>
    <n v="0"/>
    <n v="14712.366532415012"/>
    <n v="1.1173024025591459E-3"/>
    <n v="1.1173024025591459E-3"/>
    <n v="0"/>
    <n v="0"/>
    <n v="0"/>
  </r>
  <r>
    <s v="Chum"/>
    <x v="2"/>
    <x v="6"/>
    <s v="No"/>
    <s v="No"/>
    <n v="34744923"/>
    <n v="0"/>
    <n v="447030.35649999999"/>
    <n v="328261.4241"/>
    <n v="12919.558008819666"/>
    <n v="788211.33860881964"/>
    <n v="0"/>
    <n v="0.56714530050912659"/>
    <n v="0.41646371730629522"/>
    <n v="1.639098218457816E-2"/>
    <n v="788211.33860881964"/>
    <n v="2.2685655069916825E-2"/>
    <n v="0"/>
    <n v="1.2866062661874369E-2"/>
    <n v="9.4477522399459626E-3"/>
    <n v="3.7184016809649182E-4"/>
  </r>
  <r>
    <s v="Chum"/>
    <x v="2"/>
    <x v="7"/>
    <s v="No"/>
    <s v="No"/>
    <n v="35918054"/>
    <n v="5429.5185000000001"/>
    <n v="99767.869575000004"/>
    <n v="80110.735448839172"/>
    <n v="5396.0827305580287"/>
    <n v="190704.2062543972"/>
    <n v="2.8470890111134128E-2"/>
    <n v="0.52315505533166284"/>
    <n v="0.42007849235361061"/>
    <n v="2.8295562203592493E-2"/>
    <n v="190704.2062543972"/>
    <n v="5.3094247882804896E-3"/>
    <n v="1.5116404970046541E-4"/>
    <n v="2.7776524188921816E-3"/>
    <n v="2.2303751603257563E-3"/>
    <n v="1.5023315936208651E-4"/>
  </r>
  <r>
    <s v="Chum"/>
    <x v="2"/>
    <x v="8"/>
    <s v="No"/>
    <s v="No"/>
    <n v="36147451"/>
    <n v="111350.995725"/>
    <n v="1065049.8332682699"/>
    <n v="403237.41529527603"/>
    <n v="8286.8505640788899"/>
    <n v="1587925.0948526249"/>
    <n v="7.0123582079502603E-2"/>
    <n v="0.6707179304116464"/>
    <n v="0.25393982159637096"/>
    <n v="5.2186659124799526E-3"/>
    <n v="1587925.0948526249"/>
    <n v="4.3929102908324712E-2"/>
    <n v="3.0804660534708241E-3"/>
    <n v="2.9464036987511787E-2"/>
    <n v="1.1155348555428598E-2"/>
    <n v="2.2925131191349813E-4"/>
  </r>
  <r>
    <s v="Chum"/>
    <x v="2"/>
    <x v="9"/>
    <s v="No"/>
    <s v="No"/>
    <n v="34817531"/>
    <n v="13847.718493020433"/>
    <n v="494307.97240872227"/>
    <n v="268408.25738729024"/>
    <n v="8298.6620641951959"/>
    <n v="784862.61035322817"/>
    <n v="1.7643493664181879E-2"/>
    <n v="0.62980191168268096"/>
    <n v="0.34198120008098343"/>
    <n v="1.0573394572153685E-2"/>
    <n v="784862.61035322817"/>
    <n v="2.2542167345330377E-2"/>
    <n v="3.9772258673426424E-4"/>
    <n v="1.4197100087559979E-2"/>
    <n v="7.7089974411824391E-3"/>
    <n v="2.383472298536963E-4"/>
  </r>
  <r>
    <s v="Chum"/>
    <x v="2"/>
    <x v="10"/>
    <s v="No"/>
    <s v="No"/>
    <n v="34472077"/>
    <n v="5153.1186815224864"/>
    <n v="276992.69496343302"/>
    <n v="113937.16557679263"/>
    <n v="3625.6419737476463"/>
    <n v="399708.62119549577"/>
    <n v="1.2892187979608571E-2"/>
    <n v="0.69298654138349713"/>
    <n v="0.28505055816913805"/>
    <n v="9.0707124677562572E-3"/>
    <n v="399708.62119549577"/>
    <n v="1.1595141806961494E-2"/>
    <n v="1.4948674782556579E-4"/>
    <n v="8.0352772176574393E-3"/>
    <n v="3.3052016441246818E-3"/>
    <n v="1.0517619735380743E-4"/>
  </r>
  <r>
    <s v="Chum"/>
    <x v="2"/>
    <x v="11"/>
    <s v="No"/>
    <s v="No"/>
    <n v="34979646"/>
    <n v="9882.5426111184188"/>
    <n v="681734.88402575161"/>
    <n v="347776.92526881292"/>
    <n v="17097.168724482577"/>
    <n v="1056491.5206301655"/>
    <n v="9.3541144610642772E-3"/>
    <n v="0.64528192674856233"/>
    <n v="0.32918099055009398"/>
    <n v="1.6182968240279514E-2"/>
    <n v="1056491.5206301655"/>
    <n v="3.0203036378074422E-2"/>
    <n v="2.8252265935219638E-4"/>
    <n v="1.9489473507700781E-2"/>
    <n v="9.9422654325550617E-3"/>
    <n v="4.8877477846638519E-4"/>
  </r>
  <r>
    <s v="Chum"/>
    <x v="2"/>
    <x v="12"/>
    <s v="No"/>
    <s v="No"/>
    <n v="34535728"/>
    <n v="71056.947901430598"/>
    <n v="1354593.2539049021"/>
    <n v="434675.04766170902"/>
    <n v="2768.8836496603594"/>
    <n v="1863094.1331177019"/>
    <n v="3.8139215103707026E-2"/>
    <n v="0.72706645886868082"/>
    <n v="0.23330815117447865"/>
    <n v="1.4861748531336467E-3"/>
    <n v="1863094.1331177019"/>
    <n v="5.394686143919427E-2"/>
    <n v="2.057490952599308E-3"/>
    <n v="3.9222953513674365E-2"/>
    <n v="1.2586242504044189E-2"/>
    <n v="8.0174468876415729E-5"/>
  </r>
  <r>
    <s v="Chum"/>
    <x v="2"/>
    <x v="13"/>
    <s v="No"/>
    <s v="No"/>
    <n v="49155073"/>
    <n v="12666.081033531447"/>
    <n v="264344.7331658795"/>
    <n v="435799.12353337958"/>
    <n v="23948.584466540513"/>
    <n v="736758.52219933108"/>
    <n v="1.7191631520896911E-2"/>
    <n v="0.35879426596488101"/>
    <n v="0.59150876495117555"/>
    <n v="3.2505337563046459E-2"/>
    <n v="736758.52219933108"/>
    <n v="1.4988453423705242E-2"/>
    <n v="2.5767596832846625E-4"/>
    <n v="5.3777711441071298E-3"/>
    <n v="8.8658015731841056E-3"/>
    <n v="4.8720473808553825E-4"/>
  </r>
  <r>
    <s v="Chum"/>
    <x v="2"/>
    <x v="14"/>
    <s v="No"/>
    <s v="Yes"/>
    <n v="50783013.815518372"/>
    <n v="45592.384922195961"/>
    <n v="1065836.9436678046"/>
    <n v="262386.2823634345"/>
    <n v="1581.4109424363442"/>
    <n v="1375397.0218958715"/>
    <n v="3.3148526713654369E-2"/>
    <n v="0.77493038497250499"/>
    <n v="0.19077130325740899"/>
    <n v="1.1497850564315599E-3"/>
    <n v="1375397.0218958715"/>
    <n v="2.7083800636416248E-2"/>
    <n v="8.9778808890353314E-4"/>
    <n v="2.0988060053696616E-2"/>
    <n v="5.1668119445729705E-3"/>
    <n v="3.1140549243122971E-5"/>
  </r>
  <r>
    <s v="Chum"/>
    <x v="2"/>
    <x v="15"/>
    <s v="Yes"/>
    <s v="Yes"/>
    <n v="53218963"/>
    <n v="99030.486493054239"/>
    <n v="1817128.759196843"/>
    <n v="618627.29382559191"/>
    <n v="16281.628726617191"/>
    <n v="2551068.1682421062"/>
    <n v="3.8819223933672584E-2"/>
    <n v="0.71230113793822791"/>
    <n v="0.24249735915597917"/>
    <n v="6.3822789721203572E-3"/>
    <n v="2551068.1682421062"/>
    <n v="4.7935322757831758E-2"/>
    <n v="1.8608120284691425E-3"/>
    <n v="3.4144384947839793E-2"/>
    <n v="1.1624189179063708E-2"/>
    <n v="3.0593660245911204E-4"/>
  </r>
  <r>
    <s v="Chum"/>
    <x v="2"/>
    <x v="16"/>
    <s v="Yes"/>
    <s v="Yes"/>
    <n v="46028135.751320004"/>
    <n v="52872.944682432149"/>
    <n v="787422.00025918381"/>
    <n v="213803.38875762004"/>
    <n v="13665.817586782205"/>
    <n v="1067764.1512860181"/>
    <n v="4.9517437552807735E-2"/>
    <n v="0.73744936961107987"/>
    <n v="0.20023465715730823"/>
    <n v="1.2798535678804216E-2"/>
    <n v="1067764.1512860181"/>
    <n v="2.3198075130718206E-2"/>
    <n v="1.1487092366306807E-3"/>
    <n v="1.7107405881338612E-2"/>
    <n v="4.6450586205088384E-3"/>
    <n v="2.9690139224007773E-4"/>
  </r>
  <r>
    <s v="Chum"/>
    <x v="2"/>
    <x v="17"/>
    <s v="Yes"/>
    <s v="Yes"/>
    <n v="17452832"/>
    <n v="486.61881709082678"/>
    <n v="35592.707706586698"/>
    <n v="7486.5910899099272"/>
    <n v="983.85217198581563"/>
    <n v="44549.769785573269"/>
    <n v="1.0923037749308652E-2"/>
    <n v="0.79894257316931916"/>
    <n v="0.16805005112134921"/>
    <n v="2.2084337960022869E-2"/>
    <n v="44549.769785573269"/>
    <n v="2.5525811390136152E-3"/>
    <n v="2.7881940139618989E-5"/>
    <n v="2.0393657434270092E-3"/>
    <n v="4.2896139090262987E-4"/>
    <n v="5.6372064544356793E-5"/>
  </r>
  <r>
    <s v="Chum"/>
    <x v="2"/>
    <x v="18"/>
    <s v="Yes"/>
    <s v="Yes"/>
    <n v="34878279"/>
    <n v="84208.302203683037"/>
    <n v="2038523.9798642832"/>
    <n v="522579.00705445034"/>
    <n v="25226.307327943017"/>
    <n v="2670537.5964503596"/>
    <n v="3.1532341022126598E-2"/>
    <n v="0.76333843139818003"/>
    <n v="0.19568307435516163"/>
    <n v="9.446153224531819E-3"/>
    <n v="2670537.5964503596"/>
    <n v="7.6567355758876743E-2"/>
    <n v="2.4143479729513903E-3"/>
    <n v="5.844680524128737E-2"/>
    <n v="1.4982935570142389E-2"/>
    <n v="7.2326697449558847E-4"/>
  </r>
  <r>
    <s v="Chum"/>
    <x v="2"/>
    <x v="19"/>
    <s v="Yes"/>
    <s v="Yes"/>
    <n v="36042133"/>
    <n v="49839.617182043927"/>
    <n v="538547.56958226615"/>
    <n v="240259.70122382196"/>
    <n v="8470"/>
    <n v="837116.88798813208"/>
    <n v="5.9537225801076551E-2"/>
    <n v="0.64333616644214831"/>
    <n v="0.28700854644235557"/>
    <n v="1.0118061314419547E-2"/>
    <n v="837116.88798813208"/>
    <n v="2.3226064006481861E-2"/>
    <n v="1.3828154172241672E-3"/>
    <n v="1.4942166979470003E-2"/>
    <n v="6.6660788700774716E-3"/>
    <n v="2.3500273971021636E-4"/>
  </r>
  <r>
    <s v="Chum"/>
    <x v="2"/>
    <x v="20"/>
    <s v="Yes"/>
    <s v="Yes"/>
    <n v="36791145"/>
    <n v="36195.172720387374"/>
    <n v="1033200.506067842"/>
    <n v="447330"/>
    <n v="21798.112510072548"/>
    <n v="1538523.7912983019"/>
    <n v="2.3525910307726629E-2"/>
    <n v="0.67155315498628931"/>
    <n v="0.29075273488134701"/>
    <n v="1.4168199824637061E-2"/>
    <n v="1538523.7912983019"/>
    <n v="4.1817774121960645E-2"/>
    <n v="9.8380120326201797E-4"/>
    <n v="2.8082858146106678E-2"/>
    <n v="1.2158632192610477E-2"/>
    <n v="5.9248257998147514E-4"/>
  </r>
  <r>
    <s v="Chum"/>
    <x v="2"/>
    <x v="21"/>
    <s v="Yes"/>
    <s v="No"/>
    <n v="34644948"/>
    <n v="25006.947304978279"/>
    <n v="941858"/>
    <n v="461161.13487666281"/>
    <n v="9233.2039403696726"/>
    <n v="1437259.2861220108"/>
    <n v="1.7399050781193148E-2"/>
    <n v="0.65531529981713021"/>
    <n v="0.32086147526029218"/>
    <n v="6.4241741413844332E-3"/>
    <n v="1437259.2861220108"/>
    <n v="4.1485393083055308E-2"/>
    <n v="7.2180646092983832E-4"/>
    <n v="2.7186012806253889E-2"/>
    <n v="1.3311064426382248E-2"/>
    <n v="2.6650938948933256E-4"/>
  </r>
  <r>
    <s v="Chum"/>
    <x v="2"/>
    <x v="22"/>
    <s v="Yes"/>
    <s v="No"/>
    <n v="48098291.721500002"/>
    <n v="23522"/>
    <n v="843191.00760737073"/>
    <n v="238681.19978433984"/>
    <n v="184.79210938219572"/>
    <n v="1105578.9995010926"/>
    <n v="2.1275729740357421E-2"/>
    <n v="0.76266916067316037"/>
    <n v="0.21588796448923861"/>
    <n v="1.671450972436937E-4"/>
    <n v="1105578.9995010926"/>
    <n v="2.2985826729619532E-2"/>
    <n v="4.890402373580689E-4"/>
    <n v="1.7530581179257626E-2"/>
    <n v="4.9623633447598934E-3"/>
    <n v="3.8419682439489504E-6"/>
  </r>
  <r>
    <s v="Chum"/>
    <x v="2"/>
    <x v="23"/>
    <s v="Yes"/>
    <s v="No"/>
    <n v="45334725"/>
    <n v="59544.866185979416"/>
    <n v="1696010.3997601026"/>
    <n v="676055.27516622422"/>
    <n v="62917.95992335464"/>
    <n v="2494528.501035661"/>
    <n v="2.3870188759622508E-2"/>
    <n v="0.67989217162921367"/>
    <n v="0.27101525393898857"/>
    <n v="2.5222385672175242E-2"/>
    <n v="2494528.501035661"/>
    <n v="5.5024674816835463E-2"/>
    <n v="1.3134493743147094E-3"/>
    <n v="3.7410845654409566E-2"/>
    <n v="1.4912526218394933E-2"/>
    <n v="1.3878535697162526E-3"/>
  </r>
  <r>
    <s v="Chum"/>
    <x v="2"/>
    <x v="24"/>
    <s v="Yes"/>
    <s v="No"/>
    <n v="43970489"/>
    <n v="14828.264504981105"/>
    <n v="1086564.2907085922"/>
    <n v="769902.36238899676"/>
    <n v="17671.700153303136"/>
    <n v="1888966.6177558729"/>
    <n v="7.8499346497702301E-3"/>
    <n v="0.57521624813012873"/>
    <n v="0.40757859622932613"/>
    <n v="9.355220990775074E-3"/>
    <n v="1888966.6177558729"/>
    <n v="4.2959872876462052E-2"/>
    <n v="3.3723219464266378E-4"/>
    <n v="2.471121689614578E-2"/>
    <n v="1.7509524681178706E-2"/>
    <n v="4.0189910449490648E-4"/>
  </r>
  <r>
    <s v="Chum"/>
    <x v="2"/>
    <x v="25"/>
    <s v="Yes"/>
    <s v="No"/>
    <n v="44104194.294507474"/>
    <n v="53204.98717653429"/>
    <n v="1974521.2936583683"/>
    <n v="826183.19926594174"/>
    <n v="23824.593424711213"/>
    <n v="2877734.0735255554"/>
    <n v="1.8488500263456262E-2"/>
    <n v="0.68613751069755813"/>
    <n v="0.28709504706033251"/>
    <n v="8.2789419786531374E-3"/>
    <n v="2877734.0735255554"/>
    <n v="6.5248535191673021E-2"/>
    <n v="1.2063475600813819E-3"/>
    <n v="4.4769467513076547E-2"/>
    <n v="1.8732531281471128E-2"/>
    <n v="5.4018883704396825E-4"/>
  </r>
  <r>
    <s v="Chum"/>
    <x v="2"/>
    <x v="26"/>
    <s v="Yes"/>
    <s v="No"/>
    <n v="43425770.786229685"/>
    <n v="14270.392190589315"/>
    <n v="330295.73716754385"/>
    <n v="382593.83380416647"/>
    <n v="30389.395147364969"/>
    <n v="757549.35830966465"/>
    <n v="1.8837574125111969E-2"/>
    <n v="0.43600556656075778"/>
    <n v="0.50504145981702886"/>
    <n v="4.0115399497101349E-2"/>
    <n v="757549.35830966465"/>
    <n v="1.744469573237566E-2"/>
    <n v="3.2861574894865096E-4"/>
    <n v="7.605984446274484E-3"/>
    <n v="8.810294598742897E-3"/>
    <n v="6.9980093840962864E-4"/>
  </r>
  <r>
    <s v="Chum"/>
    <x v="2"/>
    <x v="27"/>
    <s v="Yes"/>
    <s v="No"/>
    <n v="45027979.806000002"/>
    <n v="15939.876045413881"/>
    <n v="948498.31382771651"/>
    <n v="368079.42804584908"/>
    <n v="13415.546878124909"/>
    <n v="1345933.1647971042"/>
    <n v="1.1842992254237806E-2"/>
    <n v="0.70471427455367008"/>
    <n v="0.27347526435410785"/>
    <n v="9.9674688379844372E-3"/>
    <n v="1345933.1647971042"/>
    <n v="2.989104042855056E-2"/>
    <n v="3.5399936026643335E-4"/>
    <n v="2.106464287126043E-2"/>
    <n v="8.1744601830171897E-3"/>
    <n v="2.9793801400651072E-4"/>
  </r>
  <r>
    <s v="Chum"/>
    <x v="2"/>
    <x v="28"/>
    <s v="Yes"/>
    <s v="No"/>
    <n v="41961293.914322793"/>
    <n v="21069.100582714527"/>
    <n v="880690.4513888529"/>
    <n v="564854.668891754"/>
    <n v="17097.013251884742"/>
    <n v="1483711.2341152062"/>
    <n v="1.4200270307502819E-2"/>
    <n v="0.59357267852328577"/>
    <n v="0.38070391050762548"/>
    <n v="1.1523140661585909E-2"/>
    <n v="1483711.2341152062"/>
    <n v="3.5359043911864833E-2"/>
    <n v="5.0210798136334249E-4"/>
    <n v="2.098816240478809E-2"/>
    <n v="1.3461326289057789E-2"/>
    <n v="4.074472366556113E-4"/>
  </r>
  <r>
    <s v="Chum"/>
    <x v="2"/>
    <x v="29"/>
    <s v="Yes"/>
    <s v="No"/>
    <n v="42390618"/>
    <n v="17812.815953501071"/>
    <n v="1094041.9475636715"/>
    <n v="422468.93041267787"/>
    <m/>
    <n v="1534323.6939298504"/>
    <n v="1.1609555417786226E-2"/>
    <n v="0.71304507118801708"/>
    <n v="0.27534537339419674"/>
    <n v="0"/>
    <n v="1534323.6939298504"/>
    <n v="3.6194888546561187E-2"/>
    <n v="4.2020656442189806E-4"/>
    <n v="2.5808586880325064E-2"/>
    <n v="9.9660951018142232E-3"/>
    <n v="0"/>
  </r>
  <r>
    <s v="Chum"/>
    <x v="2"/>
    <x v="30"/>
    <s v="Yes"/>
    <s v="No"/>
    <n v="39562122"/>
    <n v="48188.333814817153"/>
    <n v="476272.60482293391"/>
    <m/>
    <m/>
    <n v="524460.93863775104"/>
    <n v="9.1881645065851475E-2"/>
    <n v="0.90811835493414861"/>
    <n v="0"/>
    <n v="0"/>
    <n v="524460.93863775104"/>
    <n v="1.325664327706565E-2"/>
    <n v="1.2180421923479521E-3"/>
    <n v="1.2038601084717698E-2"/>
    <n v="0"/>
    <n v="0"/>
  </r>
  <r>
    <s v="Chum"/>
    <x v="2"/>
    <x v="31"/>
    <s v="Yes"/>
    <s v="No"/>
    <n v="31617435"/>
    <n v="143794.30367177766"/>
    <m/>
    <m/>
    <m/>
    <n v="143794.30367177766"/>
    <n v="1"/>
    <n v="0"/>
    <n v="0"/>
    <n v="0"/>
    <n v="143794.30367177766"/>
    <n v="4.5479433632670601E-3"/>
    <n v="4.5479433632670601E-3"/>
    <n v="0"/>
    <n v="0"/>
    <n v="0"/>
  </r>
  <r>
    <s v="Chum"/>
    <x v="3"/>
    <x v="3"/>
    <s v="No"/>
    <s v="No"/>
    <n v="5170000"/>
    <m/>
    <n v="38065.677528115542"/>
    <n v="22327.506755596827"/>
    <n v="1712.7682875"/>
    <n v="62105.952571212372"/>
    <n v="0"/>
    <n v="0.61291512249922264"/>
    <n v="0.35950671121251221"/>
    <n v="2.7578166288265097E-2"/>
    <n v="62105.952571212372"/>
    <n v="1.2012756783600071E-2"/>
    <n v="0"/>
    <n v="7.3628002955736056E-3"/>
    <n v="4.3186666838678578E-3"/>
    <n v="3.3128980415860734E-4"/>
  </r>
  <r>
    <s v="Chum"/>
    <x v="3"/>
    <x v="4"/>
    <s v="No"/>
    <s v="No"/>
    <n v="8508356"/>
    <n v="2730.3543910818921"/>
    <n v="58519.768016167436"/>
    <n v="50073.333643891208"/>
    <n v="1207.1959999999999"/>
    <n v="112530.65205114053"/>
    <n v="2.4263205991564493E-2"/>
    <n v="0.52003402583655711"/>
    <n v="0.44497505996086251"/>
    <n v="1.0727708211015957E-2"/>
    <n v="112530.65205114053"/>
    <n v="1.322589840518433E-2"/>
    <n v="3.2090269742849172E-4"/>
    <n v="6.8779171929533077E-3"/>
    <n v="5.8851949358831729E-3"/>
    <n v="1.418835789193588E-4"/>
  </r>
  <r>
    <s v="Chum"/>
    <x v="3"/>
    <x v="5"/>
    <s v="No"/>
    <s v="No"/>
    <n v="8300782"/>
    <n v="4197.4743638812715"/>
    <n v="131240.80089695341"/>
    <n v="35292.764656334686"/>
    <n v="1870.847"/>
    <n v="172601.88691716938"/>
    <n v="2.4318820835925244E-2"/>
    <n v="0.76036712715623489"/>
    <n v="0.20447496424689421"/>
    <n v="1.0839087760945559E-2"/>
    <n v="172601.88691716938"/>
    <n v="2.0793448968683841E-2"/>
    <n v="5.0567216003037684E-4"/>
    <n v="1.5810655055987909E-2"/>
    <n v="4.2517397344412474E-3"/>
    <n v="2.2538201822430706E-4"/>
  </r>
  <r>
    <s v="Chum"/>
    <x v="3"/>
    <x v="6"/>
    <s v="No"/>
    <s v="No"/>
    <n v="9337000"/>
    <n v="9413.5693960375047"/>
    <n v="92501.344773759163"/>
    <n v="106038.196"/>
    <n v="1915.3660870279123"/>
    <n v="209868.47625682459"/>
    <n v="4.4854613536707326E-2"/>
    <n v="0.44075864285859445"/>
    <n v="0.50526023675054821"/>
    <n v="9.1265068541499343E-3"/>
    <n v="209868.47625682459"/>
    <n v="2.2477077889774509E-2"/>
    <n v="1.0082006421803047E-3"/>
    <n v="9.906966346123933E-3"/>
    <n v="1.135677369604798E-2"/>
    <n v="2.05137205422289E-4"/>
  </r>
  <r>
    <s v="Chum"/>
    <x v="3"/>
    <x v="7"/>
    <s v="No"/>
    <s v="No"/>
    <n v="6709659"/>
    <n v="6634.8865772182808"/>
    <n v="32227.987000000001"/>
    <n v="11861.562614677903"/>
    <n v="988.00793840688584"/>
    <n v="51712.444130303076"/>
    <n v="0.12830348069605726"/>
    <n v="0.62321531194296542"/>
    <n v="0.22937540110828222"/>
    <n v="1.910580625269501E-2"/>
    <n v="51712.444130303076"/>
    <n v="7.7071642732220932E-3"/>
    <n v="9.8885600255069314E-4"/>
    <n v="4.803222786731785E-3"/>
    <n v="1.7678338965777401E-3"/>
    <n v="1.4725158736187424E-4"/>
  </r>
  <r>
    <s v="Chum"/>
    <x v="3"/>
    <x v="8"/>
    <s v="No"/>
    <s v="No"/>
    <n v="9545177"/>
    <n v="36357.97"/>
    <n v="159078.02966089229"/>
    <n v="73831.664054788635"/>
    <n v="867.56530335881587"/>
    <n v="270135.22901903978"/>
    <n v="0.13459173811586569"/>
    <n v="0.58888294665809804"/>
    <n v="0.2733137189210697"/>
    <n v="3.2115963049664572E-3"/>
    <n v="270135.22901903978"/>
    <n v="2.8300704011988441E-2"/>
    <n v="3.8090409428761774E-3"/>
    <n v="1.666580197107841E-2"/>
    <n v="7.7349706616009987E-3"/>
    <n v="9.0890436432851466E-5"/>
  </r>
  <r>
    <s v="Chum"/>
    <x v="3"/>
    <x v="9"/>
    <s v="No"/>
    <s v="No"/>
    <n v="6464450"/>
    <n v="2073.1476374019212"/>
    <n v="90506.433118960762"/>
    <n v="28100.143648493431"/>
    <n v="914.60698414515491"/>
    <n v="121594.33138900128"/>
    <n v="1.7049706295678896E-2"/>
    <n v="0.74433102337159984"/>
    <n v="0.23109748067610336"/>
    <n v="7.5217896566178661E-3"/>
    <n v="121594.33138900128"/>
    <n v="1.880969477511641E-2"/>
    <n v="3.2069977142710072E-4"/>
    <n v="1.4000639361269832E-2"/>
    <n v="4.3468730748158673E-3"/>
    <n v="1.4148256760360974E-4"/>
  </r>
  <r>
    <s v="Chum"/>
    <x v="3"/>
    <x v="10"/>
    <s v="No"/>
    <s v="No"/>
    <n v="8931491"/>
    <n v="943.52188784372629"/>
    <n v="28998.863871854781"/>
    <n v="12557.172057872383"/>
    <n v="477.43281211576101"/>
    <n v="42976.990629686654"/>
    <n v="2.1954117168734053E-2"/>
    <n v="0.67475324463094477"/>
    <n v="0.29218360508468061"/>
    <n v="1.1109033115640512E-2"/>
    <n v="42976.990629686654"/>
    <n v="4.8118495142285486E-3"/>
    <n v="1.0563990803368959E-4"/>
    <n v="3.2468110724015488E-3"/>
    <n v="1.4059435381922664E-3"/>
    <n v="5.3454995601043658E-5"/>
  </r>
  <r>
    <s v="Chum"/>
    <x v="3"/>
    <x v="11"/>
    <s v="No"/>
    <s v="No"/>
    <n v="8536780"/>
    <n v="1034.6211762929715"/>
    <n v="75134.941204020288"/>
    <n v="45796.059462659738"/>
    <n v="1885.5616129785187"/>
    <n v="123851.18345595151"/>
    <n v="8.3537447719338222E-3"/>
    <n v="0.60665501214804718"/>
    <n v="0.36976682971259139"/>
    <n v="1.522441336742762E-2"/>
    <n v="123851.18345595151"/>
    <n v="1.4507950709278149E-2"/>
    <n v="1.211957173891059E-4"/>
    <n v="8.8013210137804047E-3"/>
    <n v="5.3645589393963222E-3"/>
    <n v="2.2087503871231527E-4"/>
  </r>
  <r>
    <s v="Chum"/>
    <x v="3"/>
    <x v="12"/>
    <s v="No"/>
    <s v="No"/>
    <n v="7759020"/>
    <n v="7831.2841660446002"/>
    <n v="178375.93208806735"/>
    <n v="47938.146788998885"/>
    <n v="267.79932360007211"/>
    <n v="234413.16236671092"/>
    <n v="3.3408039407759479E-2"/>
    <n v="0.76094674158706099"/>
    <n v="0.20450279457433143"/>
    <n v="1.1424244308480111E-3"/>
    <n v="234413.16236671092"/>
    <n v="3.0211697143029782E-2"/>
    <n v="1.0093135687296334E-3"/>
    <n v="2.2989492498803631E-2"/>
    <n v="6.1783764945829356E-3"/>
    <n v="3.4514580913578277E-5"/>
  </r>
  <r>
    <s v="Chum"/>
    <x v="3"/>
    <x v="13"/>
    <s v="No"/>
    <s v="Yes"/>
    <n v="7217000"/>
    <n v="1667.8984660127185"/>
    <n v="29153.264466349028"/>
    <n v="39047.150069602969"/>
    <n v="1316.3683233681102"/>
    <n v="71184.681325332815"/>
    <n v="2.3430581340808165E-2"/>
    <n v="0.40954407498308382"/>
    <n v="0.54853304591120056"/>
    <n v="1.8492297764907576E-2"/>
    <n v="71184.681325332815"/>
    <n v="9.8634725405754211E-3"/>
    <n v="2.3110689566478016E-4"/>
    <n v="4.0395267377510086E-3"/>
    <n v="5.4104406359433239E-3"/>
    <n v="1.8239827121631014E-4"/>
  </r>
  <r>
    <s v="Chum"/>
    <x v="3"/>
    <x v="14"/>
    <s v="No"/>
    <s v="Yes"/>
    <n v="9262694"/>
    <n v="5028.1571316735663"/>
    <n v="102014.89309604869"/>
    <n v="19196.093557425265"/>
    <n v="1724.9238033996082"/>
    <n v="127964.06758854713"/>
    <n v="3.9293508141996496E-2"/>
    <n v="0.79721514811536898"/>
    <n v="0.15001159246631612"/>
    <n v="1.3479751276318369E-2"/>
    <n v="127964.06758854713"/>
    <n v="1.3814994599686346E-2"/>
    <n v="5.4283960278441303E-4"/>
    <n v="1.1013522966001974E-2"/>
    <n v="2.0724093398125066E-3"/>
    <n v="1.8622269108745342E-4"/>
  </r>
  <r>
    <s v="Chum"/>
    <x v="3"/>
    <x v="15"/>
    <s v="No"/>
    <s v="Yes"/>
    <n v="9010000"/>
    <n v="7330.3187621577908"/>
    <n v="65205.439000137994"/>
    <n v="22434.600150592702"/>
    <n v="528.09734886862543"/>
    <n v="95498.455261757117"/>
    <n v="7.6758506114739819E-2"/>
    <n v="0.68279051029058757"/>
    <n v="0.23492107897557543"/>
    <n v="5.5299046190970683E-3"/>
    <n v="95498.455261757117"/>
    <n v="1.0599162626166161E-2"/>
    <n v="8.135758892516971E-4"/>
    <n v="7.2370076581729182E-3"/>
    <n v="2.4899667203765485E-3"/>
    <n v="5.8612358364997271E-5"/>
  </r>
  <r>
    <s v="Chum"/>
    <x v="3"/>
    <x v="16"/>
    <s v="No"/>
    <s v="Yes"/>
    <n v="14883720"/>
    <n v="17429.395708577482"/>
    <n v="373441.85743090196"/>
    <n v="83715.435554208874"/>
    <n v="1567.3999836387434"/>
    <n v="476154.08867732703"/>
    <n v="3.6604528078280921E-2"/>
    <n v="0.78428783100079702"/>
    <n v="0.17581584941705689"/>
    <n v="3.2917915038652864E-3"/>
    <n v="476154.08867732703"/>
    <n v="3.1991604832483214E-2"/>
    <n v="1.1710375973598994E-3"/>
    <n v="2.5090626364302874E-2"/>
    <n v="5.624631177837857E-3"/>
    <n v="1.0530969298258388E-4"/>
  </r>
  <r>
    <s v="Chum"/>
    <x v="3"/>
    <x v="17"/>
    <s v="No"/>
    <s v="Yes"/>
    <n v="11263498"/>
    <n v="925.27668727112984"/>
    <n v="29028.616904626932"/>
    <n v="25519.109081225601"/>
    <n v="659.59162303664925"/>
    <n v="56132.594296160307"/>
    <n v="1.6483768457044617E-2"/>
    <n v="0.51714368930588706"/>
    <n v="0.45462194294075609"/>
    <n v="1.1750599296312373E-2"/>
    <n v="56132.594296160307"/>
    <n v="4.9835845219806767E-3"/>
    <n v="8.2148253346440859E-5"/>
    <n v="2.5772292856648025E-3"/>
    <n v="2.2656468781923345E-3"/>
    <n v="5.8560104777099372E-5"/>
  </r>
  <r>
    <s v="Chum"/>
    <x v="3"/>
    <x v="18"/>
    <s v="Yes"/>
    <s v="Yes"/>
    <n v="12223213"/>
    <n v="18260.806316709928"/>
    <n v="519240.2868991085"/>
    <n v="131711.56407126909"/>
    <n v="4135.4344302383897"/>
    <n v="673348.09171732597"/>
    <n v="2.7119414967282453E-2"/>
    <n v="0.77113203896490357"/>
    <n v="0.19560694637946952"/>
    <n v="6.141599688344347E-3"/>
    <n v="673348.09171732597"/>
    <n v="5.5087650989745982E-2"/>
    <n v="1.4939448667637492E-3"/>
    <n v="4.2479852629509811E-2"/>
    <n v="1.0775527193322173E-2"/>
    <n v="3.3832630015024609E-4"/>
  </r>
  <r>
    <s v="Chum"/>
    <x v="3"/>
    <x v="19"/>
    <s v="Yes"/>
    <s v="Yes"/>
    <n v="14576139"/>
    <n v="19569.752925252644"/>
    <n v="272498.14411648689"/>
    <n v="92735.477157347705"/>
    <n v="2437.3894736842103"/>
    <n v="387240.76367277146"/>
    <n v="5.0536396890771537E-2"/>
    <n v="0.7036917847490739"/>
    <n v="0.2394775701757256"/>
    <n v="6.2942481844289206E-3"/>
    <n v="387240.76367277146"/>
    <n v="2.6566758431212232E-2"/>
    <n v="1.3425882481809925E-3"/>
    <n v="1.8694809655457244E-2"/>
    <n v="6.362142756552178E-3"/>
    <n v="1.672177710218193E-4"/>
  </r>
  <r>
    <s v="Chum"/>
    <x v="3"/>
    <x v="20"/>
    <s v="Yes"/>
    <s v="Yes"/>
    <n v="13558987"/>
    <n v="22558.70024582047"/>
    <n v="375354.28117924114"/>
    <n v="154392.57194538473"/>
    <n v="7176.8769669726134"/>
    <n v="559482.43033741892"/>
    <n v="4.0320658920809216E-2"/>
    <n v="0.67089556494717495"/>
    <n v="0.27595606863341882"/>
    <n v="1.2827707498597055E-2"/>
    <n v="559482.43033741892"/>
    <n v="4.1262848790799708E-2"/>
    <n v="1.6637452521947598E-3"/>
    <n v="2.7683062250833425E-2"/>
    <n v="1.1386733532924305E-2"/>
    <n v="5.2930775484721785E-4"/>
  </r>
  <r>
    <s v="Chum"/>
    <x v="3"/>
    <x v="21"/>
    <s v="Yes"/>
    <s v="No"/>
    <n v="13679792"/>
    <n v="9092.9646059058068"/>
    <n v="305412.04745514912"/>
    <n v="93926.979998396797"/>
    <n v="2935.01069444107"/>
    <n v="411367.00275389286"/>
    <n v="2.2104263455826632E-2"/>
    <n v="0.74243205072495067"/>
    <n v="0.22832891157920648"/>
    <n v="7.1347742400160105E-3"/>
    <n v="411367.00275389286"/>
    <n v="3.007114455789188E-2"/>
    <n v="6.647005017258893E-4"/>
    <n v="2.2325781521762109E-2"/>
    <n v="6.8661117068444313E-3"/>
    <n v="2.1455082755944462E-4"/>
  </r>
  <r>
    <s v="Chum"/>
    <x v="3"/>
    <x v="22"/>
    <s v="Yes"/>
    <s v="No"/>
    <n v="14901861.278999999"/>
    <n v="2366.3164979471153"/>
    <n v="166427.86644543966"/>
    <n v="85501.044336924082"/>
    <n v="80.296887472023883"/>
    <n v="254375.52416778289"/>
    <n v="9.3024535504694344E-3"/>
    <n v="0.65426053465610134"/>
    <n v="0.33612134900419377"/>
    <n v="3.156627892354182E-4"/>
    <n v="254375.52416778289"/>
    <n v="1.70700504725711E-2"/>
    <n v="1.5879335162526147E-4"/>
    <n v="1.1168260348791002E-2"/>
    <n v="5.7376083924102735E-3"/>
    <n v="5.388379744561162E-6"/>
  </r>
  <r>
    <s v="Chum"/>
    <x v="3"/>
    <x v="23"/>
    <s v="Yes"/>
    <s v="No"/>
    <n v="14719447"/>
    <n v="8992.7869542609842"/>
    <n v="470071.72667168122"/>
    <n v="338500.33687453653"/>
    <n v="20966.67309489378"/>
    <n v="838531.52359537245"/>
    <n v="1.0724447085426917E-2"/>
    <n v="0.56058921274200191"/>
    <n v="0.40368230334758115"/>
    <n v="2.5004036824990139E-2"/>
    <n v="838531.52359537245"/>
    <n v="5.6967596920955828E-2"/>
    <n v="6.1094597876272007E-4"/>
    <n v="3.1935420309722316E-2"/>
    <n v="2.2996810741228019E-2"/>
    <n v="1.4244198912427744E-3"/>
  </r>
  <r>
    <s v="Chum"/>
    <x v="3"/>
    <x v="24"/>
    <s v="Yes"/>
    <s v="No"/>
    <n v="14251927"/>
    <n v="3087.1020857349313"/>
    <n v="432907.4284259518"/>
    <n v="294550.37889898929"/>
    <n v="14984.904126276908"/>
    <n v="745529.81353695295"/>
    <n v="4.1408164095934116E-3"/>
    <n v="0.58067084718201456"/>
    <n v="0.39508866520250785"/>
    <n v="2.0099671205884198E-2"/>
    <n v="745529.81353695295"/>
    <n v="5.2310807762133003E-2"/>
    <n v="2.1660945118052676E-4"/>
    <n v="3.0375361060013276E-2"/>
    <n v="2.0667407214406113E-2"/>
    <n v="1.0514300365330883E-3"/>
  </r>
  <r>
    <s v="Chum"/>
    <x v="3"/>
    <x v="25"/>
    <s v="Yes"/>
    <s v="No"/>
    <n v="13650711"/>
    <n v="17614.343342373035"/>
    <n v="463998.30216319993"/>
    <n v="473626.97307740524"/>
    <n v="10228.282654049588"/>
    <n v="965467.90123702772"/>
    <n v="1.8244359361719076E-2"/>
    <n v="0.48059422956339776"/>
    <n v="0.49056729122797343"/>
    <n v="1.0594119846909843E-2"/>
    <n v="965467.90123702772"/>
    <n v="7.0726565175764672E-2"/>
    <n v="1.2903608714866966E-3"/>
    <n v="3.3990779100312056E-2"/>
    <n v="3.4696139496133586E-2"/>
    <n v="7.4928570783233108E-4"/>
  </r>
  <r>
    <s v="Chum"/>
    <x v="3"/>
    <x v="26"/>
    <s v="Yes"/>
    <s v="No"/>
    <n v="10862006.359999999"/>
    <n v="2162.6140133615445"/>
    <n v="183222.53729112592"/>
    <n v="115974.05309317081"/>
    <n v="8103.7616345964134"/>
    <n v="309462.96603225463"/>
    <n v="6.9882805076460748E-3"/>
    <n v="0.59206611905874729"/>
    <n v="0.37475906917108487"/>
    <n v="2.6186531262521979E-2"/>
    <n v="309462.96603225463"/>
    <n v="2.8490405526908073E-2"/>
    <n v="1.9909894559862369E-4"/>
    <n v="1.6868203830726347E-2"/>
    <n v="1.0677037855570802E-2"/>
    <n v="7.4606489501230727E-4"/>
  </r>
  <r>
    <s v="Chum"/>
    <x v="3"/>
    <x v="27"/>
    <s v="Yes"/>
    <s v="No"/>
    <n v="18356155"/>
    <n v="7679.7437634534454"/>
    <n v="324202.24906049453"/>
    <n v="123775.97606767203"/>
    <n v="9115.2978461075454"/>
    <n v="464773.26673772756"/>
    <n v="1.6523634884075936E-2"/>
    <n v="0.69754926167782894"/>
    <n v="0.26631474941849237"/>
    <n v="1.9612354019602693E-2"/>
    <n v="464773.26673772756"/>
    <n v="2.5319750608868118E-2"/>
    <n v="4.183743144167962E-4"/>
    <n v="1.7661773343082717E-2"/>
    <n v="6.7430230387394326E-3"/>
    <n v="4.9657991262917235E-4"/>
  </r>
  <r>
    <s v="Chum"/>
    <x v="3"/>
    <x v="28"/>
    <s v="Yes"/>
    <s v="No"/>
    <n v="22429471.651899185"/>
    <n v="9623.0989700943537"/>
    <n v="360756.64549791173"/>
    <n v="329062.55893037416"/>
    <n v="11273.560912830219"/>
    <n v="710715.86431121046"/>
    <n v="1.3540008677617701E-2"/>
    <n v="0.50759616270496322"/>
    <n v="0.46300156708797374"/>
    <n v="1.5862261529445355E-2"/>
    <n v="710715.86431121046"/>
    <n v="3.1686696652572802E-2"/>
    <n v="4.2903814764087546E-4"/>
    <n v="1.6084045629642156E-2"/>
    <n v="1.4670990205982459E-2"/>
    <n v="5.0262266930731041E-4"/>
  </r>
  <r>
    <s v="Chum"/>
    <x v="3"/>
    <x v="29"/>
    <s v="Yes"/>
    <s v="No"/>
    <n v="22894291.889219828"/>
    <n v="3423.0944271769254"/>
    <n v="512251.36629764171"/>
    <n v="207381.60370461259"/>
    <m/>
    <n v="723056.06442943122"/>
    <n v="4.7342033288637359E-3"/>
    <n v="0.70845317741973846"/>
    <n v="0.28681261925139778"/>
    <n v="0"/>
    <n v="723056.06442943122"/>
    <n v="3.1582372930690841E-2"/>
    <n v="1.4951737506189254E-4"/>
    <n v="2.2374632453203067E-2"/>
    <n v="9.0582231024258844E-3"/>
    <n v="0"/>
  </r>
  <r>
    <s v="Chum"/>
    <x v="3"/>
    <x v="30"/>
    <s v="Yes"/>
    <s v="No"/>
    <n v="21045679"/>
    <n v="25024.486171710396"/>
    <n v="236905.02134644717"/>
    <m/>
    <m/>
    <n v="261929.50751815757"/>
    <n v="9.5539011273770444E-2"/>
    <n v="0.9044609887262296"/>
    <n v="0"/>
    <n v="0"/>
    <n v="261929.50751815757"/>
    <n v="1.244576178882884E-2"/>
    <n v="1.18905577585358E-3"/>
    <n v="1.1256706012975261E-2"/>
    <n v="0"/>
    <n v="0"/>
  </r>
  <r>
    <s v="Chum"/>
    <x v="3"/>
    <x v="31"/>
    <s v="Yes"/>
    <s v="No"/>
    <n v="20655861"/>
    <n v="84517.599319167013"/>
    <m/>
    <m/>
    <m/>
    <n v="84517.599319167013"/>
    <n v="1"/>
    <n v="0"/>
    <n v="0"/>
    <n v="0"/>
    <n v="84517.599319167013"/>
    <n v="4.0917006228482567E-3"/>
    <n v="4.0917006228482567E-3"/>
    <n v="0"/>
    <n v="0"/>
    <n v="0"/>
  </r>
  <r>
    <s v="Chum"/>
    <x v="4"/>
    <x v="0"/>
    <s v="No"/>
    <s v="No"/>
    <n v="4291652"/>
    <n v="112"/>
    <n v="29777.894999999997"/>
    <n v="3479.0469999999996"/>
    <n v="130.75200000000001"/>
    <n v="33499.693999999996"/>
    <n v="3.3433141210185385E-3"/>
    <n v="0.88890050756881545"/>
    <n v="0.10385309788202841"/>
    <n v="3.9030804281376427E-3"/>
    <n v="33499.693999999996"/>
    <n v="7.8057806178133725E-3"/>
    <n v="2.6097176565108262E-5"/>
    <n v="6.9385623531451283E-3"/>
    <n v="8.106544985474124E-4"/>
    <n v="3.0466589555723531E-5"/>
  </r>
  <r>
    <s v="Chum"/>
    <x v="4"/>
    <x v="1"/>
    <s v="No"/>
    <s v="No"/>
    <n v="7001628"/>
    <n v="0"/>
    <n v="19730.819"/>
    <n v="36872.063999999998"/>
    <n v="1925.556"/>
    <n v="58528.438999999998"/>
    <n v="0"/>
    <n v="0.33711507323815693"/>
    <n v="0.62998543323528589"/>
    <n v="3.2899493526557237E-2"/>
    <n v="58528.438999999998"/>
    <n v="8.3592614460522609E-3"/>
    <n v="0"/>
    <n v="2.8180330346028095E-3"/>
    <n v="5.2662129436182557E-3"/>
    <n v="2.7501546783119586E-4"/>
  </r>
  <r>
    <s v="Chum"/>
    <x v="4"/>
    <x v="2"/>
    <s v="No"/>
    <s v="No"/>
    <n v="18971280"/>
    <n v="1119.134"/>
    <n v="93487.679999999993"/>
    <n v="99789.108000000007"/>
    <n v="10686.531999999999"/>
    <n v="205082.45400000003"/>
    <n v="5.4569953605099726E-3"/>
    <n v="0.45585411221966349"/>
    <n v="0.48658042681701086"/>
    <n v="5.2108465602815526E-2"/>
    <n v="205082.45400000003"/>
    <n v="1.0810153769276508E-2"/>
    <n v="5.8990958965341295E-5"/>
    <n v="4.9278530494515915E-3"/>
    <n v="5.2600092350120822E-3"/>
    <n v="5.633005258474915E-4"/>
  </r>
  <r>
    <s v="Chum"/>
    <x v="4"/>
    <x v="3"/>
    <s v="No"/>
    <s v="No"/>
    <n v="10122835"/>
    <n v="261.50400000000002"/>
    <n v="9174.7080000000005"/>
    <n v="13047.51"/>
    <n v="279.40000000000003"/>
    <n v="22763.122000000003"/>
    <n v="1.1488055109488056E-2"/>
    <n v="0.40305139163248344"/>
    <n v="0.57318631424986421"/>
    <n v="1.227423900816417E-2"/>
    <n v="22763.122000000003"/>
    <n v="2.2486904113323989E-3"/>
    <n v="2.5833079369563962E-5"/>
    <n v="9.0633779963814488E-4"/>
    <n v="1.2889185687606289E-3"/>
    <n v="2.760096356406086E-5"/>
  </r>
  <r>
    <s v="Chum"/>
    <x v="4"/>
    <x v="4"/>
    <s v="No"/>
    <s v="No"/>
    <n v="26697200"/>
    <n v="2378.6280000000002"/>
    <n v="99409.600000000006"/>
    <n v="49900.840000000004"/>
    <n v="894.66"/>
    <n v="152583.728"/>
    <n v="1.5589001731560788E-2"/>
    <n v="0.65150852782938951"/>
    <n v="0.32703906670834521"/>
    <n v="5.8634037307044948E-3"/>
    <n v="152583.728"/>
    <n v="5.7153457291401347E-3"/>
    <n v="8.9096534468034109E-5"/>
    <n v="3.7235964820280781E-3"/>
    <n v="1.8691413331735165E-3"/>
    <n v="3.3511379470506272E-5"/>
  </r>
  <r>
    <s v="Chum"/>
    <x v="4"/>
    <x v="5"/>
    <s v="No"/>
    <s v="No"/>
    <n v="3073538"/>
    <n v="1118.3579999999999"/>
    <n v="5029.2"/>
    <n v="5253.26"/>
    <n v="869.34479999999996"/>
    <n v="12270.1628"/>
    <n v="9.1144511953826723E-2"/>
    <n v="0.40987231237062316"/>
    <n v="0.42813286878312651"/>
    <n v="7.0850306892423623E-2"/>
    <n v="12270.1628"/>
    <n v="3.992194923244808E-3"/>
    <n v="3.6386665790369275E-4"/>
    <n v="1.6362901646246118E-3"/>
    <n v="1.709189865230233E-3"/>
    <n v="2.8284823548627023E-4"/>
  </r>
  <r>
    <s v="Chum"/>
    <x v="4"/>
    <x v="6"/>
    <s v="No"/>
    <s v="No"/>
    <n v="37874036"/>
    <n v="670.56000000000006"/>
    <n v="106785.70000000001"/>
    <n v="58888.660799999998"/>
    <n v="1758.096886357961"/>
    <n v="168103.01768635798"/>
    <n v="3.9889825252935824E-3"/>
    <n v="0.63523963739448064"/>
    <n v="0.35031293078791037"/>
    <n v="1.0458449292315325E-2"/>
    <n v="168103.01768635798"/>
    <n v="4.4384764720178747E-3"/>
    <n v="1.7705005085806014E-5"/>
    <n v="2.8194961846685685E-3"/>
    <n v="1.5548557011457664E-3"/>
    <n v="4.6419581117733561E-5"/>
  </r>
  <r>
    <s v="Chum"/>
    <x v="4"/>
    <x v="7"/>
    <s v="No"/>
    <s v="No"/>
    <n v="27011585"/>
    <n v="1766.38"/>
    <n v="20183.918400000002"/>
    <n v="13560.885260630228"/>
    <n v="613.6235495566076"/>
    <n v="36124.807210186838"/>
    <n v="4.8896593128444389E-2"/>
    <n v="0.55872736655902033"/>
    <n v="0.3753898306426447"/>
    <n v="1.6986209669890551E-2"/>
    <n v="36124.807210186838"/>
    <n v="1.3373819866619023E-3"/>
    <n v="6.5393422859117678E-5"/>
    <n v="7.4723191549107553E-4"/>
    <n v="5.0203959747753524E-4"/>
    <n v="2.2717050834173842E-5"/>
  </r>
  <r>
    <s v="Chum"/>
    <x v="4"/>
    <x v="8"/>
    <s v="No"/>
    <s v="No"/>
    <n v="27002939"/>
    <n v="14504.829"/>
    <n v="130857.51134098944"/>
    <n v="81964.961129421834"/>
    <n v="756.06233320256968"/>
    <n v="228083.36380361384"/>
    <n v="6.3594418979584427E-2"/>
    <n v="0.57372668115181524"/>
    <n v="0.35936404901497315"/>
    <n v="3.3148508536271874E-3"/>
    <n v="228083.36380361384"/>
    <n v="8.4466125633070478E-3"/>
    <n v="5.3715741830916998E-4"/>
    <n v="4.8460469929213794E-3"/>
    <n v="3.0354088912107617E-3"/>
    <n v="2.799926086573649E-5"/>
  </r>
  <r>
    <s v="Chum"/>
    <x v="4"/>
    <x v="9"/>
    <s v="No"/>
    <s v="No"/>
    <n v="14635458"/>
    <n v="358.5065120223781"/>
    <n v="8920.5018228633671"/>
    <n v="2614.8403922202651"/>
    <n v="144.20270270270271"/>
    <n v="12038.051429808715"/>
    <n v="2.9781108189539843E-2"/>
    <n v="0.74102539558639469"/>
    <n v="0.21721458887817818"/>
    <n v="1.1978907345887132E-2"/>
    <n v="12038.051429808715"/>
    <n v="8.2252645799049911E-4"/>
    <n v="2.4495749434174053E-5"/>
    <n v="6.0951299391268565E-4"/>
    <n v="1.7866474641383038E-4"/>
    <n v="9.8529682298089133E-6"/>
  </r>
  <r>
    <s v="Chum"/>
    <x v="4"/>
    <x v="10"/>
    <s v="No"/>
    <s v="No"/>
    <n v="44673729"/>
    <n v="4754.9134981581901"/>
    <n v="47590.716215017332"/>
    <n v="6594.3081413212312"/>
    <n v="77.602678571428569"/>
    <n v="59017.540533068175"/>
    <n v="8.0567801626602181E-2"/>
    <n v="0.80638257347155518"/>
    <n v="0.11173471618368047"/>
    <n v="1.3149087181623053E-3"/>
    <n v="59017.540533068175"/>
    <n v="1.3210793424714596E-3"/>
    <n v="1.0643645839724259E-4"/>
    <n v="1.0652953599422455E-3"/>
    <n v="1.4761042538717175E-4"/>
    <n v="1.7370987447998481E-6"/>
  </r>
  <r>
    <s v="Chum"/>
    <x v="4"/>
    <x v="11"/>
    <s v="No"/>
    <s v="No"/>
    <n v="41240126"/>
    <n v="1539.3810595598395"/>
    <n v="39058.916081884876"/>
    <n v="11962.829947567228"/>
    <n v="841.25321209890581"/>
    <n v="53402.380301110854"/>
    <n v="2.882607574568765E-2"/>
    <n v="0.73140777361701959"/>
    <n v="0.22401304736070693"/>
    <n v="1.5753103276585714E-2"/>
    <n v="53402.380301110854"/>
    <n v="1.2949131217763702E-3"/>
    <n v="3.7327263732410507E-5"/>
    <n v="9.4710952342591959E-4"/>
    <n v="2.9007743447649088E-4"/>
    <n v="2.0398900141549176E-5"/>
  </r>
  <r>
    <s v="Chum"/>
    <x v="4"/>
    <x v="12"/>
    <s v="No"/>
    <s v="No"/>
    <n v="39278455"/>
    <n v="9057.5730740911895"/>
    <n v="54068.56811460208"/>
    <n v="24311.117567838861"/>
    <n v="0"/>
    <n v="87437.25875653213"/>
    <n v="0.10358939887756408"/>
    <n v="0.61836989040513357"/>
    <n v="0.27804071071730235"/>
    <n v="0"/>
    <n v="87437.25875653213"/>
    <n v="2.2260870178455881E-3"/>
    <n v="2.3059901602777373E-4"/>
    <n v="1.376545185257467E-3"/>
    <n v="6.1894281656034737E-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36" firstHeaderRow="0" firstDataRow="1" firstDataCol="1" rowPageCount="1" colPageCount="1"/>
  <pivotFields count="21">
    <pivotField showAll="0"/>
    <pivotField axis="axisPage" multipleItemSelectionAllowed="1" showAll="0">
      <items count="6">
        <item x="2"/>
        <item x="3"/>
        <item x="0"/>
        <item x="1"/>
        <item x="4"/>
        <item t="default"/>
      </items>
    </pivotField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dataField="1" numFmtId="3" showAll="0"/>
    <pivotField dataField="1" showAll="0"/>
    <pivotField dataField="1" showAll="0"/>
    <pivotField dataField="1" showAll="0"/>
    <pivotField dataField="1" showAll="0"/>
    <pivotField numFmtId="3" showAll="0"/>
    <pivotField numFmtId="164" showAll="0"/>
    <pivotField numFmtId="164" showAll="0"/>
    <pivotField numFmtId="164" showAll="0"/>
    <pivotField numFmtId="164" showAll="0"/>
    <pivotField numFmtId="3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hier="-1"/>
  </pageFields>
  <dataFields count="5">
    <dataField name="Sum of Age 3" fld="6" baseField="2" baseItem="0"/>
    <dataField name="Sum of Age 4" fld="7" baseField="2" baseItem="0"/>
    <dataField name="Sum of Age 5" fld="8" baseField="2" baseItem="0"/>
    <dataField name="Sum of Age 6" fld="9" baseField="2" baseItem="0"/>
    <dataField name="Sum of Total Releas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>
      <selection activeCell="A24" sqref="A24"/>
    </sheetView>
  </sheetViews>
  <sheetFormatPr defaultRowHeight="15" x14ac:dyDescent="0.25"/>
  <cols>
    <col min="1" max="2" width="12.7109375" bestFit="1" customWidth="1"/>
    <col min="4" max="6" width="13" bestFit="1" customWidth="1"/>
  </cols>
  <sheetData>
    <row r="1" spans="1:22" x14ac:dyDescent="0.25">
      <c r="A1" s="11"/>
      <c r="B1" s="11" t="s">
        <v>19</v>
      </c>
      <c r="C1" s="11" t="s">
        <v>55</v>
      </c>
      <c r="D1" s="11" t="s">
        <v>34</v>
      </c>
      <c r="E1" s="11" t="s">
        <v>33</v>
      </c>
      <c r="F1" s="11" t="s">
        <v>32</v>
      </c>
      <c r="G1" s="11" t="s">
        <v>31</v>
      </c>
      <c r="H1" s="11" t="s">
        <v>52</v>
      </c>
      <c r="I1" s="11" t="s">
        <v>28</v>
      </c>
      <c r="J1" s="11" t="s">
        <v>36</v>
      </c>
      <c r="K1" s="11" t="s">
        <v>37</v>
      </c>
      <c r="L1" s="11" t="s">
        <v>38</v>
      </c>
      <c r="M1" s="11" t="s">
        <v>39</v>
      </c>
      <c r="N1" s="11" t="s">
        <v>53</v>
      </c>
      <c r="O1" s="11" t="s">
        <v>54</v>
      </c>
      <c r="P1" s="11" t="s">
        <v>49</v>
      </c>
      <c r="Q1" s="11" t="s">
        <v>50</v>
      </c>
      <c r="R1" s="11" t="s">
        <v>57</v>
      </c>
      <c r="S1" s="11" t="s">
        <v>56</v>
      </c>
      <c r="T1" s="11" t="s">
        <v>58</v>
      </c>
      <c r="U1" s="11" t="s">
        <v>59</v>
      </c>
      <c r="V1" s="11" t="s">
        <v>60</v>
      </c>
    </row>
    <row r="2" spans="1:22" x14ac:dyDescent="0.25">
      <c r="A2" s="9" t="s">
        <v>19</v>
      </c>
      <c r="B2" s="9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x14ac:dyDescent="0.25">
      <c r="A3" s="9" t="s">
        <v>55</v>
      </c>
      <c r="B3" s="9">
        <v>1</v>
      </c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x14ac:dyDescent="0.25">
      <c r="A4" s="9" t="s">
        <v>34</v>
      </c>
      <c r="B4" s="9">
        <v>8.0440512777049125E-2</v>
      </c>
      <c r="C4" s="9">
        <v>8.0440512777049125E-2</v>
      </c>
      <c r="D4" s="9">
        <v>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x14ac:dyDescent="0.25">
      <c r="A5" s="9" t="s">
        <v>33</v>
      </c>
      <c r="B5" s="9">
        <v>0.15555194845467302</v>
      </c>
      <c r="C5" s="9">
        <v>0.15555194845467302</v>
      </c>
      <c r="D5" s="9">
        <v>0.63017853077714947</v>
      </c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x14ac:dyDescent="0.25">
      <c r="A6" s="9" t="s">
        <v>32</v>
      </c>
      <c r="B6" s="9">
        <v>0.56861258212694399</v>
      </c>
      <c r="C6" s="9">
        <v>0.56861258212694399</v>
      </c>
      <c r="D6" s="9">
        <v>0.22109646529148777</v>
      </c>
      <c r="E6" s="9">
        <v>0.72503784119736847</v>
      </c>
      <c r="F6" s="9">
        <v>1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x14ac:dyDescent="0.25">
      <c r="A7" s="9" t="s">
        <v>31</v>
      </c>
      <c r="B7" s="9">
        <v>0.47321022782001265</v>
      </c>
      <c r="C7" s="9">
        <v>0.47321022782001265</v>
      </c>
      <c r="D7" s="9">
        <v>0.16314613083052668</v>
      </c>
      <c r="E7" s="9">
        <v>0.5057271855399087</v>
      </c>
      <c r="F7" s="9">
        <v>0.67063739966145808</v>
      </c>
      <c r="G7" s="9">
        <v>1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x14ac:dyDescent="0.25">
      <c r="A8" s="9" t="s">
        <v>52</v>
      </c>
      <c r="B8" s="9">
        <v>2.8734015592152183E-2</v>
      </c>
      <c r="C8" s="9">
        <v>2.8734015592152183E-2</v>
      </c>
      <c r="D8" s="9">
        <v>5.5467784982492871E-2</v>
      </c>
      <c r="E8" s="9">
        <v>0.29243459625695978</v>
      </c>
      <c r="F8" s="9">
        <v>0.30266480840388105</v>
      </c>
      <c r="G8" s="9">
        <v>1.1523024778987588E-2</v>
      </c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x14ac:dyDescent="0.25">
      <c r="A9" s="9" t="s">
        <v>28</v>
      </c>
      <c r="B9" s="9">
        <v>0.30323391138097744</v>
      </c>
      <c r="C9" s="9">
        <v>0.30323391138097744</v>
      </c>
      <c r="D9" s="9">
        <v>0.67350733101147209</v>
      </c>
      <c r="E9" s="9">
        <v>0.97686973224185369</v>
      </c>
      <c r="F9" s="9">
        <v>0.84104917280080993</v>
      </c>
      <c r="G9" s="9">
        <v>0.59670379232989568</v>
      </c>
      <c r="H9" s="9">
        <v>0.29404219710369967</v>
      </c>
      <c r="I9" s="9">
        <v>1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 t="s">
        <v>36</v>
      </c>
      <c r="B10" s="9">
        <v>-0.56172653483137291</v>
      </c>
      <c r="C10" s="9">
        <v>-0.56172653483137291</v>
      </c>
      <c r="D10" s="9">
        <v>0.71575961800064014</v>
      </c>
      <c r="E10" s="9">
        <v>0.13534640123375963</v>
      </c>
      <c r="F10" s="9">
        <v>-0.32055284629483011</v>
      </c>
      <c r="G10" s="9">
        <v>-0.3163780512275709</v>
      </c>
      <c r="H10" s="9">
        <v>0.13374467677053536</v>
      </c>
      <c r="I10" s="9">
        <v>2.0059472783136103E-2</v>
      </c>
      <c r="J10" s="9">
        <v>1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 t="s">
        <v>37</v>
      </c>
      <c r="B11" s="9">
        <v>-0.20535150165009167</v>
      </c>
      <c r="C11" s="9">
        <v>-0.20535150165009167</v>
      </c>
      <c r="D11" s="9">
        <v>0.53201346406686156</v>
      </c>
      <c r="E11" s="9">
        <v>0.45927557959753662</v>
      </c>
      <c r="F11" s="9">
        <v>-0.16397647905515353</v>
      </c>
      <c r="G11" s="9">
        <v>-0.22044545031412402</v>
      </c>
      <c r="H11" s="9">
        <v>0.19857810919289248</v>
      </c>
      <c r="I11" s="9">
        <v>0.29646264661765764</v>
      </c>
      <c r="J11" s="9">
        <v>0.53511530057063761</v>
      </c>
      <c r="K11" s="9">
        <v>1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 t="s">
        <v>38</v>
      </c>
      <c r="B12" s="9">
        <v>0.25740954026626545</v>
      </c>
      <c r="C12" s="9">
        <v>0.25740954026626545</v>
      </c>
      <c r="D12" s="9">
        <v>-0.5841030741619393</v>
      </c>
      <c r="E12" s="9">
        <v>-0.43898282410946488</v>
      </c>
      <c r="F12" s="9">
        <v>0.2066559801074728</v>
      </c>
      <c r="G12" s="9">
        <v>0.21181009554640165</v>
      </c>
      <c r="H12" s="9">
        <v>-0.17597979027565802</v>
      </c>
      <c r="I12" s="9">
        <v>-0.2708899093740772</v>
      </c>
      <c r="J12" s="9">
        <v>-0.62499879163018779</v>
      </c>
      <c r="K12" s="9">
        <v>-0.99166645969065548</v>
      </c>
      <c r="L12" s="9">
        <v>1</v>
      </c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 t="s">
        <v>39</v>
      </c>
      <c r="B13" s="9">
        <v>0.25735820791916852</v>
      </c>
      <c r="C13" s="9">
        <v>0.25735820791916852</v>
      </c>
      <c r="D13" s="9">
        <v>-0.43920510842633653</v>
      </c>
      <c r="E13" s="9">
        <v>-0.34790355183850141</v>
      </c>
      <c r="F13" s="9">
        <v>5.2080584971931805E-3</v>
      </c>
      <c r="G13" s="9">
        <v>0.5261709923777127</v>
      </c>
      <c r="H13" s="9">
        <v>-0.40543876094684134</v>
      </c>
      <c r="I13" s="9">
        <v>-0.25535276575609883</v>
      </c>
      <c r="J13" s="9">
        <v>-0.46392960935021132</v>
      </c>
      <c r="K13" s="9">
        <v>-0.73829945950322129</v>
      </c>
      <c r="L13" s="9">
        <v>0.69824392100821642</v>
      </c>
      <c r="M13" s="9">
        <v>1</v>
      </c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 t="s">
        <v>53</v>
      </c>
      <c r="B14" s="9">
        <v>0.66726254617830494</v>
      </c>
      <c r="C14" s="12">
        <v>0.66726254617830494</v>
      </c>
      <c r="D14" s="12">
        <v>-0.64324841806420818</v>
      </c>
      <c r="E14" s="9">
        <v>-1.0214662536181866E-2</v>
      </c>
      <c r="F14" s="9">
        <v>0.35827464331976994</v>
      </c>
      <c r="G14" s="9">
        <v>0.28094830826356249</v>
      </c>
      <c r="H14" s="9">
        <v>-6.9954571631701781E-2</v>
      </c>
      <c r="I14" s="9">
        <v>8.3757481266003381E-2</v>
      </c>
      <c r="J14" s="9">
        <v>-0.95183033349767732</v>
      </c>
      <c r="K14" s="9">
        <v>-0.31833474353045421</v>
      </c>
      <c r="L14" s="9">
        <v>0.42300201463975268</v>
      </c>
      <c r="M14" s="9">
        <v>0.26862763297963693</v>
      </c>
      <c r="N14" s="9">
        <v>1</v>
      </c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 t="s">
        <v>54</v>
      </c>
      <c r="B15" s="9">
        <v>0.27567082052156477</v>
      </c>
      <c r="C15" s="9">
        <v>0.27567082052156477</v>
      </c>
      <c r="D15" s="12">
        <v>-0.56875712564432912</v>
      </c>
      <c r="E15" s="9">
        <v>-0.43151129647662134</v>
      </c>
      <c r="F15" s="9">
        <v>0.22325318065218572</v>
      </c>
      <c r="G15" s="9">
        <v>0.23073366307602636</v>
      </c>
      <c r="H15" s="9">
        <v>-0.1673835506503755</v>
      </c>
      <c r="I15" s="9">
        <v>-0.259440882493784</v>
      </c>
      <c r="J15" s="9">
        <v>-0.60782979417861527</v>
      </c>
      <c r="K15" s="9">
        <v>-0.99163766908408546</v>
      </c>
      <c r="L15" s="9">
        <v>0.99660351269211078</v>
      </c>
      <c r="M15" s="9">
        <v>0.70803653022679947</v>
      </c>
      <c r="N15" s="9">
        <v>0.40830069633879512</v>
      </c>
      <c r="O15" s="9">
        <v>1</v>
      </c>
      <c r="P15" s="9"/>
      <c r="Q15" s="9"/>
      <c r="R15" s="9"/>
      <c r="S15" s="9"/>
      <c r="T15" s="9"/>
      <c r="U15" s="9"/>
      <c r="V15" s="9"/>
    </row>
    <row r="16" spans="1:22" x14ac:dyDescent="0.25">
      <c r="A16" s="9" t="s">
        <v>49</v>
      </c>
      <c r="B16" s="9">
        <v>0.11711676453657748</v>
      </c>
      <c r="C16" s="9">
        <v>0.11711676453657748</v>
      </c>
      <c r="D16" s="9">
        <v>0.64968330416925468</v>
      </c>
      <c r="E16" s="9">
        <v>0.29729859310851203</v>
      </c>
      <c r="F16" s="9">
        <v>0.28933741702446575</v>
      </c>
      <c r="G16" s="9">
        <v>0.38860564381525481</v>
      </c>
      <c r="H16" s="9">
        <v>-0.17548275475355352</v>
      </c>
      <c r="I16" s="12">
        <v>0.50286924274853173</v>
      </c>
      <c r="J16" s="9">
        <v>0.40325624028610824</v>
      </c>
      <c r="K16" s="9">
        <v>0.1473712295106723</v>
      </c>
      <c r="L16" s="9">
        <v>-0.19880660808201084</v>
      </c>
      <c r="M16" s="9">
        <v>-4.7158013660040569E-2</v>
      </c>
      <c r="N16" s="9">
        <v>-0.45724980688043326</v>
      </c>
      <c r="O16" s="9">
        <v>-0.19646252879756793</v>
      </c>
      <c r="P16" s="9">
        <v>1</v>
      </c>
      <c r="Q16" s="9"/>
      <c r="R16" s="9"/>
      <c r="S16" s="9"/>
      <c r="T16" s="9"/>
      <c r="U16" s="9"/>
      <c r="V16" s="9"/>
    </row>
    <row r="17" spans="1:22" x14ac:dyDescent="0.25">
      <c r="A17" s="9" t="s">
        <v>50</v>
      </c>
      <c r="B17" s="9">
        <v>-0.10240336548572071</v>
      </c>
      <c r="C17" s="9">
        <v>-0.10240336548572071</v>
      </c>
      <c r="D17" s="9">
        <v>0.59754623506564986</v>
      </c>
      <c r="E17" s="9">
        <v>6.0809083979708495E-2</v>
      </c>
      <c r="F17" s="9">
        <v>0.14018317482925213</v>
      </c>
      <c r="G17" s="9">
        <v>6.2331957886689458E-2</v>
      </c>
      <c r="H17" s="9">
        <v>2.2586388612315825E-2</v>
      </c>
      <c r="I17" s="9">
        <v>0.4154732113110754</v>
      </c>
      <c r="J17" s="12">
        <v>0.58363620275546635</v>
      </c>
      <c r="K17" s="9">
        <v>0.27814322923391405</v>
      </c>
      <c r="L17" s="9">
        <v>-0.32445670828719519</v>
      </c>
      <c r="M17" s="9">
        <v>-0.36590343987877605</v>
      </c>
      <c r="N17" s="9">
        <v>-0.58267969081522553</v>
      </c>
      <c r="O17" s="9">
        <v>-0.33110422047934429</v>
      </c>
      <c r="P17" s="9">
        <v>0.75745035800009841</v>
      </c>
      <c r="Q17" s="9">
        <v>1</v>
      </c>
      <c r="R17" s="9"/>
      <c r="S17" s="9"/>
      <c r="T17" s="9"/>
      <c r="U17" s="9"/>
      <c r="V17" s="9"/>
    </row>
    <row r="18" spans="1:22" x14ac:dyDescent="0.25">
      <c r="A18" s="9" t="s">
        <v>57</v>
      </c>
      <c r="B18" s="9">
        <v>0.40105918656585227</v>
      </c>
      <c r="C18" s="9">
        <v>0.40105918656585227</v>
      </c>
      <c r="D18" s="9">
        <v>0.46317363765732467</v>
      </c>
      <c r="E18" s="9">
        <v>0.33638396381399405</v>
      </c>
      <c r="F18" s="9">
        <v>0.50858033555747306</v>
      </c>
      <c r="G18" s="9">
        <v>2.3073221751671331E-3</v>
      </c>
      <c r="H18" s="9">
        <v>-1.6427600670058679E-2</v>
      </c>
      <c r="I18" s="9">
        <v>0.42009520885057733</v>
      </c>
      <c r="J18" s="9">
        <v>-6.001766030458512E-3</v>
      </c>
      <c r="K18" s="9">
        <v>-9.2754528364105956E-2</v>
      </c>
      <c r="L18" s="9">
        <v>0.11455330181695333</v>
      </c>
      <c r="M18" s="9">
        <v>-0.23113335369364399</v>
      </c>
      <c r="N18" s="9">
        <v>4.0364986934593979E-3</v>
      </c>
      <c r="O18" s="9">
        <v>0.11505442708131944</v>
      </c>
      <c r="P18" s="9">
        <v>0.59757130180218221</v>
      </c>
      <c r="Q18" s="9">
        <v>0.26359028982523069</v>
      </c>
      <c r="R18" s="9">
        <v>1</v>
      </c>
      <c r="S18" s="9"/>
      <c r="T18" s="9"/>
      <c r="U18" s="9"/>
      <c r="V18" s="9"/>
    </row>
    <row r="19" spans="1:22" x14ac:dyDescent="0.25">
      <c r="A19" s="9" t="s">
        <v>56</v>
      </c>
      <c r="B19" s="9">
        <v>-0.14241916622857054</v>
      </c>
      <c r="C19" s="9">
        <v>-0.14241916622857054</v>
      </c>
      <c r="D19" s="9">
        <v>0.3209749835837899</v>
      </c>
      <c r="E19" s="9">
        <v>-0.12539950453616058</v>
      </c>
      <c r="F19" s="9">
        <v>-1.1852603838565248E-2</v>
      </c>
      <c r="G19" s="9">
        <v>-0.307182929599701</v>
      </c>
      <c r="H19" s="9">
        <v>-1.4519963697437039E-2</v>
      </c>
      <c r="I19" s="9">
        <v>-3.2251525567706975E-2</v>
      </c>
      <c r="J19" s="9">
        <v>0.1488598131048694</v>
      </c>
      <c r="K19" s="9">
        <v>-0.14746388046189901</v>
      </c>
      <c r="L19" s="9">
        <v>0.13529861479513897</v>
      </c>
      <c r="M19" s="9">
        <v>-0.11296821595401109</v>
      </c>
      <c r="N19" s="9">
        <v>-0.26909543453514811</v>
      </c>
      <c r="O19" s="9">
        <v>0.12497995080768062</v>
      </c>
      <c r="P19" s="9">
        <v>0.75456093588914763</v>
      </c>
      <c r="Q19" s="9">
        <v>0.70694583322207305</v>
      </c>
      <c r="R19" s="9">
        <v>0.54878532536869684</v>
      </c>
      <c r="S19" s="9">
        <v>1</v>
      </c>
      <c r="T19" s="9"/>
      <c r="U19" s="9"/>
      <c r="V19" s="9"/>
    </row>
    <row r="20" spans="1:22" x14ac:dyDescent="0.25">
      <c r="A20" s="9" t="s">
        <v>58</v>
      </c>
      <c r="B20" s="9">
        <v>-0.14573533923246129</v>
      </c>
      <c r="C20" s="9">
        <v>-0.14573533923246129</v>
      </c>
      <c r="D20" s="9">
        <v>0.59203934019803472</v>
      </c>
      <c r="E20" s="9">
        <v>0.15307455099680242</v>
      </c>
      <c r="F20" s="9">
        <v>6.3252761203189595E-2</v>
      </c>
      <c r="G20" s="9">
        <v>-0.23569234245517715</v>
      </c>
      <c r="H20" s="9">
        <v>0.19456600498824161</v>
      </c>
      <c r="I20" s="9">
        <v>0.18454708671792749</v>
      </c>
      <c r="J20" s="9">
        <v>0.44328579830680931</v>
      </c>
      <c r="K20" s="9">
        <v>0.10666335153398954</v>
      </c>
      <c r="L20" s="9">
        <v>-0.12583699049472502</v>
      </c>
      <c r="M20" s="9">
        <v>-0.43907372929920635</v>
      </c>
      <c r="N20" s="12">
        <v>-0.42872103648753646</v>
      </c>
      <c r="O20" s="9">
        <v>-0.13881216236052046</v>
      </c>
      <c r="P20" s="9">
        <v>0.51379029253612762</v>
      </c>
      <c r="Q20" s="9">
        <v>0.66920739291521414</v>
      </c>
      <c r="R20" s="9">
        <v>0.43151063154145858</v>
      </c>
      <c r="S20" s="9">
        <v>0.64116542775618179</v>
      </c>
      <c r="T20" s="9">
        <v>1</v>
      </c>
      <c r="U20" s="9"/>
      <c r="V20" s="9"/>
    </row>
    <row r="21" spans="1:22" x14ac:dyDescent="0.25">
      <c r="A21" s="9" t="s">
        <v>59</v>
      </c>
      <c r="B21" s="9">
        <v>-1.6037353862095226E-2</v>
      </c>
      <c r="C21" s="9">
        <v>-1.6037353862095226E-2</v>
      </c>
      <c r="D21" s="9">
        <v>0.521712660831261</v>
      </c>
      <c r="E21" s="9">
        <v>0.24749576154987729</v>
      </c>
      <c r="F21" s="9">
        <v>4.2462956058952457E-2</v>
      </c>
      <c r="G21" s="9">
        <v>-0.19754723678100228</v>
      </c>
      <c r="H21" s="9">
        <v>-7.5590391574523203E-3</v>
      </c>
      <c r="I21" s="9">
        <v>0.27739985238630066</v>
      </c>
      <c r="J21" s="9">
        <v>0.48099560837393535</v>
      </c>
      <c r="K21" s="9">
        <v>0.34622067957428937</v>
      </c>
      <c r="L21" s="9">
        <v>-0.36783697776745311</v>
      </c>
      <c r="M21" s="9">
        <v>-0.43625763593296468</v>
      </c>
      <c r="N21" s="12">
        <v>-0.44190894988269142</v>
      </c>
      <c r="O21" s="9">
        <v>-0.39509406904372207</v>
      </c>
      <c r="P21" s="9">
        <v>0.46669314570160547</v>
      </c>
      <c r="Q21" s="9">
        <v>0.36642650163134038</v>
      </c>
      <c r="R21" s="9">
        <v>0.53340236420583953</v>
      </c>
      <c r="S21" s="9">
        <v>0.51816057241929947</v>
      </c>
      <c r="T21" s="9">
        <v>0.57760271968886034</v>
      </c>
      <c r="U21" s="9">
        <v>1</v>
      </c>
      <c r="V21" s="9"/>
    </row>
    <row r="22" spans="1:22" ht="15.75" thickBot="1" x14ac:dyDescent="0.3">
      <c r="A22" s="10" t="s">
        <v>60</v>
      </c>
      <c r="B22" s="10">
        <v>4.8129066351026567E-2</v>
      </c>
      <c r="C22" s="10">
        <v>4.8129066351026567E-2</v>
      </c>
      <c r="D22" s="10">
        <v>0.55730863194108871</v>
      </c>
      <c r="E22" s="10">
        <v>0.1833502336471253</v>
      </c>
      <c r="F22" s="10">
        <v>0.20653411701157764</v>
      </c>
      <c r="G22" s="10">
        <v>-0.2171405010955717</v>
      </c>
      <c r="H22" s="10">
        <v>4.3885694760381337E-2</v>
      </c>
      <c r="I22" s="10">
        <v>0.26355006354491151</v>
      </c>
      <c r="J22" s="10">
        <v>0.30329374553855321</v>
      </c>
      <c r="K22" s="10">
        <v>4.4416387147635579E-2</v>
      </c>
      <c r="L22" s="10">
        <v>-5.2057189071680561E-2</v>
      </c>
      <c r="M22" s="10">
        <v>-0.36143869546615148</v>
      </c>
      <c r="N22" s="10">
        <v>-0.32668431688022942</v>
      </c>
      <c r="O22" s="10">
        <v>-6.6095421125353895E-2</v>
      </c>
      <c r="P22" s="10">
        <v>0.73886269323885645</v>
      </c>
      <c r="Q22" s="10">
        <v>0.62625074060839914</v>
      </c>
      <c r="R22" s="10">
        <v>0.79953814514527999</v>
      </c>
      <c r="S22" s="10">
        <v>0.84933886592006114</v>
      </c>
      <c r="T22" s="10">
        <v>0.80980233539518998</v>
      </c>
      <c r="U22" s="10">
        <v>0.77478901177728665</v>
      </c>
      <c r="V22" s="10">
        <v>1</v>
      </c>
    </row>
    <row r="24" spans="1:22" ht="15.75" thickBot="1" x14ac:dyDescent="0.3"/>
    <row r="25" spans="1:22" x14ac:dyDescent="0.25">
      <c r="A25" s="11"/>
      <c r="B25" s="11" t="s">
        <v>19</v>
      </c>
      <c r="C25" s="11" t="s">
        <v>55</v>
      </c>
      <c r="D25" s="11" t="s">
        <v>34</v>
      </c>
      <c r="E25" s="11" t="s">
        <v>33</v>
      </c>
      <c r="F25" s="11" t="s">
        <v>32</v>
      </c>
      <c r="G25" s="11" t="s">
        <v>31</v>
      </c>
      <c r="H25" s="11" t="s">
        <v>52</v>
      </c>
      <c r="I25" s="11" t="s">
        <v>28</v>
      </c>
      <c r="J25" s="11" t="s">
        <v>61</v>
      </c>
      <c r="K25" s="11" t="s">
        <v>36</v>
      </c>
      <c r="L25" s="11" t="s">
        <v>37</v>
      </c>
      <c r="M25" s="11" t="s">
        <v>38</v>
      </c>
      <c r="N25" s="11" t="s">
        <v>39</v>
      </c>
      <c r="O25" s="11" t="s">
        <v>53</v>
      </c>
      <c r="P25" s="11" t="s">
        <v>54</v>
      </c>
      <c r="Q25" s="11" t="s">
        <v>49</v>
      </c>
      <c r="R25" s="11" t="s">
        <v>50</v>
      </c>
      <c r="S25" s="11" t="s">
        <v>57</v>
      </c>
      <c r="T25" s="11" t="s">
        <v>56</v>
      </c>
      <c r="U25" s="11" t="s">
        <v>58</v>
      </c>
      <c r="V25" s="11" t="s">
        <v>59</v>
      </c>
    </row>
    <row r="26" spans="1:22" x14ac:dyDescent="0.25">
      <c r="A26" s="9" t="s">
        <v>19</v>
      </c>
      <c r="B26" s="9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 t="s">
        <v>55</v>
      </c>
      <c r="B27" s="9">
        <v>1</v>
      </c>
      <c r="C27" s="9">
        <v>1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 t="s">
        <v>34</v>
      </c>
      <c r="B28" s="9">
        <v>8.0440512777049125E-2</v>
      </c>
      <c r="C28" s="9">
        <v>8.0440512777049125E-2</v>
      </c>
      <c r="D28" s="9">
        <v>1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 t="s">
        <v>33</v>
      </c>
      <c r="B29" s="9">
        <v>0.15555194845467302</v>
      </c>
      <c r="C29" s="9">
        <v>0.15555194845467302</v>
      </c>
      <c r="D29" s="9">
        <v>0.63017853077714947</v>
      </c>
      <c r="E29" s="9">
        <v>1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 t="s">
        <v>32</v>
      </c>
      <c r="B30" s="9">
        <v>0.56861258212694399</v>
      </c>
      <c r="C30" s="9">
        <v>0.56861258212694399</v>
      </c>
      <c r="D30" s="9">
        <v>0.22109646529148777</v>
      </c>
      <c r="E30" s="9">
        <v>0.72503784119736847</v>
      </c>
      <c r="F30" s="9">
        <v>1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 t="s">
        <v>31</v>
      </c>
      <c r="B31" s="9">
        <v>0.47321022782001265</v>
      </c>
      <c r="C31" s="9">
        <v>0.47321022782001265</v>
      </c>
      <c r="D31" s="9">
        <v>0.16314613083052668</v>
      </c>
      <c r="E31" s="9">
        <v>0.5057271855399087</v>
      </c>
      <c r="F31" s="9">
        <v>0.67063739966145808</v>
      </c>
      <c r="G31" s="9">
        <v>1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 t="s">
        <v>52</v>
      </c>
      <c r="B32" s="9">
        <v>2.8734015592152183E-2</v>
      </c>
      <c r="C32" s="9">
        <v>2.8734015592152183E-2</v>
      </c>
      <c r="D32" s="9">
        <v>5.5467784982492871E-2</v>
      </c>
      <c r="E32" s="9">
        <v>0.29243459625695978</v>
      </c>
      <c r="F32" s="9">
        <v>0.30266480840388105</v>
      </c>
      <c r="G32" s="9">
        <v>1.1523024778987588E-2</v>
      </c>
      <c r="H32" s="9">
        <v>1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 t="s">
        <v>28</v>
      </c>
      <c r="B33" s="9">
        <v>0.30323391138097744</v>
      </c>
      <c r="C33" s="9">
        <v>0.30323391138097744</v>
      </c>
      <c r="D33" s="9">
        <v>0.67350733101147209</v>
      </c>
      <c r="E33" s="9">
        <v>0.97686973224185369</v>
      </c>
      <c r="F33" s="9">
        <v>0.84104917280080993</v>
      </c>
      <c r="G33" s="9">
        <v>0.59670379232989568</v>
      </c>
      <c r="H33" s="9">
        <v>0.29404219710369967</v>
      </c>
      <c r="I33" s="9">
        <v>1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 t="s">
        <v>61</v>
      </c>
      <c r="B34" s="9">
        <v>0.33514057160813582</v>
      </c>
      <c r="C34" s="9">
        <v>0.33514057160813582</v>
      </c>
      <c r="D34" s="9">
        <v>0.65286315888409008</v>
      </c>
      <c r="E34" s="9">
        <v>0.9193258610336732</v>
      </c>
      <c r="F34" s="9">
        <v>0.80399317795863434</v>
      </c>
      <c r="G34" s="9">
        <v>0.51439288918245596</v>
      </c>
      <c r="H34" s="9">
        <v>0.32997982724350922</v>
      </c>
      <c r="I34" s="9">
        <v>0.94471670679425968</v>
      </c>
      <c r="J34" s="9">
        <v>1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 t="s">
        <v>36</v>
      </c>
      <c r="B35" s="9">
        <v>-0.56172653483137291</v>
      </c>
      <c r="C35" s="9">
        <v>-0.56172653483137291</v>
      </c>
      <c r="D35" s="9">
        <v>0.71575961800064014</v>
      </c>
      <c r="E35" s="9">
        <v>0.13534640123375963</v>
      </c>
      <c r="F35" s="9">
        <v>-0.32055284629483011</v>
      </c>
      <c r="G35" s="9">
        <v>-0.3163780512275709</v>
      </c>
      <c r="H35" s="9">
        <v>0.13374467677053536</v>
      </c>
      <c r="I35" s="9">
        <v>2.0059472783136103E-2</v>
      </c>
      <c r="J35" s="9">
        <v>8.3136387152312641E-2</v>
      </c>
      <c r="K35" s="9">
        <v>1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 t="s">
        <v>37</v>
      </c>
      <c r="B36" s="9">
        <v>-0.20535150165009167</v>
      </c>
      <c r="C36" s="9">
        <v>-0.20535150165009167</v>
      </c>
      <c r="D36" s="9">
        <v>0.53201346406686156</v>
      </c>
      <c r="E36" s="9">
        <v>0.45927557959753662</v>
      </c>
      <c r="F36" s="9">
        <v>-0.16397647905515353</v>
      </c>
      <c r="G36" s="9">
        <v>-0.22044545031412402</v>
      </c>
      <c r="H36" s="9">
        <v>0.19857810919289248</v>
      </c>
      <c r="I36" s="9">
        <v>0.29646264661765764</v>
      </c>
      <c r="J36" s="9">
        <v>0.32012104748690468</v>
      </c>
      <c r="K36" s="9">
        <v>0.53511530057063761</v>
      </c>
      <c r="L36" s="9">
        <v>1</v>
      </c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 t="s">
        <v>38</v>
      </c>
      <c r="B37" s="9">
        <v>0.25740954026626545</v>
      </c>
      <c r="C37" s="9">
        <v>0.25740954026626545</v>
      </c>
      <c r="D37" s="9">
        <v>-0.5841030741619393</v>
      </c>
      <c r="E37" s="9">
        <v>-0.43898282410946488</v>
      </c>
      <c r="F37" s="9">
        <v>0.2066559801074728</v>
      </c>
      <c r="G37" s="9">
        <v>0.21181009554640165</v>
      </c>
      <c r="H37" s="9">
        <v>-0.17597979027565802</v>
      </c>
      <c r="I37" s="9">
        <v>-0.2708899093740772</v>
      </c>
      <c r="J37" s="9">
        <v>-0.29438581409604936</v>
      </c>
      <c r="K37" s="9">
        <v>-0.62499879163018779</v>
      </c>
      <c r="L37" s="9">
        <v>-0.99166645969065548</v>
      </c>
      <c r="M37" s="9">
        <v>1</v>
      </c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 t="s">
        <v>39</v>
      </c>
      <c r="B38" s="9">
        <v>0.25735820791916852</v>
      </c>
      <c r="C38" s="9">
        <v>0.25735820791916852</v>
      </c>
      <c r="D38" s="9">
        <v>-0.43920510842633653</v>
      </c>
      <c r="E38" s="9">
        <v>-0.34790355183850141</v>
      </c>
      <c r="F38" s="9">
        <v>5.2080584971931805E-3</v>
      </c>
      <c r="G38" s="9">
        <v>0.5261709923777127</v>
      </c>
      <c r="H38" s="9">
        <v>-0.40543876094684134</v>
      </c>
      <c r="I38" s="9">
        <v>-0.25535276575609883</v>
      </c>
      <c r="J38" s="9">
        <v>-0.34679612913115937</v>
      </c>
      <c r="K38" s="9">
        <v>-0.46392960935021132</v>
      </c>
      <c r="L38" s="9">
        <v>-0.73829945950322129</v>
      </c>
      <c r="M38" s="9">
        <v>0.69824392100821642</v>
      </c>
      <c r="N38" s="9">
        <v>1</v>
      </c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 t="s">
        <v>53</v>
      </c>
      <c r="B39" s="12">
        <v>0.66726254617830494</v>
      </c>
      <c r="C39" s="12">
        <v>0.66726254617830494</v>
      </c>
      <c r="D39" s="12">
        <v>-0.64324841806420818</v>
      </c>
      <c r="E39" s="9">
        <v>-1.0214662536181866E-2</v>
      </c>
      <c r="F39" s="9">
        <v>0.35827464331976994</v>
      </c>
      <c r="G39" s="9">
        <v>0.28094830826356249</v>
      </c>
      <c r="H39" s="9">
        <v>-6.9954571631701781E-2</v>
      </c>
      <c r="I39" s="9">
        <v>8.3757481266003381E-2</v>
      </c>
      <c r="J39" s="9">
        <v>4.1447624495810263E-2</v>
      </c>
      <c r="K39" s="9">
        <v>-0.95183033349767732</v>
      </c>
      <c r="L39" s="9">
        <v>-0.31833474353045421</v>
      </c>
      <c r="M39" s="9">
        <v>0.42300201463975268</v>
      </c>
      <c r="N39" s="9">
        <v>0.26862763297963693</v>
      </c>
      <c r="O39" s="9">
        <v>1</v>
      </c>
      <c r="P39" s="9"/>
      <c r="Q39" s="9"/>
      <c r="R39" s="9"/>
      <c r="S39" s="9"/>
      <c r="T39" s="9"/>
      <c r="U39" s="9"/>
      <c r="V39" s="9"/>
    </row>
    <row r="40" spans="1:22" x14ac:dyDescent="0.25">
      <c r="A40" s="9" t="s">
        <v>54</v>
      </c>
      <c r="B40" s="9">
        <v>0.27567082052156477</v>
      </c>
      <c r="C40" s="9">
        <v>0.27567082052156477</v>
      </c>
      <c r="D40" s="12">
        <v>-0.56875712564432912</v>
      </c>
      <c r="E40" s="12">
        <v>-0.43151129647662134</v>
      </c>
      <c r="F40" s="9">
        <v>0.22325318065218572</v>
      </c>
      <c r="G40" s="9">
        <v>0.23073366307602636</v>
      </c>
      <c r="H40" s="9">
        <v>-0.1673835506503755</v>
      </c>
      <c r="I40" s="9">
        <v>-0.259440882493784</v>
      </c>
      <c r="J40" s="9">
        <v>-0.28874657177066576</v>
      </c>
      <c r="K40" s="9">
        <v>-0.60782979417861527</v>
      </c>
      <c r="L40" s="9">
        <v>-0.99163766908408546</v>
      </c>
      <c r="M40" s="9">
        <v>0.99660351269211078</v>
      </c>
      <c r="N40" s="9">
        <v>0.70803653022679947</v>
      </c>
      <c r="O40" s="9">
        <v>0.40830069633879512</v>
      </c>
      <c r="P40" s="9">
        <v>1</v>
      </c>
      <c r="Q40" s="9"/>
      <c r="R40" s="9"/>
      <c r="S40" s="9"/>
      <c r="T40" s="9"/>
      <c r="U40" s="9"/>
      <c r="V40" s="9"/>
    </row>
    <row r="41" spans="1:22" x14ac:dyDescent="0.25">
      <c r="A41" s="9" t="s">
        <v>49</v>
      </c>
      <c r="B41" s="9">
        <v>0.11711676453657748</v>
      </c>
      <c r="C41" s="9">
        <v>0.11711676453657748</v>
      </c>
      <c r="D41" s="12">
        <v>0.64968330416925468</v>
      </c>
      <c r="E41" s="9">
        <v>0.29729859310851203</v>
      </c>
      <c r="F41" s="9">
        <v>0.28933741702446575</v>
      </c>
      <c r="G41" s="9">
        <v>0.38860564381525481</v>
      </c>
      <c r="H41" s="9">
        <v>-0.17548275475355352</v>
      </c>
      <c r="I41" s="12">
        <v>0.50286924274853173</v>
      </c>
      <c r="J41" s="12">
        <v>0.53015614825184199</v>
      </c>
      <c r="K41" s="12">
        <v>0.40325624028610824</v>
      </c>
      <c r="L41" s="9">
        <v>0.1473712295106723</v>
      </c>
      <c r="M41" s="9">
        <v>-0.19880660808201084</v>
      </c>
      <c r="N41" s="9">
        <v>-4.7158013660040569E-2</v>
      </c>
      <c r="O41" s="9">
        <v>-0.45724980688043326</v>
      </c>
      <c r="P41" s="9">
        <v>-0.19646252879756793</v>
      </c>
      <c r="Q41" s="9">
        <v>1</v>
      </c>
      <c r="R41" s="9"/>
      <c r="S41" s="9"/>
      <c r="T41" s="9"/>
      <c r="U41" s="9"/>
      <c r="V41" s="9"/>
    </row>
    <row r="42" spans="1:22" x14ac:dyDescent="0.25">
      <c r="A42" s="9" t="s">
        <v>50</v>
      </c>
      <c r="B42" s="9">
        <v>-0.10240336548572071</v>
      </c>
      <c r="C42" s="9">
        <v>-0.10240336548572071</v>
      </c>
      <c r="D42" s="12">
        <v>0.59754623506564986</v>
      </c>
      <c r="E42" s="9">
        <v>6.0809083979708495E-2</v>
      </c>
      <c r="F42" s="9">
        <v>0.14018317482925213</v>
      </c>
      <c r="G42" s="9">
        <v>6.2331957886689458E-2</v>
      </c>
      <c r="H42" s="9">
        <v>2.2586388612315825E-2</v>
      </c>
      <c r="I42" s="12">
        <v>0.4154732113110754</v>
      </c>
      <c r="J42" s="12">
        <v>0.48864855578048932</v>
      </c>
      <c r="K42" s="12">
        <v>0.58363620275546635</v>
      </c>
      <c r="L42" s="9">
        <v>0.27814322923391405</v>
      </c>
      <c r="M42" s="9">
        <v>-0.32445670828719519</v>
      </c>
      <c r="N42" s="9">
        <v>-0.36590343987877605</v>
      </c>
      <c r="O42" s="12">
        <v>-0.58267969081522553</v>
      </c>
      <c r="P42" s="9">
        <v>-0.33110422047934429</v>
      </c>
      <c r="Q42" s="12">
        <v>0.75745035800009841</v>
      </c>
      <c r="R42" s="9">
        <v>1</v>
      </c>
      <c r="S42" s="9"/>
      <c r="T42" s="9"/>
      <c r="U42" s="9"/>
      <c r="V42" s="9"/>
    </row>
    <row r="43" spans="1:22" x14ac:dyDescent="0.25">
      <c r="A43" s="9" t="s">
        <v>57</v>
      </c>
      <c r="B43" s="9">
        <v>0.40105918656585227</v>
      </c>
      <c r="C43" s="9">
        <v>0.40105918656585227</v>
      </c>
      <c r="D43" s="9">
        <v>0.46317363765732467</v>
      </c>
      <c r="E43" s="9">
        <v>0.33638396381399405</v>
      </c>
      <c r="F43" s="9">
        <v>0.50858033555747306</v>
      </c>
      <c r="G43" s="9">
        <v>2.3073221751671331E-3</v>
      </c>
      <c r="H43" s="9">
        <v>-1.6427600670058679E-2</v>
      </c>
      <c r="I43" s="12">
        <v>0.42009520885057733</v>
      </c>
      <c r="J43" s="12">
        <v>0.4316058282425394</v>
      </c>
      <c r="K43" s="9">
        <v>-6.001766030458512E-3</v>
      </c>
      <c r="L43" s="9">
        <v>-9.2754528364105956E-2</v>
      </c>
      <c r="M43" s="9">
        <v>0.11455330181695333</v>
      </c>
      <c r="N43" s="9">
        <v>-0.23113335369364399</v>
      </c>
      <c r="O43" s="9">
        <v>4.0364986934593979E-3</v>
      </c>
      <c r="P43" s="9">
        <v>0.11505442708131944</v>
      </c>
      <c r="Q43" s="9">
        <v>0.59757130180218221</v>
      </c>
      <c r="R43" s="9">
        <v>0.26359028982523069</v>
      </c>
      <c r="S43" s="9">
        <v>1</v>
      </c>
      <c r="T43" s="9"/>
      <c r="U43" s="9"/>
      <c r="V43" s="9"/>
    </row>
    <row r="44" spans="1:22" x14ac:dyDescent="0.25">
      <c r="A44" s="9" t="s">
        <v>56</v>
      </c>
      <c r="B44" s="9">
        <v>-0.14241916622857054</v>
      </c>
      <c r="C44" s="9">
        <v>-0.14241916622857054</v>
      </c>
      <c r="D44" s="9">
        <v>0.3209749835837899</v>
      </c>
      <c r="E44" s="9">
        <v>-0.12539950453616058</v>
      </c>
      <c r="F44" s="9">
        <v>-1.1852603838565248E-2</v>
      </c>
      <c r="G44" s="9">
        <v>-0.307182929599701</v>
      </c>
      <c r="H44" s="9">
        <v>-1.4519963697437039E-2</v>
      </c>
      <c r="I44" s="9">
        <v>-3.2251525567706975E-2</v>
      </c>
      <c r="J44" s="9">
        <v>4.8994145857457462E-2</v>
      </c>
      <c r="K44" s="9">
        <v>0.1488598131048694</v>
      </c>
      <c r="L44" s="9">
        <v>-0.14746388046189901</v>
      </c>
      <c r="M44" s="9">
        <v>0.13529861479513897</v>
      </c>
      <c r="N44" s="9">
        <v>-0.11296821595401109</v>
      </c>
      <c r="O44" s="9">
        <v>-0.26909543453514811</v>
      </c>
      <c r="P44" s="9">
        <v>0.12497995080768062</v>
      </c>
      <c r="Q44" s="12">
        <v>0.75456093588914763</v>
      </c>
      <c r="R44" s="12">
        <v>0.70694583322207305</v>
      </c>
      <c r="S44" s="9">
        <v>0.54878532536869684</v>
      </c>
      <c r="T44" s="9">
        <v>1</v>
      </c>
      <c r="U44" s="9"/>
      <c r="V44" s="9"/>
    </row>
    <row r="45" spans="1:22" x14ac:dyDescent="0.25">
      <c r="A45" s="9" t="s">
        <v>58</v>
      </c>
      <c r="B45" s="9">
        <v>-0.14573533923246129</v>
      </c>
      <c r="C45" s="9">
        <v>-0.14573533923246129</v>
      </c>
      <c r="D45" s="12">
        <v>0.59203934019803472</v>
      </c>
      <c r="E45" s="9">
        <v>0.15307455099680242</v>
      </c>
      <c r="F45" s="9">
        <v>6.3252761203189595E-2</v>
      </c>
      <c r="G45" s="9">
        <v>-0.23569234245517715</v>
      </c>
      <c r="H45" s="9">
        <v>0.19456600498824161</v>
      </c>
      <c r="I45" s="9">
        <v>0.18454708671792749</v>
      </c>
      <c r="J45" s="9">
        <v>0.32426806184869295</v>
      </c>
      <c r="K45" s="9">
        <v>0.44328579830680931</v>
      </c>
      <c r="L45" s="9">
        <v>0.10666335153398954</v>
      </c>
      <c r="M45" s="9">
        <v>-0.12583699049472502</v>
      </c>
      <c r="N45" s="9">
        <v>-0.43907372929920635</v>
      </c>
      <c r="O45" s="9">
        <v>-0.42872103648753646</v>
      </c>
      <c r="P45" s="9">
        <v>-0.13881216236052046</v>
      </c>
      <c r="Q45" s="9">
        <v>0.51379029253612762</v>
      </c>
      <c r="R45" s="9">
        <v>0.66920739291521414</v>
      </c>
      <c r="S45" s="9">
        <v>0.43151063154145858</v>
      </c>
      <c r="T45" s="9">
        <v>0.64116542775618179</v>
      </c>
      <c r="U45" s="9">
        <v>1</v>
      </c>
      <c r="V45" s="9"/>
    </row>
    <row r="46" spans="1:22" ht="15.75" thickBot="1" x14ac:dyDescent="0.3">
      <c r="A46" s="10" t="s">
        <v>59</v>
      </c>
      <c r="B46" s="10">
        <v>-1.6037353862095226E-2</v>
      </c>
      <c r="C46" s="10">
        <v>-1.6037353862095226E-2</v>
      </c>
      <c r="D46" s="10">
        <v>0.521712660831261</v>
      </c>
      <c r="E46" s="10">
        <v>0.24749576154987729</v>
      </c>
      <c r="F46" s="10">
        <v>4.2462956058952457E-2</v>
      </c>
      <c r="G46" s="10">
        <v>-0.19754723678100228</v>
      </c>
      <c r="H46" s="10">
        <v>-7.5590391574523203E-3</v>
      </c>
      <c r="I46" s="10">
        <v>0.27739985238630066</v>
      </c>
      <c r="J46" s="10">
        <v>0.3003699770726363</v>
      </c>
      <c r="K46" s="10">
        <v>0.48099560837393535</v>
      </c>
      <c r="L46" s="10">
        <v>0.34622067957428937</v>
      </c>
      <c r="M46" s="10">
        <v>-0.36783697776745311</v>
      </c>
      <c r="N46" s="10">
        <v>-0.43625763593296468</v>
      </c>
      <c r="O46" s="10">
        <v>-0.44190894988269142</v>
      </c>
      <c r="P46" s="10">
        <v>-0.39509406904372207</v>
      </c>
      <c r="Q46" s="10">
        <v>0.46669314570160547</v>
      </c>
      <c r="R46" s="10">
        <v>0.36642650163134038</v>
      </c>
      <c r="S46" s="10">
        <v>0.53340236420583953</v>
      </c>
      <c r="T46" s="10">
        <v>0.51816057241929947</v>
      </c>
      <c r="U46" s="10">
        <v>0.57760271968886034</v>
      </c>
      <c r="V46" s="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"/>
  <sheetViews>
    <sheetView topLeftCell="D1" workbookViewId="0">
      <selection activeCell="O23" sqref="O23"/>
    </sheetView>
  </sheetViews>
  <sheetFormatPr defaultRowHeight="15" x14ac:dyDescent="0.25"/>
  <cols>
    <col min="1" max="1" width="13.140625" customWidth="1"/>
    <col min="2" max="5" width="12.42578125" bestFit="1" customWidth="1"/>
    <col min="6" max="6" width="20.85546875" bestFit="1" customWidth="1"/>
    <col min="9" max="12" width="12.42578125" bestFit="1" customWidth="1"/>
    <col min="13" max="13" width="12.42578125" customWidth="1"/>
    <col min="31" max="31" width="12" bestFit="1" customWidth="1"/>
  </cols>
  <sheetData>
    <row r="1" spans="1:42" x14ac:dyDescent="0.25">
      <c r="A1" s="4" t="s">
        <v>18</v>
      </c>
      <c r="B1" t="s">
        <v>35</v>
      </c>
    </row>
    <row r="2" spans="1:42" x14ac:dyDescent="0.25">
      <c r="V2" t="s">
        <v>48</v>
      </c>
      <c r="AD2" t="s">
        <v>62</v>
      </c>
    </row>
    <row r="3" spans="1:42" x14ac:dyDescent="0.25">
      <c r="A3" s="4" t="s">
        <v>29</v>
      </c>
      <c r="B3" t="s">
        <v>34</v>
      </c>
      <c r="C3" t="s">
        <v>33</v>
      </c>
      <c r="D3" t="s">
        <v>32</v>
      </c>
      <c r="E3" t="s">
        <v>31</v>
      </c>
      <c r="F3" t="s">
        <v>51</v>
      </c>
      <c r="G3" t="s">
        <v>19</v>
      </c>
      <c r="H3" t="s">
        <v>55</v>
      </c>
      <c r="I3" t="s">
        <v>34</v>
      </c>
      <c r="J3" t="s">
        <v>33</v>
      </c>
      <c r="K3" t="s">
        <v>32</v>
      </c>
      <c r="L3" t="s">
        <v>31</v>
      </c>
      <c r="M3" t="s">
        <v>52</v>
      </c>
      <c r="N3" t="s">
        <v>28</v>
      </c>
      <c r="O3" t="s">
        <v>61</v>
      </c>
      <c r="P3" t="s">
        <v>36</v>
      </c>
      <c r="Q3" t="s">
        <v>37</v>
      </c>
      <c r="R3" t="s">
        <v>38</v>
      </c>
      <c r="S3" t="s">
        <v>39</v>
      </c>
      <c r="T3" t="s">
        <v>53</v>
      </c>
      <c r="U3" t="s">
        <v>54</v>
      </c>
      <c r="V3" t="s">
        <v>49</v>
      </c>
      <c r="W3" t="s">
        <v>50</v>
      </c>
      <c r="X3" t="s">
        <v>57</v>
      </c>
      <c r="Y3" t="s">
        <v>56</v>
      </c>
      <c r="Z3" t="s">
        <v>58</v>
      </c>
      <c r="AA3" t="s">
        <v>59</v>
      </c>
      <c r="AB3" t="s">
        <v>60</v>
      </c>
      <c r="AD3" t="s">
        <v>29</v>
      </c>
      <c r="AE3" t="s">
        <v>27</v>
      </c>
      <c r="AF3" t="s">
        <v>40</v>
      </c>
      <c r="AG3" t="s">
        <v>41</v>
      </c>
      <c r="AH3" t="s">
        <v>42</v>
      </c>
      <c r="AI3" t="s">
        <v>43</v>
      </c>
      <c r="AJ3" t="s">
        <v>20</v>
      </c>
      <c r="AK3" t="s">
        <v>44</v>
      </c>
      <c r="AL3" t="s">
        <v>45</v>
      </c>
      <c r="AM3" t="s">
        <v>46</v>
      </c>
      <c r="AN3" t="s">
        <v>1</v>
      </c>
      <c r="AO3" t="s">
        <v>47</v>
      </c>
      <c r="AP3" t="s">
        <v>30</v>
      </c>
    </row>
    <row r="4" spans="1:42" x14ac:dyDescent="0.25">
      <c r="A4" s="5">
        <v>1984</v>
      </c>
      <c r="B4" s="6">
        <v>727.58</v>
      </c>
      <c r="C4" s="6">
        <v>87882.165000000008</v>
      </c>
      <c r="D4" s="6">
        <v>8402.3858681769325</v>
      </c>
      <c r="E4" s="6">
        <v>349.34470411340601</v>
      </c>
      <c r="F4" s="6">
        <v>8583304</v>
      </c>
      <c r="G4">
        <v>1996</v>
      </c>
      <c r="H4">
        <f>G4+1</f>
        <v>1997</v>
      </c>
      <c r="I4" s="14">
        <v>140615.54453117051</v>
      </c>
      <c r="J4" s="14">
        <v>2356261.9789074552</v>
      </c>
      <c r="K4" s="14">
        <v>873956.96045740659</v>
      </c>
      <c r="L4" s="14">
        <v>4744.8977211390302</v>
      </c>
      <c r="M4" s="14">
        <v>146001292</v>
      </c>
      <c r="N4" s="14">
        <f t="shared" ref="N4:N20" si="0">SUM(I4:L4)</f>
        <v>3375579.3816171717</v>
      </c>
      <c r="O4">
        <f>LN(N4/M4)</f>
        <v>-3.7670484927658192</v>
      </c>
      <c r="P4" s="7">
        <f t="shared" ref="P4:P20" si="1">I4/$N4</f>
        <v>4.1656713895380074E-2</v>
      </c>
      <c r="Q4" s="7">
        <f t="shared" ref="Q4:Q20" si="2">J4/$N4</f>
        <v>0.69803186728158584</v>
      </c>
      <c r="R4" s="7">
        <f t="shared" ref="R4:R20" si="3">K4/$N4</f>
        <v>0.25890576450870234</v>
      </c>
      <c r="S4" s="7">
        <f t="shared" ref="S4:S20" si="4">L4/$N4</f>
        <v>1.4056543143316173E-3</v>
      </c>
      <c r="T4" s="8">
        <f>LN(J4/I4)</f>
        <v>2.8188022032612561</v>
      </c>
      <c r="U4" s="8">
        <f>LN(K4/J4)</f>
        <v>-0.99180060495476752</v>
      </c>
      <c r="V4">
        <v>97.414893617021278</v>
      </c>
      <c r="W4">
        <v>138.9047619047619</v>
      </c>
      <c r="X4">
        <v>7.2334093749999999</v>
      </c>
      <c r="Y4">
        <v>9.9144668750000005</v>
      </c>
      <c r="Z4">
        <v>10.678082777777799</v>
      </c>
      <c r="AA4">
        <v>10.0835205555556</v>
      </c>
      <c r="AB4">
        <f>AVERAGE(X4:AA4)</f>
        <v>9.4773698958333501</v>
      </c>
      <c r="AD4">
        <v>1997</v>
      </c>
      <c r="AI4">
        <v>138.9047619047619</v>
      </c>
      <c r="AP4">
        <v>138.9047619047619</v>
      </c>
    </row>
    <row r="5" spans="1:42" x14ac:dyDescent="0.25">
      <c r="A5" s="5">
        <v>1985</v>
      </c>
      <c r="B5" s="6">
        <v>0</v>
      </c>
      <c r="C5" s="6">
        <v>47992.980249542568</v>
      </c>
      <c r="D5" s="6">
        <v>102165.85154441156</v>
      </c>
      <c r="E5" s="6">
        <v>5871.9181015352278</v>
      </c>
      <c r="F5" s="6">
        <v>14003256</v>
      </c>
      <c r="G5">
        <v>1997</v>
      </c>
      <c r="H5">
        <f t="shared" ref="H5:H25" si="5">G5+1</f>
        <v>1998</v>
      </c>
      <c r="I5" s="14">
        <v>16698.067863327338</v>
      </c>
      <c r="J5" s="14">
        <v>480445.49064546177</v>
      </c>
      <c r="K5" s="14">
        <v>601964.48295080778</v>
      </c>
      <c r="L5" s="14">
        <v>27567.204337456355</v>
      </c>
      <c r="M5" s="14">
        <v>94634612</v>
      </c>
      <c r="N5" s="14">
        <f t="shared" si="0"/>
        <v>1126675.2457970532</v>
      </c>
      <c r="O5">
        <f t="shared" ref="O5:O20" si="6">LN(N5/M5)</f>
        <v>-4.4307522511088662</v>
      </c>
      <c r="P5" s="7">
        <f t="shared" si="1"/>
        <v>1.4820657439326703E-2</v>
      </c>
      <c r="Q5" s="7">
        <f t="shared" si="2"/>
        <v>0.42642766177540026</v>
      </c>
      <c r="R5" s="7">
        <f t="shared" si="3"/>
        <v>0.53428393425379206</v>
      </c>
      <c r="S5" s="7">
        <f t="shared" si="4"/>
        <v>2.4467746531481004E-2</v>
      </c>
      <c r="T5" s="8">
        <f t="shared" ref="T5:T20" si="7">LN(J5/I5)</f>
        <v>3.359420763067122</v>
      </c>
      <c r="U5" s="8">
        <f t="shared" ref="U5:U20" si="8">LN(K5/J5)</f>
        <v>0.22548466615806709</v>
      </c>
      <c r="V5">
        <v>103.1304347826087</v>
      </c>
      <c r="W5">
        <v>139.26229508196721</v>
      </c>
      <c r="X5">
        <v>7.3760331250000002</v>
      </c>
      <c r="Y5">
        <v>10.043760625000001</v>
      </c>
      <c r="Z5">
        <v>10.772746250000001</v>
      </c>
      <c r="AA5">
        <v>9.8880229166666709</v>
      </c>
      <c r="AB5">
        <f t="shared" ref="AB5:AB25" si="9">AVERAGE(X5:AA5)</f>
        <v>9.520140729166668</v>
      </c>
      <c r="AD5">
        <v>1998</v>
      </c>
      <c r="AH5">
        <v>138.5</v>
      </c>
      <c r="AJ5">
        <v>148.75</v>
      </c>
      <c r="AN5">
        <v>140.33333333333334</v>
      </c>
      <c r="AP5">
        <v>139.26229508196721</v>
      </c>
    </row>
    <row r="6" spans="1:42" x14ac:dyDescent="0.25">
      <c r="A6" s="5">
        <v>1986</v>
      </c>
      <c r="B6" s="6">
        <v>2687.9051269146989</v>
      </c>
      <c r="C6" s="6">
        <v>253543.86286381524</v>
      </c>
      <c r="D6" s="6">
        <v>303224.66035512928</v>
      </c>
      <c r="E6" s="6">
        <v>27842.811852082912</v>
      </c>
      <c r="F6" s="6">
        <v>37942560</v>
      </c>
      <c r="G6">
        <v>1998</v>
      </c>
      <c r="H6">
        <f t="shared" si="5"/>
        <v>1999</v>
      </c>
      <c r="I6" s="14">
        <v>59402.46892154032</v>
      </c>
      <c r="J6" s="14">
        <v>1324934.9430613352</v>
      </c>
      <c r="K6" s="14">
        <v>306268.55902672722</v>
      </c>
      <c r="L6" s="14">
        <v>3540.6029280829398</v>
      </c>
      <c r="M6" s="14">
        <v>96511205.815518379</v>
      </c>
      <c r="N6" s="14">
        <f t="shared" si="0"/>
        <v>1694146.5739376857</v>
      </c>
      <c r="O6">
        <f t="shared" si="6"/>
        <v>-4.042480006210174</v>
      </c>
      <c r="P6" s="7">
        <f t="shared" si="1"/>
        <v>3.506335864639612E-2</v>
      </c>
      <c r="Q6" s="7">
        <f t="shared" si="2"/>
        <v>0.78206630019137247</v>
      </c>
      <c r="R6" s="7">
        <f t="shared" si="3"/>
        <v>0.18078043761873017</v>
      </c>
      <c r="S6" s="7">
        <f t="shared" si="4"/>
        <v>2.0899035435012901E-3</v>
      </c>
      <c r="T6" s="8">
        <f t="shared" si="7"/>
        <v>3.1047828477980266</v>
      </c>
      <c r="U6" s="8">
        <f t="shared" si="8"/>
        <v>-1.4646562767121729</v>
      </c>
      <c r="V6">
        <v>100.01612903225806</v>
      </c>
      <c r="W6">
        <v>140.75</v>
      </c>
      <c r="X6">
        <v>6.3923575000000001</v>
      </c>
      <c r="Y6">
        <v>9.1010481250000002</v>
      </c>
      <c r="Z6">
        <v>10.185840625000001</v>
      </c>
      <c r="AA6">
        <v>10.219404583333301</v>
      </c>
      <c r="AB6">
        <f t="shared" si="9"/>
        <v>8.9746627083333266</v>
      </c>
      <c r="AD6">
        <v>1999</v>
      </c>
      <c r="AE6">
        <v>140.75</v>
      </c>
      <c r="AP6">
        <v>140.75</v>
      </c>
    </row>
    <row r="7" spans="1:42" x14ac:dyDescent="0.25">
      <c r="A7" s="5">
        <v>1987</v>
      </c>
      <c r="B7" s="6">
        <v>735.94088765978233</v>
      </c>
      <c r="C7" s="6">
        <v>70878.965982888258</v>
      </c>
      <c r="D7" s="6">
        <v>60925.76403913476</v>
      </c>
      <c r="E7" s="6">
        <v>3062.7602875000002</v>
      </c>
      <c r="F7" s="6">
        <v>41702604</v>
      </c>
      <c r="G7">
        <v>1999</v>
      </c>
      <c r="H7">
        <f t="shared" si="5"/>
        <v>2000</v>
      </c>
      <c r="I7" s="14">
        <v>135742.33194643946</v>
      </c>
      <c r="J7" s="14">
        <v>2203037.4266351908</v>
      </c>
      <c r="K7" s="14">
        <v>753313.28198047867</v>
      </c>
      <c r="L7" s="14">
        <v>21956.868513593479</v>
      </c>
      <c r="M7" s="14">
        <v>105207863</v>
      </c>
      <c r="N7" s="14">
        <f t="shared" si="0"/>
        <v>3114049.9090757025</v>
      </c>
      <c r="O7">
        <f t="shared" si="6"/>
        <v>-3.5200139402527095</v>
      </c>
      <c r="P7" s="7">
        <f t="shared" si="1"/>
        <v>4.3590287859814635E-2</v>
      </c>
      <c r="Q7" s="7">
        <f t="shared" si="2"/>
        <v>0.70745090507848862</v>
      </c>
      <c r="R7" s="7">
        <f t="shared" si="3"/>
        <v>0.24190790256283129</v>
      </c>
      <c r="S7" s="7">
        <f t="shared" si="4"/>
        <v>7.05090449886547E-3</v>
      </c>
      <c r="T7" s="8">
        <f t="shared" si="7"/>
        <v>2.7868338649619813</v>
      </c>
      <c r="U7" s="8">
        <f t="shared" si="8"/>
        <v>-1.073111149194286</v>
      </c>
      <c r="V7">
        <v>108.95744680851064</v>
      </c>
      <c r="W7">
        <v>139.11290322580646</v>
      </c>
      <c r="X7">
        <v>6.4663700000000004</v>
      </c>
      <c r="Y7">
        <v>9.4683941666666698</v>
      </c>
      <c r="Z7">
        <v>10.3752815</v>
      </c>
      <c r="AA7">
        <v>9.8492358333333296</v>
      </c>
      <c r="AB7">
        <f t="shared" si="9"/>
        <v>9.0398203749999997</v>
      </c>
      <c r="AD7">
        <v>2000</v>
      </c>
      <c r="AE7">
        <v>139.64285714285714</v>
      </c>
      <c r="AF7">
        <v>138.93333333333334</v>
      </c>
      <c r="AJ7">
        <v>159</v>
      </c>
      <c r="AK7">
        <v>135.6875</v>
      </c>
      <c r="AN7">
        <v>142</v>
      </c>
      <c r="AP7">
        <v>139.11290322580646</v>
      </c>
    </row>
    <row r="8" spans="1:42" x14ac:dyDescent="0.25">
      <c r="A8" s="5">
        <v>1988</v>
      </c>
      <c r="B8" s="6">
        <v>11164.581575812195</v>
      </c>
      <c r="C8" s="6">
        <v>346490.96256219281</v>
      </c>
      <c r="D8" s="6">
        <v>256543.78533402737</v>
      </c>
      <c r="E8" s="6">
        <v>3942.5944798581868</v>
      </c>
      <c r="F8" s="6">
        <v>76331842</v>
      </c>
      <c r="G8">
        <v>2000</v>
      </c>
      <c r="H8">
        <f t="shared" si="5"/>
        <v>2001</v>
      </c>
      <c r="I8" s="14">
        <v>82839.033527671942</v>
      </c>
      <c r="J8" s="14">
        <v>1419009.5609220001</v>
      </c>
      <c r="K8" s="14">
        <v>380428.57376874756</v>
      </c>
      <c r="L8" s="14">
        <v>20713.639073995801</v>
      </c>
      <c r="M8" s="14">
        <v>103914906.75132</v>
      </c>
      <c r="N8" s="14">
        <f t="shared" si="0"/>
        <v>1902990.8072924153</v>
      </c>
      <c r="O8">
        <f t="shared" si="6"/>
        <v>-4.0001456022527746</v>
      </c>
      <c r="P8" s="7">
        <f t="shared" si="1"/>
        <v>4.3530968836121564E-2</v>
      </c>
      <c r="Q8" s="7">
        <f t="shared" si="2"/>
        <v>0.74567336609522239</v>
      </c>
      <c r="R8" s="7">
        <f t="shared" si="3"/>
        <v>0.19991088360012796</v>
      </c>
      <c r="S8" s="7">
        <f t="shared" si="4"/>
        <v>1.0884781468528094E-2</v>
      </c>
      <c r="T8" s="8">
        <f t="shared" si="7"/>
        <v>2.8408150452016088</v>
      </c>
      <c r="U8" s="8">
        <f t="shared" si="8"/>
        <v>-1.3164159720158879</v>
      </c>
      <c r="V8">
        <v>98.954545454545453</v>
      </c>
      <c r="W8">
        <v>135.125</v>
      </c>
      <c r="X8">
        <v>6.781619375</v>
      </c>
      <c r="Y8">
        <v>9.7960121428571405</v>
      </c>
      <c r="Z8">
        <v>10.4989666806723</v>
      </c>
      <c r="AA8">
        <v>10.688848541666699</v>
      </c>
      <c r="AB8">
        <f t="shared" si="9"/>
        <v>9.4413616850490349</v>
      </c>
      <c r="AD8">
        <v>2001</v>
      </c>
      <c r="AE8">
        <v>132.33333333333334</v>
      </c>
      <c r="AF8">
        <v>138</v>
      </c>
      <c r="AJ8">
        <v>133.80000000000001</v>
      </c>
      <c r="AK8">
        <v>128.5</v>
      </c>
      <c r="AN8">
        <v>143.5</v>
      </c>
      <c r="AP8">
        <v>135.125</v>
      </c>
    </row>
    <row r="9" spans="1:42" x14ac:dyDescent="0.25">
      <c r="A9" s="5">
        <v>1989</v>
      </c>
      <c r="B9" s="6">
        <v>7456.7455490996254</v>
      </c>
      <c r="C9" s="6">
        <v>189921.43525146908</v>
      </c>
      <c r="D9" s="6">
        <v>101377.29235879397</v>
      </c>
      <c r="E9" s="6">
        <v>11112.779060927163</v>
      </c>
      <c r="F9" s="6">
        <v>28584786</v>
      </c>
      <c r="G9">
        <v>2001</v>
      </c>
      <c r="H9">
        <f t="shared" si="5"/>
        <v>2002</v>
      </c>
      <c r="I9" s="14">
        <v>7440.1253777287857</v>
      </c>
      <c r="J9" s="14">
        <v>210027.72478997518</v>
      </c>
      <c r="K9" s="14">
        <v>119517.94378211514</v>
      </c>
      <c r="L9" s="14">
        <v>8330.3745063459792</v>
      </c>
      <c r="M9" s="14">
        <v>71474951.817440078</v>
      </c>
      <c r="N9" s="14">
        <f t="shared" si="0"/>
        <v>345316.16845616512</v>
      </c>
      <c r="O9">
        <f t="shared" si="6"/>
        <v>-5.3326419153994156</v>
      </c>
      <c r="P9" s="7">
        <f t="shared" si="1"/>
        <v>2.1545835548309245E-2</v>
      </c>
      <c r="Q9" s="7">
        <f t="shared" si="2"/>
        <v>0.60821862390331827</v>
      </c>
      <c r="R9" s="7">
        <f t="shared" si="3"/>
        <v>0.3461116353643513</v>
      </c>
      <c r="S9" s="7">
        <f t="shared" si="4"/>
        <v>2.4123905184021084E-2</v>
      </c>
      <c r="T9" s="8">
        <f t="shared" si="7"/>
        <v>3.3403518442643536</v>
      </c>
      <c r="U9" s="8">
        <f t="shared" si="8"/>
        <v>-0.56377302754101311</v>
      </c>
      <c r="V9">
        <v>91</v>
      </c>
      <c r="W9">
        <v>124.45454545454545</v>
      </c>
      <c r="X9">
        <v>6.3908575000000001</v>
      </c>
      <c r="Y9">
        <v>8.9965565000000005</v>
      </c>
      <c r="Z9">
        <v>9.2112034999999999</v>
      </c>
      <c r="AA9">
        <v>9.6291065000000007</v>
      </c>
      <c r="AB9">
        <f t="shared" si="9"/>
        <v>8.5569310000000005</v>
      </c>
      <c r="AD9">
        <v>2002</v>
      </c>
      <c r="AJ9">
        <v>131</v>
      </c>
      <c r="AK9">
        <v>133</v>
      </c>
      <c r="AL9">
        <v>108</v>
      </c>
      <c r="AN9">
        <v>129.33333333333334</v>
      </c>
      <c r="AP9">
        <v>124.45454545454545</v>
      </c>
    </row>
    <row r="10" spans="1:42" x14ac:dyDescent="0.25">
      <c r="A10" s="5">
        <v>1990</v>
      </c>
      <c r="B10" s="6">
        <v>12910.891351385675</v>
      </c>
      <c r="C10" s="6">
        <v>1012936.4402545467</v>
      </c>
      <c r="D10" s="6">
        <v>813910.68282597628</v>
      </c>
      <c r="E10" s="6">
        <v>34408.660184688677</v>
      </c>
      <c r="F10" s="6">
        <v>140188439</v>
      </c>
      <c r="G10">
        <v>2002</v>
      </c>
      <c r="H10">
        <f t="shared" si="5"/>
        <v>2003</v>
      </c>
      <c r="I10" s="14">
        <v>211831.79577859896</v>
      </c>
      <c r="J10" s="14">
        <v>4410059.3381080749</v>
      </c>
      <c r="K10" s="14">
        <v>1047638.9203528817</v>
      </c>
      <c r="L10" s="14">
        <v>47566.377326466223</v>
      </c>
      <c r="M10" s="14">
        <v>95901995</v>
      </c>
      <c r="N10" s="14">
        <f t="shared" si="0"/>
        <v>5717096.4315660214</v>
      </c>
      <c r="O10">
        <f t="shared" si="6"/>
        <v>-2.8198657249411578</v>
      </c>
      <c r="P10" s="7">
        <f t="shared" si="1"/>
        <v>3.7052339122531502E-2</v>
      </c>
      <c r="Q10" s="7">
        <f t="shared" si="2"/>
        <v>0.77138096075459683</v>
      </c>
      <c r="R10" s="7">
        <f t="shared" si="3"/>
        <v>0.18324667650671644</v>
      </c>
      <c r="S10" s="7">
        <f t="shared" si="4"/>
        <v>8.3200236161552529E-3</v>
      </c>
      <c r="T10" s="8">
        <f t="shared" si="7"/>
        <v>3.0358508800915174</v>
      </c>
      <c r="U10" s="8">
        <f t="shared" si="8"/>
        <v>-1.4373491598388108</v>
      </c>
      <c r="V10">
        <v>115.32758620689656</v>
      </c>
      <c r="W10">
        <v>141.90909090909091</v>
      </c>
      <c r="X10">
        <v>7.4249524999999998</v>
      </c>
      <c r="Y10">
        <v>9.6587308333333297</v>
      </c>
      <c r="Z10">
        <v>10.8393897058824</v>
      </c>
      <c r="AA10">
        <v>11.214424375</v>
      </c>
      <c r="AB10">
        <f t="shared" si="9"/>
        <v>9.7843743535539325</v>
      </c>
      <c r="AD10">
        <v>2003</v>
      </c>
      <c r="AF10">
        <v>147</v>
      </c>
      <c r="AJ10">
        <v>135.33333333333334</v>
      </c>
      <c r="AK10">
        <v>145.66666666666666</v>
      </c>
      <c r="AL10">
        <v>133</v>
      </c>
      <c r="AN10">
        <v>145.5</v>
      </c>
      <c r="AP10">
        <v>141.90909090909091</v>
      </c>
    </row>
    <row r="11" spans="1:42" x14ac:dyDescent="0.25">
      <c r="A11" s="5">
        <v>1991</v>
      </c>
      <c r="B11" s="6">
        <v>20768.339914113225</v>
      </c>
      <c r="C11" s="6">
        <v>250703.63697429321</v>
      </c>
      <c r="D11" s="6">
        <v>213795.21160914924</v>
      </c>
      <c r="E11" s="6">
        <v>8846.6346496126025</v>
      </c>
      <c r="F11" s="6">
        <v>117109959</v>
      </c>
      <c r="G11">
        <v>2003</v>
      </c>
      <c r="H11">
        <f t="shared" si="5"/>
        <v>2004</v>
      </c>
      <c r="I11" s="14">
        <v>170149.87759212096</v>
      </c>
      <c r="J11" s="14">
        <v>1870045.1980515597</v>
      </c>
      <c r="K11" s="14">
        <v>669363.05945043173</v>
      </c>
      <c r="L11" s="14">
        <v>15580.431140350878</v>
      </c>
      <c r="M11" s="14">
        <v>99638563</v>
      </c>
      <c r="N11" s="14">
        <f t="shared" si="0"/>
        <v>2725138.5662344638</v>
      </c>
      <c r="O11">
        <f t="shared" si="6"/>
        <v>-3.599029991554386</v>
      </c>
      <c r="P11" s="7">
        <f t="shared" si="1"/>
        <v>6.2437147123579222E-2</v>
      </c>
      <c r="Q11" s="7">
        <f t="shared" si="2"/>
        <v>0.68622022425654006</v>
      </c>
      <c r="R11" s="7">
        <f t="shared" si="3"/>
        <v>0.24562532993518299</v>
      </c>
      <c r="S11" s="7">
        <f t="shared" si="4"/>
        <v>5.7172986846975539E-3</v>
      </c>
      <c r="T11" s="8">
        <f t="shared" si="7"/>
        <v>2.3970381981025048</v>
      </c>
      <c r="U11" s="8">
        <f t="shared" si="8"/>
        <v>-1.0273912769507119</v>
      </c>
      <c r="V11">
        <v>107.65324384787472</v>
      </c>
      <c r="W11">
        <v>143.26666666666668</v>
      </c>
      <c r="X11">
        <v>7.3802943750000001</v>
      </c>
      <c r="Y11">
        <v>9.3882567857142796</v>
      </c>
      <c r="Z11">
        <v>11.230701399999999</v>
      </c>
      <c r="AA11">
        <v>10.625342187499999</v>
      </c>
      <c r="AB11">
        <f t="shared" si="9"/>
        <v>9.6561486870535695</v>
      </c>
      <c r="AD11">
        <v>2004</v>
      </c>
      <c r="AE11">
        <v>140.25</v>
      </c>
      <c r="AJ11">
        <v>141</v>
      </c>
      <c r="AK11">
        <v>154.5</v>
      </c>
      <c r="AL11">
        <v>140.75</v>
      </c>
      <c r="AN11">
        <v>143.75</v>
      </c>
      <c r="AP11">
        <v>143.26666666666668</v>
      </c>
    </row>
    <row r="12" spans="1:42" x14ac:dyDescent="0.25">
      <c r="A12" s="5">
        <v>1992</v>
      </c>
      <c r="B12" s="6">
        <v>226743.4435388032</v>
      </c>
      <c r="C12" s="6">
        <v>2434858.7773547354</v>
      </c>
      <c r="D12" s="6">
        <v>834836.50168108207</v>
      </c>
      <c r="E12" s="6">
        <v>20571.366014222014</v>
      </c>
      <c r="F12" s="6">
        <v>121605946</v>
      </c>
      <c r="G12">
        <v>2004</v>
      </c>
      <c r="H12">
        <f t="shared" si="5"/>
        <v>2005</v>
      </c>
      <c r="I12" s="14">
        <v>115138.16761306654</v>
      </c>
      <c r="J12" s="14">
        <v>2665516.3943219986</v>
      </c>
      <c r="K12" s="14">
        <v>1100727.914205028</v>
      </c>
      <c r="L12" s="14">
        <v>50710.659053550626</v>
      </c>
      <c r="M12" s="14">
        <v>100624250</v>
      </c>
      <c r="N12" s="14">
        <f t="shared" si="0"/>
        <v>3932093.1351936436</v>
      </c>
      <c r="O12">
        <f t="shared" si="6"/>
        <v>-3.2422213938220281</v>
      </c>
      <c r="P12" s="7">
        <f t="shared" si="1"/>
        <v>2.9281648133544613E-2</v>
      </c>
      <c r="Q12" s="7">
        <f t="shared" si="2"/>
        <v>0.67788740059706898</v>
      </c>
      <c r="R12" s="7">
        <f t="shared" si="3"/>
        <v>0.27993434447244353</v>
      </c>
      <c r="S12" s="7">
        <f t="shared" si="4"/>
        <v>1.289660679694284E-2</v>
      </c>
      <c r="T12" s="8">
        <f t="shared" si="7"/>
        <v>3.1420202221098319</v>
      </c>
      <c r="U12" s="8">
        <f t="shared" si="8"/>
        <v>-0.88442610668616328</v>
      </c>
      <c r="V12">
        <v>116.53374233128834</v>
      </c>
      <c r="W12">
        <v>145</v>
      </c>
      <c r="X12">
        <v>8.3192824999999999</v>
      </c>
      <c r="Y12">
        <v>10.93803175</v>
      </c>
      <c r="Z12">
        <v>11.361802272727299</v>
      </c>
      <c r="AA12">
        <v>10.421216875000001</v>
      </c>
      <c r="AB12">
        <f t="shared" si="9"/>
        <v>10.260083349431826</v>
      </c>
      <c r="AD12">
        <v>2005</v>
      </c>
      <c r="AK12">
        <v>163</v>
      </c>
      <c r="AL12">
        <v>123.5</v>
      </c>
      <c r="AN12">
        <v>170</v>
      </c>
      <c r="AP12">
        <v>145</v>
      </c>
    </row>
    <row r="13" spans="1:42" x14ac:dyDescent="0.25">
      <c r="A13" s="5">
        <v>1993</v>
      </c>
      <c r="B13" s="6">
        <v>19294.002070375715</v>
      </c>
      <c r="C13" s="6">
        <v>753933.80073260155</v>
      </c>
      <c r="D13" s="6">
        <v>371229.04292173981</v>
      </c>
      <c r="E13" s="6">
        <v>13770.969018076672</v>
      </c>
      <c r="F13" s="6">
        <v>82255961</v>
      </c>
      <c r="G13">
        <v>2005</v>
      </c>
      <c r="H13">
        <f t="shared" si="5"/>
        <v>2006</v>
      </c>
      <c r="I13" s="14">
        <v>65130.917822003357</v>
      </c>
      <c r="J13" s="14">
        <v>2362953.2885848517</v>
      </c>
      <c r="K13" s="14">
        <v>970816.31916728651</v>
      </c>
      <c r="L13" s="14">
        <v>19591.505216630248</v>
      </c>
      <c r="M13" s="14">
        <v>97362462</v>
      </c>
      <c r="N13" s="14">
        <f t="shared" si="0"/>
        <v>3418492.0307907718</v>
      </c>
      <c r="O13">
        <f t="shared" si="6"/>
        <v>-3.3492412087835852</v>
      </c>
      <c r="P13" s="7">
        <f t="shared" si="1"/>
        <v>1.905252878619031E-2</v>
      </c>
      <c r="Q13" s="7">
        <f t="shared" si="2"/>
        <v>0.69122679453438685</v>
      </c>
      <c r="R13" s="7">
        <f t="shared" si="3"/>
        <v>0.2839896394149895</v>
      </c>
      <c r="S13" s="7">
        <f t="shared" si="4"/>
        <v>5.7310372644333194E-3</v>
      </c>
      <c r="T13" s="8">
        <f t="shared" si="7"/>
        <v>3.5912681445343946</v>
      </c>
      <c r="U13" s="8">
        <f t="shared" si="8"/>
        <v>-0.88953022541658999</v>
      </c>
      <c r="V13">
        <v>103.92670157068063</v>
      </c>
      <c r="W13">
        <v>137.8860759493671</v>
      </c>
      <c r="X13">
        <v>6.7656349999999996</v>
      </c>
      <c r="Y13">
        <v>9.2586737499999998</v>
      </c>
      <c r="Z13">
        <v>10.228142999999999</v>
      </c>
      <c r="AA13">
        <v>9.2845887499999993</v>
      </c>
      <c r="AB13">
        <f t="shared" si="9"/>
        <v>8.8842601249999991</v>
      </c>
      <c r="AD13">
        <v>2006</v>
      </c>
      <c r="AO13">
        <v>137.8860759493671</v>
      </c>
      <c r="AP13">
        <v>137.8860759493671</v>
      </c>
    </row>
    <row r="14" spans="1:42" x14ac:dyDescent="0.25">
      <c r="A14" s="5">
        <v>1994</v>
      </c>
      <c r="B14" s="6">
        <v>23458.179052782587</v>
      </c>
      <c r="C14" s="6">
        <v>882929.61730646191</v>
      </c>
      <c r="D14" s="6">
        <v>235403.18179457841</v>
      </c>
      <c r="E14" s="6">
        <v>7023.9334434900529</v>
      </c>
      <c r="F14" s="6">
        <v>155987522</v>
      </c>
      <c r="G14">
        <v>2006</v>
      </c>
      <c r="H14">
        <f t="shared" si="5"/>
        <v>2007</v>
      </c>
      <c r="I14" s="14">
        <v>46917.326740100885</v>
      </c>
      <c r="J14" s="14">
        <v>1520280.8442239494</v>
      </c>
      <c r="K14" s="14">
        <v>471056.90648133768</v>
      </c>
      <c r="L14" s="14">
        <v>747.931217956674</v>
      </c>
      <c r="M14" s="14">
        <v>114889847.6365</v>
      </c>
      <c r="N14" s="14">
        <f t="shared" si="0"/>
        <v>2039003.0086633447</v>
      </c>
      <c r="O14">
        <f t="shared" si="6"/>
        <v>-4.03151285554637</v>
      </c>
      <c r="P14" s="7">
        <f t="shared" si="1"/>
        <v>2.300993502253694E-2</v>
      </c>
      <c r="Q14" s="7">
        <f t="shared" si="2"/>
        <v>0.74560009856020748</v>
      </c>
      <c r="R14" s="7">
        <f t="shared" si="3"/>
        <v>0.23102315419835306</v>
      </c>
      <c r="S14" s="7">
        <f t="shared" si="4"/>
        <v>3.6681221890249959E-4</v>
      </c>
      <c r="T14" s="8">
        <f t="shared" si="7"/>
        <v>3.478263315396521</v>
      </c>
      <c r="U14" s="8">
        <f t="shared" si="8"/>
        <v>-1.1716714554369481</v>
      </c>
      <c r="V14">
        <v>91.066037735849051</v>
      </c>
      <c r="W14">
        <v>124.30612244897959</v>
      </c>
      <c r="X14">
        <v>7.0504087499999999</v>
      </c>
      <c r="Y14">
        <v>9.4925682499999997</v>
      </c>
      <c r="Z14">
        <v>10.2650416071429</v>
      </c>
      <c r="AA14">
        <v>10.430918333333301</v>
      </c>
      <c r="AB14">
        <f t="shared" si="9"/>
        <v>9.3097342351190502</v>
      </c>
      <c r="AD14">
        <v>2007</v>
      </c>
      <c r="AO14">
        <v>124.30612244897959</v>
      </c>
      <c r="AP14">
        <v>124.30612244897959</v>
      </c>
    </row>
    <row r="15" spans="1:42" x14ac:dyDescent="0.25">
      <c r="A15" s="5">
        <v>1995</v>
      </c>
      <c r="B15" s="6">
        <v>30009.813283496838</v>
      </c>
      <c r="C15" s="6">
        <v>1349944.6686364268</v>
      </c>
      <c r="D15" s="6">
        <v>707417.84553631756</v>
      </c>
      <c r="E15" s="6">
        <v>34723.198136350817</v>
      </c>
      <c r="F15" s="6">
        <v>152892380</v>
      </c>
      <c r="G15">
        <v>2007</v>
      </c>
      <c r="H15">
        <f t="shared" si="5"/>
        <v>2008</v>
      </c>
      <c r="I15" s="14">
        <v>116212.78093087107</v>
      </c>
      <c r="J15" s="14">
        <v>3432836.9089581775</v>
      </c>
      <c r="K15" s="14">
        <v>1524769.078483674</v>
      </c>
      <c r="L15" s="14">
        <v>125211.37258165416</v>
      </c>
      <c r="M15" s="14">
        <v>110418403</v>
      </c>
      <c r="N15" s="14">
        <f t="shared" si="0"/>
        <v>5199030.1409543771</v>
      </c>
      <c r="O15">
        <f t="shared" si="6"/>
        <v>-3.0558047169546518</v>
      </c>
      <c r="P15" s="7">
        <f t="shared" si="1"/>
        <v>2.2352780764902064E-2</v>
      </c>
      <c r="Q15" s="7">
        <f t="shared" si="2"/>
        <v>0.66028409451152315</v>
      </c>
      <c r="R15" s="7">
        <f t="shared" si="3"/>
        <v>0.29327952274648184</v>
      </c>
      <c r="S15" s="7">
        <f t="shared" si="4"/>
        <v>2.4083601977092851E-2</v>
      </c>
      <c r="T15" s="8">
        <f t="shared" si="7"/>
        <v>3.3857194563031974</v>
      </c>
      <c r="U15" s="8">
        <f t="shared" si="8"/>
        <v>-0.81154403184108115</v>
      </c>
      <c r="X15">
        <v>6.2214693749999999</v>
      </c>
      <c r="Y15">
        <v>8.0695300000000003</v>
      </c>
      <c r="Z15">
        <v>9.4444956521739094</v>
      </c>
      <c r="AA15">
        <v>9.4276014705882396</v>
      </c>
      <c r="AB15">
        <f t="shared" si="9"/>
        <v>8.2907741244405386</v>
      </c>
      <c r="AD15">
        <v>2008</v>
      </c>
      <c r="AO15">
        <v>107.91715976331361</v>
      </c>
      <c r="AP15">
        <v>107.91715976331361</v>
      </c>
    </row>
    <row r="16" spans="1:42" x14ac:dyDescent="0.25">
      <c r="A16" s="5">
        <v>1996</v>
      </c>
      <c r="B16" s="6">
        <v>140615.54453117051</v>
      </c>
      <c r="C16" s="6">
        <v>2356261.9789074552</v>
      </c>
      <c r="D16" s="6">
        <v>873956.96045740659</v>
      </c>
      <c r="E16" s="6">
        <v>4744.8977211390302</v>
      </c>
      <c r="F16" s="6">
        <v>146001292</v>
      </c>
      <c r="G16">
        <v>2008</v>
      </c>
      <c r="H16">
        <f t="shared" si="5"/>
        <v>2009</v>
      </c>
      <c r="I16" s="14">
        <v>62259.670268911555</v>
      </c>
      <c r="J16" s="14">
        <v>2400581.3076787414</v>
      </c>
      <c r="K16" s="14">
        <v>1613821.2069637892</v>
      </c>
      <c r="L16" s="14">
        <v>45325.184937089427</v>
      </c>
      <c r="M16" s="14">
        <v>108989467</v>
      </c>
      <c r="N16" s="14">
        <f t="shared" si="0"/>
        <v>4121987.3698485312</v>
      </c>
      <c r="O16">
        <f t="shared" si="6"/>
        <v>-3.2749158261521019</v>
      </c>
      <c r="P16" s="7">
        <f t="shared" si="1"/>
        <v>1.510428457989171E-2</v>
      </c>
      <c r="Q16" s="7">
        <f t="shared" si="2"/>
        <v>0.58238444038875226</v>
      </c>
      <c r="R16" s="7">
        <f t="shared" si="3"/>
        <v>0.39151532068452011</v>
      </c>
      <c r="S16" s="7">
        <f t="shared" si="4"/>
        <v>1.0995954346836092E-2</v>
      </c>
      <c r="T16" s="8">
        <f t="shared" si="7"/>
        <v>3.6521523295751166</v>
      </c>
      <c r="U16" s="8">
        <f t="shared" si="8"/>
        <v>-0.39710613220115726</v>
      </c>
      <c r="X16">
        <v>7.9188587500000001</v>
      </c>
      <c r="Y16">
        <v>9.5250850000000007</v>
      </c>
      <c r="Z16">
        <v>10.619273076923101</v>
      </c>
      <c r="AA16">
        <v>10.382649375</v>
      </c>
      <c r="AB16">
        <f t="shared" si="9"/>
        <v>9.6114665504807757</v>
      </c>
      <c r="AD16">
        <v>2009</v>
      </c>
      <c r="AO16">
        <v>138.17808219178082</v>
      </c>
      <c r="AP16">
        <v>138.17808219178082</v>
      </c>
    </row>
    <row r="17" spans="1:42" x14ac:dyDescent="0.25">
      <c r="A17" s="5">
        <v>1997</v>
      </c>
      <c r="B17" s="6">
        <v>16698.067863327338</v>
      </c>
      <c r="C17" s="6">
        <v>480445.49064546177</v>
      </c>
      <c r="D17" s="6">
        <v>601964.48295080778</v>
      </c>
      <c r="E17" s="6">
        <v>27567.204337456355</v>
      </c>
      <c r="F17" s="6">
        <v>94634612</v>
      </c>
      <c r="G17">
        <v>2009</v>
      </c>
      <c r="H17">
        <f t="shared" si="5"/>
        <v>2010</v>
      </c>
      <c r="I17" s="14">
        <v>84967.670896876691</v>
      </c>
      <c r="J17" s="14">
        <v>3082224.989522092</v>
      </c>
      <c r="K17" s="14">
        <v>1650286.9914072957</v>
      </c>
      <c r="L17" s="14">
        <v>45531.332213197413</v>
      </c>
      <c r="M17" s="14">
        <v>94953176.923863888</v>
      </c>
      <c r="N17" s="14">
        <f t="shared" si="0"/>
        <v>4863010.9840394622</v>
      </c>
      <c r="O17">
        <f t="shared" si="6"/>
        <v>-2.9717261054970776</v>
      </c>
      <c r="P17" s="7">
        <f t="shared" si="1"/>
        <v>1.7472235036224051E-2</v>
      </c>
      <c r="Q17" s="7">
        <f t="shared" si="2"/>
        <v>0.63380999953280803</v>
      </c>
      <c r="R17" s="7">
        <f t="shared" si="3"/>
        <v>0.33935497921423241</v>
      </c>
      <c r="S17" s="7">
        <f t="shared" si="4"/>
        <v>9.3627862167353759E-3</v>
      </c>
      <c r="T17" s="8">
        <f t="shared" si="7"/>
        <v>3.5911361726062832</v>
      </c>
      <c r="U17" s="8">
        <f t="shared" si="8"/>
        <v>-0.6247025284023322</v>
      </c>
      <c r="V17">
        <v>105</v>
      </c>
      <c r="W17">
        <v>131.31060606060606</v>
      </c>
      <c r="X17">
        <v>8.4938900000000004</v>
      </c>
      <c r="Y17">
        <v>9.88012210526316</v>
      </c>
      <c r="Z17">
        <v>9.6915902631579005</v>
      </c>
      <c r="AA17">
        <v>10.412637500000001</v>
      </c>
      <c r="AB17">
        <f t="shared" si="9"/>
        <v>9.6195599671052658</v>
      </c>
      <c r="AD17">
        <v>2010</v>
      </c>
      <c r="AO17">
        <v>131.31060606060606</v>
      </c>
      <c r="AP17">
        <v>131.31060606060606</v>
      </c>
    </row>
    <row r="18" spans="1:42" x14ac:dyDescent="0.25">
      <c r="A18" s="5">
        <v>1998</v>
      </c>
      <c r="B18" s="6">
        <v>59402.46892154032</v>
      </c>
      <c r="C18" s="6">
        <v>1324934.9430613352</v>
      </c>
      <c r="D18" s="6">
        <v>306268.55902672722</v>
      </c>
      <c r="E18" s="6">
        <v>3540.6029280829398</v>
      </c>
      <c r="F18" s="6">
        <v>96511205.815518379</v>
      </c>
      <c r="G18">
        <v>2010</v>
      </c>
      <c r="H18">
        <f t="shared" si="5"/>
        <v>2011</v>
      </c>
      <c r="I18" s="14">
        <v>26934.162718231837</v>
      </c>
      <c r="J18" s="14">
        <v>760452.95165083162</v>
      </c>
      <c r="K18" s="14">
        <v>698184.92213674844</v>
      </c>
      <c r="L18" s="14">
        <v>52321.73755151665</v>
      </c>
      <c r="M18" s="14">
        <v>99381361.986229688</v>
      </c>
      <c r="N18" s="14">
        <f t="shared" si="0"/>
        <v>1537893.7740573285</v>
      </c>
      <c r="O18">
        <f t="shared" si="6"/>
        <v>-4.1685507897973553</v>
      </c>
      <c r="P18" s="7">
        <f t="shared" si="1"/>
        <v>1.7513669131498679E-2</v>
      </c>
      <c r="Q18" s="7">
        <f t="shared" si="2"/>
        <v>0.49447690372305519</v>
      </c>
      <c r="R18" s="7">
        <f t="shared" si="3"/>
        <v>0.45398774214084436</v>
      </c>
      <c r="S18" s="7">
        <f t="shared" si="4"/>
        <v>3.402168500460178E-2</v>
      </c>
      <c r="T18" s="8">
        <f t="shared" si="7"/>
        <v>3.3405187743851394</v>
      </c>
      <c r="U18" s="8">
        <f t="shared" si="8"/>
        <v>-8.5430245661465246E-2</v>
      </c>
      <c r="V18">
        <v>102.4812834224599</v>
      </c>
      <c r="W18">
        <v>126.63636363636364</v>
      </c>
      <c r="X18">
        <v>6.5098525</v>
      </c>
      <c r="Y18">
        <v>9.7575242307692296</v>
      </c>
      <c r="Z18">
        <v>9.6874187999999997</v>
      </c>
      <c r="AA18">
        <v>9.6800936538461499</v>
      </c>
      <c r="AB18">
        <f t="shared" si="9"/>
        <v>8.9087222961538437</v>
      </c>
      <c r="AD18">
        <v>2011</v>
      </c>
      <c r="AO18">
        <v>126.63636363636364</v>
      </c>
      <c r="AP18">
        <v>126.63636363636364</v>
      </c>
    </row>
    <row r="19" spans="1:42" x14ac:dyDescent="0.25">
      <c r="A19" s="5">
        <v>1999</v>
      </c>
      <c r="B19" s="6">
        <v>135742.33194643946</v>
      </c>
      <c r="C19" s="6">
        <v>2203037.4266351908</v>
      </c>
      <c r="D19" s="6">
        <v>753313.28198047867</v>
      </c>
      <c r="E19" s="6">
        <v>21956.868513593479</v>
      </c>
      <c r="F19" s="6">
        <v>105207863</v>
      </c>
      <c r="G19">
        <v>2011</v>
      </c>
      <c r="H19">
        <f t="shared" si="5"/>
        <v>2012</v>
      </c>
      <c r="I19" s="14">
        <v>43842.031790983412</v>
      </c>
      <c r="J19" s="14">
        <v>2130715.6821719338</v>
      </c>
      <c r="K19" s="14">
        <v>771991.31059718935</v>
      </c>
      <c r="L19" s="14">
        <v>39225.457688373353</v>
      </c>
      <c r="M19" s="14">
        <v>113774111.80599999</v>
      </c>
      <c r="N19" s="14">
        <f t="shared" si="0"/>
        <v>2985774.48224848</v>
      </c>
      <c r="O19">
        <f t="shared" si="6"/>
        <v>-3.6403558360582244</v>
      </c>
      <c r="P19" s="7">
        <f t="shared" si="1"/>
        <v>1.468363804823181E-2</v>
      </c>
      <c r="Q19" s="7">
        <f t="shared" si="2"/>
        <v>0.71362244363725957</v>
      </c>
      <c r="R19" s="7">
        <f t="shared" si="3"/>
        <v>0.25855647008404675</v>
      </c>
      <c r="S19" s="7">
        <f t="shared" si="4"/>
        <v>1.3137448230461821E-2</v>
      </c>
      <c r="T19" s="8">
        <f t="shared" si="7"/>
        <v>3.8836202161243714</v>
      </c>
      <c r="U19" s="8">
        <f t="shared" si="8"/>
        <v>-1.0152399090291491</v>
      </c>
      <c r="V19">
        <v>92.952173913043481</v>
      </c>
      <c r="W19">
        <v>131.42207792207793</v>
      </c>
      <c r="X19">
        <v>6.6335837499999997</v>
      </c>
      <c r="Y19">
        <v>8.7597855769230808</v>
      </c>
      <c r="Z19">
        <v>10.0354539285714</v>
      </c>
      <c r="AA19">
        <v>9.4821704166666692</v>
      </c>
      <c r="AB19">
        <f t="shared" si="9"/>
        <v>8.7277484180402869</v>
      </c>
      <c r="AD19">
        <v>2012</v>
      </c>
      <c r="AO19">
        <v>131.42207792207793</v>
      </c>
      <c r="AP19">
        <v>131.42207792207793</v>
      </c>
    </row>
    <row r="20" spans="1:42" x14ac:dyDescent="0.25">
      <c r="A20" s="5">
        <v>2000</v>
      </c>
      <c r="B20" s="6">
        <v>82839.033527671942</v>
      </c>
      <c r="C20" s="6">
        <v>1419009.5609220001</v>
      </c>
      <c r="D20" s="6">
        <v>380428.57376874756</v>
      </c>
      <c r="E20" s="6">
        <v>20713.639073995801</v>
      </c>
      <c r="F20" s="6">
        <v>103914906.75132</v>
      </c>
      <c r="G20">
        <v>2012</v>
      </c>
      <c r="H20">
        <f t="shared" si="5"/>
        <v>2013</v>
      </c>
      <c r="I20" s="14">
        <v>50008.836600776689</v>
      </c>
      <c r="J20" s="14">
        <v>1839401.4293054366</v>
      </c>
      <c r="K20" s="14">
        <v>1262947.6571273811</v>
      </c>
      <c r="L20" s="14">
        <v>39078.223874798816</v>
      </c>
      <c r="M20" s="14">
        <v>113638445.23634607</v>
      </c>
      <c r="N20" s="14">
        <f t="shared" si="0"/>
        <v>3191436.1469083931</v>
      </c>
      <c r="O20">
        <f t="shared" si="6"/>
        <v>-3.5725508571315663</v>
      </c>
      <c r="P20" s="7">
        <f t="shared" si="1"/>
        <v>1.5669696744276471E-2</v>
      </c>
      <c r="Q20" s="7">
        <f t="shared" si="2"/>
        <v>0.57635539131412694</v>
      </c>
      <c r="R20" s="7">
        <f t="shared" si="3"/>
        <v>0.39573019762617634</v>
      </c>
      <c r="S20" s="7">
        <f t="shared" si="4"/>
        <v>1.2244714315420241E-2</v>
      </c>
      <c r="T20" s="8">
        <f t="shared" si="7"/>
        <v>3.6049957656896972</v>
      </c>
      <c r="U20" s="8">
        <f t="shared" si="8"/>
        <v>-0.37599180931432064</v>
      </c>
      <c r="V20">
        <v>83.84615384615384</v>
      </c>
      <c r="W20">
        <v>129.25373134328359</v>
      </c>
      <c r="X20">
        <v>6.5547268750000001</v>
      </c>
      <c r="Y20">
        <v>9.1124929629629605</v>
      </c>
      <c r="Z20">
        <v>10.8409283928571</v>
      </c>
      <c r="AA20">
        <v>10.135685952380999</v>
      </c>
      <c r="AB20">
        <f t="shared" si="9"/>
        <v>9.1609585458002663</v>
      </c>
      <c r="AD20">
        <v>2013</v>
      </c>
      <c r="AO20">
        <v>129.25373134328359</v>
      </c>
      <c r="AP20">
        <v>129.25373134328359</v>
      </c>
    </row>
    <row r="21" spans="1:42" x14ac:dyDescent="0.25">
      <c r="A21" s="5">
        <v>2001</v>
      </c>
      <c r="B21" s="6">
        <v>7440.1253777287857</v>
      </c>
      <c r="C21" s="6">
        <v>210027.72478997518</v>
      </c>
      <c r="D21" s="6">
        <v>119517.94378211514</v>
      </c>
      <c r="E21" s="6">
        <v>8330.3745063459792</v>
      </c>
      <c r="F21" s="6">
        <v>71474951.817440078</v>
      </c>
      <c r="G21">
        <v>2013</v>
      </c>
      <c r="H21">
        <f t="shared" si="5"/>
        <v>2014</v>
      </c>
      <c r="I21" s="14">
        <v>37321.78337648444</v>
      </c>
      <c r="J21" s="14">
        <v>3177786.5922365696</v>
      </c>
      <c r="K21" s="14">
        <v>1334798.3547729403</v>
      </c>
      <c r="L21" s="14"/>
      <c r="M21" s="14">
        <v>115633424.28402117</v>
      </c>
      <c r="P21" s="7"/>
      <c r="Q21" s="7"/>
      <c r="R21" s="7"/>
      <c r="S21" s="7"/>
      <c r="T21" s="7"/>
      <c r="U21" s="7"/>
      <c r="V21">
        <v>104.55399061032864</v>
      </c>
      <c r="W21">
        <v>133.8125</v>
      </c>
      <c r="X21">
        <v>7.6595806250000003</v>
      </c>
      <c r="Y21">
        <v>9.5069665789473703</v>
      </c>
      <c r="Z21">
        <v>10.1892804761905</v>
      </c>
      <c r="AA21">
        <v>10.034576607142901</v>
      </c>
      <c r="AB21">
        <f t="shared" si="9"/>
        <v>9.3476010718201934</v>
      </c>
      <c r="AD21">
        <v>2014</v>
      </c>
      <c r="AO21">
        <v>133.8125</v>
      </c>
      <c r="AP21">
        <v>133.8125</v>
      </c>
    </row>
    <row r="22" spans="1:42" x14ac:dyDescent="0.25">
      <c r="A22" s="5">
        <v>2002</v>
      </c>
      <c r="B22" s="6">
        <v>211831.79577859896</v>
      </c>
      <c r="C22" s="6">
        <v>4410059.3381080749</v>
      </c>
      <c r="D22" s="6">
        <v>1047638.9203528817</v>
      </c>
      <c r="E22" s="6">
        <v>47566.377326466223</v>
      </c>
      <c r="F22" s="6">
        <v>95901995</v>
      </c>
      <c r="G22">
        <v>2014</v>
      </c>
      <c r="H22">
        <f t="shared" si="5"/>
        <v>2015</v>
      </c>
      <c r="I22" s="14">
        <v>98347.811963420856</v>
      </c>
      <c r="J22" s="14">
        <v>1010146.9464935247</v>
      </c>
      <c r="K22" s="14"/>
      <c r="L22" s="14"/>
      <c r="M22" s="14">
        <v>107448692</v>
      </c>
      <c r="V22">
        <v>125.82352941176471</v>
      </c>
      <c r="W22">
        <v>171.29032258064515</v>
      </c>
      <c r="X22">
        <v>7.6251293750000002</v>
      </c>
      <c r="Y22">
        <v>10.627216848739501</v>
      </c>
      <c r="Z22">
        <v>10.5614785714286</v>
      </c>
      <c r="AA22">
        <v>10.613202083333301</v>
      </c>
      <c r="AB22">
        <f t="shared" si="9"/>
        <v>9.8567567196253503</v>
      </c>
      <c r="AD22">
        <v>2015</v>
      </c>
      <c r="AO22">
        <v>171.29032258064515</v>
      </c>
      <c r="AP22">
        <v>171.29032258064515</v>
      </c>
    </row>
    <row r="23" spans="1:42" x14ac:dyDescent="0.25">
      <c r="A23" s="5">
        <v>2003</v>
      </c>
      <c r="B23" s="6">
        <v>170149.87759212096</v>
      </c>
      <c r="C23" s="6">
        <v>1870045.1980515597</v>
      </c>
      <c r="D23" s="6">
        <v>669363.05945043173</v>
      </c>
      <c r="E23" s="6">
        <v>15580.431140350878</v>
      </c>
      <c r="F23" s="6">
        <v>99638563</v>
      </c>
      <c r="G23">
        <v>2015</v>
      </c>
      <c r="H23">
        <f t="shared" si="5"/>
        <v>2016</v>
      </c>
      <c r="I23" s="14">
        <v>301518.97274770105</v>
      </c>
      <c r="J23" s="14"/>
      <c r="K23" s="14"/>
      <c r="L23" s="14"/>
      <c r="M23" s="14">
        <v>94979269</v>
      </c>
      <c r="V23">
        <v>122.98648648648648</v>
      </c>
      <c r="W23">
        <v>158.8125</v>
      </c>
      <c r="X23">
        <v>8.6751585714285699</v>
      </c>
      <c r="Y23">
        <v>10.484436428571399</v>
      </c>
      <c r="Z23">
        <v>11.435465000000001</v>
      </c>
      <c r="AA23">
        <v>10.567936538461501</v>
      </c>
      <c r="AB23">
        <f t="shared" si="9"/>
        <v>10.290749134615368</v>
      </c>
      <c r="AD23">
        <v>2016</v>
      </c>
      <c r="AG23">
        <v>165.2</v>
      </c>
      <c r="AM23">
        <v>155.90909090909091</v>
      </c>
      <c r="AP23">
        <v>158.8125</v>
      </c>
    </row>
    <row r="24" spans="1:42" x14ac:dyDescent="0.25">
      <c r="A24" s="5">
        <v>2004</v>
      </c>
      <c r="B24" s="6">
        <v>115138.16761306654</v>
      </c>
      <c r="C24" s="6">
        <v>2665516.3943219986</v>
      </c>
      <c r="D24" s="6">
        <v>1100727.914205028</v>
      </c>
      <c r="E24" s="6">
        <v>50710.659053550626</v>
      </c>
      <c r="F24" s="6">
        <v>100624250</v>
      </c>
      <c r="G24">
        <v>2016</v>
      </c>
      <c r="H24">
        <f>G24+1</f>
        <v>2017</v>
      </c>
      <c r="V24">
        <v>93.892857142857139</v>
      </c>
      <c r="W24">
        <v>93.892857142857139</v>
      </c>
      <c r="X24">
        <v>7.6915987499999998</v>
      </c>
      <c r="Y24">
        <v>8.6431649999999998</v>
      </c>
      <c r="Z24">
        <v>9.3451931249999998</v>
      </c>
      <c r="AA24">
        <v>10.036174375</v>
      </c>
      <c r="AB24">
        <f t="shared" si="9"/>
        <v>8.9290328125000009</v>
      </c>
      <c r="AO24">
        <v>93.892857142857139</v>
      </c>
      <c r="AP24">
        <v>93.892857142857139</v>
      </c>
    </row>
    <row r="25" spans="1:42" x14ac:dyDescent="0.25">
      <c r="A25" s="5">
        <v>2005</v>
      </c>
      <c r="B25" s="6">
        <v>65130.917822003357</v>
      </c>
      <c r="C25" s="6">
        <v>2362953.2885848517</v>
      </c>
      <c r="D25" s="6">
        <v>970816.31916728651</v>
      </c>
      <c r="E25" s="6">
        <v>19591.505216630248</v>
      </c>
      <c r="F25" s="6">
        <v>97362462</v>
      </c>
      <c r="G25">
        <v>2017</v>
      </c>
      <c r="H25">
        <f t="shared" si="5"/>
        <v>2018</v>
      </c>
      <c r="X25">
        <v>7.9138950000000001</v>
      </c>
      <c r="Y25">
        <v>8.6314181249999997</v>
      </c>
      <c r="Z25">
        <v>10.229543124999999</v>
      </c>
      <c r="AA25">
        <v>10.113016875</v>
      </c>
      <c r="AB25">
        <f t="shared" si="9"/>
        <v>9.2219682812499997</v>
      </c>
    </row>
    <row r="26" spans="1:42" x14ac:dyDescent="0.25">
      <c r="A26" s="5">
        <v>2006</v>
      </c>
      <c r="B26" s="6">
        <v>46917.326740100885</v>
      </c>
      <c r="C26" s="6">
        <v>1520280.8442239494</v>
      </c>
      <c r="D26" s="6">
        <v>471056.90648133768</v>
      </c>
      <c r="E26" s="6">
        <v>747.931217956674</v>
      </c>
      <c r="F26" s="6">
        <v>114889847.6365</v>
      </c>
      <c r="AD26" t="s">
        <v>63</v>
      </c>
    </row>
    <row r="27" spans="1:42" x14ac:dyDescent="0.25">
      <c r="A27" s="5">
        <v>2007</v>
      </c>
      <c r="B27" s="6">
        <v>116212.78093087107</v>
      </c>
      <c r="C27" s="6">
        <v>3432836.9089581775</v>
      </c>
      <c r="D27" s="6">
        <v>1524769.078483674</v>
      </c>
      <c r="E27" s="6">
        <v>125211.37258165416</v>
      </c>
      <c r="F27" s="6">
        <v>110418403</v>
      </c>
      <c r="AD27" t="s">
        <v>29</v>
      </c>
      <c r="AE27" t="s">
        <v>27</v>
      </c>
      <c r="AF27" t="s">
        <v>40</v>
      </c>
      <c r="AG27" t="s">
        <v>41</v>
      </c>
      <c r="AH27" t="s">
        <v>42</v>
      </c>
      <c r="AI27" t="s">
        <v>43</v>
      </c>
      <c r="AJ27" t="s">
        <v>20</v>
      </c>
      <c r="AK27" t="s">
        <v>44</v>
      </c>
      <c r="AL27" t="s">
        <v>45</v>
      </c>
      <c r="AM27" t="s">
        <v>46</v>
      </c>
      <c r="AN27" t="s">
        <v>1</v>
      </c>
      <c r="AO27" t="s">
        <v>47</v>
      </c>
      <c r="AP27" t="s">
        <v>30</v>
      </c>
    </row>
    <row r="28" spans="1:42" x14ac:dyDescent="0.25">
      <c r="A28" s="5">
        <v>2008</v>
      </c>
      <c r="B28" s="6">
        <v>62259.670268911555</v>
      </c>
      <c r="C28" s="6">
        <v>2400581.3076787414</v>
      </c>
      <c r="D28" s="6">
        <v>1613821.2069637892</v>
      </c>
      <c r="E28" s="6">
        <v>45325.184937089427</v>
      </c>
      <c r="F28" s="6">
        <v>108989467</v>
      </c>
      <c r="AD28">
        <v>1997</v>
      </c>
      <c r="AI28">
        <v>97.414893617021278</v>
      </c>
      <c r="AP28">
        <v>97.414893617021278</v>
      </c>
    </row>
    <row r="29" spans="1:42" x14ac:dyDescent="0.25">
      <c r="A29" s="5">
        <v>2009</v>
      </c>
      <c r="B29" s="6">
        <v>84967.670896876691</v>
      </c>
      <c r="C29" s="6">
        <v>3082224.989522092</v>
      </c>
      <c r="D29" s="6">
        <v>1650286.9914072957</v>
      </c>
      <c r="E29" s="6">
        <v>45531.332213197413</v>
      </c>
      <c r="F29" s="6">
        <v>94953176.923863888</v>
      </c>
      <c r="AD29">
        <v>1998</v>
      </c>
      <c r="AH29">
        <v>103.12307692307692</v>
      </c>
      <c r="AJ29">
        <v>103.25</v>
      </c>
      <c r="AP29">
        <v>103.1304347826087</v>
      </c>
    </row>
    <row r="30" spans="1:42" x14ac:dyDescent="0.25">
      <c r="A30" s="5">
        <v>2010</v>
      </c>
      <c r="B30" s="6">
        <v>26934.162718231837</v>
      </c>
      <c r="C30" s="6">
        <v>760452.95165083162</v>
      </c>
      <c r="D30" s="6">
        <v>698184.92213674844</v>
      </c>
      <c r="E30" s="6">
        <v>52321.73755151665</v>
      </c>
      <c r="F30" s="6">
        <v>99381361.986229688</v>
      </c>
      <c r="AD30">
        <v>1999</v>
      </c>
      <c r="AE30">
        <v>100.01612903225806</v>
      </c>
      <c r="AP30">
        <v>100.01612903225806</v>
      </c>
    </row>
    <row r="31" spans="1:42" x14ac:dyDescent="0.25">
      <c r="A31" s="5">
        <v>2011</v>
      </c>
      <c r="B31" s="6">
        <v>43842.031790983412</v>
      </c>
      <c r="C31" s="6">
        <v>2130715.6821719338</v>
      </c>
      <c r="D31" s="6">
        <v>771991.31059718935</v>
      </c>
      <c r="E31" s="6">
        <v>39225.457688373353</v>
      </c>
      <c r="F31" s="6">
        <v>113774111.80599999</v>
      </c>
      <c r="AD31">
        <v>2000</v>
      </c>
      <c r="AE31">
        <v>109.34920634920636</v>
      </c>
      <c r="AF31">
        <v>109.75438596491227</v>
      </c>
      <c r="AJ31">
        <v>105.75</v>
      </c>
      <c r="AK31">
        <v>105.06666666666666</v>
      </c>
      <c r="AN31">
        <v>109.5</v>
      </c>
      <c r="AP31">
        <v>108.95744680851064</v>
      </c>
    </row>
    <row r="32" spans="1:42" x14ac:dyDescent="0.25">
      <c r="A32" s="5">
        <v>2012</v>
      </c>
      <c r="B32" s="6">
        <v>50008.836600776689</v>
      </c>
      <c r="C32" s="6">
        <v>1839401.4293054366</v>
      </c>
      <c r="D32" s="6">
        <v>1262947.6571273811</v>
      </c>
      <c r="E32" s="6">
        <v>39078.223874798816</v>
      </c>
      <c r="F32" s="6">
        <v>113638445.23634607</v>
      </c>
      <c r="AD32">
        <v>2001</v>
      </c>
      <c r="AE32">
        <v>96.575000000000003</v>
      </c>
      <c r="AF32">
        <v>99.0625</v>
      </c>
      <c r="AJ32">
        <v>103.5</v>
      </c>
      <c r="AK32">
        <v>96.916666666666671</v>
      </c>
      <c r="AN32">
        <v>96</v>
      </c>
      <c r="AP32">
        <v>98.954545454545453</v>
      </c>
    </row>
    <row r="33" spans="1:42" x14ac:dyDescent="0.25">
      <c r="A33" s="5">
        <v>2013</v>
      </c>
      <c r="B33" s="6">
        <v>37321.78337648444</v>
      </c>
      <c r="C33" s="6">
        <v>3177786.5922365696</v>
      </c>
      <c r="D33" s="6">
        <v>1334798.3547729403</v>
      </c>
      <c r="E33" s="6"/>
      <c r="F33" s="6">
        <v>115633424.28402117</v>
      </c>
      <c r="AD33">
        <v>2002</v>
      </c>
      <c r="AE33">
        <v>93</v>
      </c>
      <c r="AJ33">
        <v>90</v>
      </c>
      <c r="AP33">
        <v>91</v>
      </c>
    </row>
    <row r="34" spans="1:42" x14ac:dyDescent="0.25">
      <c r="A34" s="5">
        <v>2014</v>
      </c>
      <c r="B34" s="6">
        <v>98347.811963420856</v>
      </c>
      <c r="C34" s="6">
        <v>1010146.9464935247</v>
      </c>
      <c r="D34" s="6"/>
      <c r="E34" s="6"/>
      <c r="F34" s="6">
        <v>107448692</v>
      </c>
      <c r="AD34">
        <v>2003</v>
      </c>
      <c r="AE34">
        <v>117.11111111111111</v>
      </c>
      <c r="AF34">
        <v>113.30769230769231</v>
      </c>
      <c r="AJ34">
        <v>117.4</v>
      </c>
      <c r="AK34">
        <v>114.33333333333333</v>
      </c>
      <c r="AL34">
        <v>117.64285714285714</v>
      </c>
      <c r="AN34">
        <v>106.5</v>
      </c>
      <c r="AP34">
        <v>115.32758620689656</v>
      </c>
    </row>
    <row r="35" spans="1:42" x14ac:dyDescent="0.25">
      <c r="A35" s="5">
        <v>2015</v>
      </c>
      <c r="B35" s="6">
        <v>301518.97274770105</v>
      </c>
      <c r="C35" s="6"/>
      <c r="D35" s="6"/>
      <c r="E35" s="6"/>
      <c r="F35" s="6">
        <v>94979269</v>
      </c>
      <c r="AD35">
        <v>2004</v>
      </c>
      <c r="AE35">
        <v>110.0569105691057</v>
      </c>
      <c r="AF35">
        <v>107.48979591836735</v>
      </c>
      <c r="AJ35">
        <v>104.5925925925926</v>
      </c>
      <c r="AK35">
        <v>106.85185185185185</v>
      </c>
      <c r="AL35">
        <v>107.97142857142858</v>
      </c>
      <c r="AN35">
        <v>106.8</v>
      </c>
      <c r="AP35">
        <v>107.65324384787472</v>
      </c>
    </row>
    <row r="36" spans="1:42" x14ac:dyDescent="0.25">
      <c r="A36" s="5" t="s">
        <v>30</v>
      </c>
      <c r="B36" s="6">
        <v>2229276.8013584702</v>
      </c>
      <c r="C36" s="6">
        <v>46338736.309438132</v>
      </c>
      <c r="D36" s="6">
        <v>20161084.648980785</v>
      </c>
      <c r="E36" s="6">
        <v>739270.76981465577</v>
      </c>
      <c r="F36" s="6">
        <v>3062566859.2572393</v>
      </c>
      <c r="AD36">
        <v>2005</v>
      </c>
      <c r="AE36">
        <v>117.8695652173913</v>
      </c>
      <c r="AF36">
        <v>118.44444444444444</v>
      </c>
      <c r="AJ36">
        <v>116.56756756756756</v>
      </c>
      <c r="AK36">
        <v>116.91666666666667</v>
      </c>
      <c r="AL36">
        <v>114.51428571428572</v>
      </c>
      <c r="AN36">
        <v>115</v>
      </c>
      <c r="AP36">
        <v>116.53374233128834</v>
      </c>
    </row>
    <row r="37" spans="1:42" x14ac:dyDescent="0.25">
      <c r="AD37">
        <v>2006</v>
      </c>
      <c r="AO37">
        <v>103.92670157068063</v>
      </c>
      <c r="AP37">
        <v>103.92670157068063</v>
      </c>
    </row>
    <row r="38" spans="1:42" x14ac:dyDescent="0.25">
      <c r="AD38">
        <v>2007</v>
      </c>
      <c r="AO38">
        <v>91.066037735849051</v>
      </c>
      <c r="AP38">
        <v>91.066037735849051</v>
      </c>
    </row>
    <row r="39" spans="1:42" x14ac:dyDescent="0.25">
      <c r="AD39">
        <v>2010</v>
      </c>
      <c r="AO39">
        <v>105</v>
      </c>
      <c r="AP39">
        <v>105</v>
      </c>
    </row>
    <row r="40" spans="1:42" x14ac:dyDescent="0.25">
      <c r="AD40">
        <v>2011</v>
      </c>
      <c r="AO40">
        <v>102.4812834224599</v>
      </c>
      <c r="AP40">
        <v>102.4812834224599</v>
      </c>
    </row>
    <row r="41" spans="1:42" x14ac:dyDescent="0.25">
      <c r="AD41">
        <v>2012</v>
      </c>
      <c r="AO41">
        <v>92.952173913043481</v>
      </c>
      <c r="AP41">
        <v>92.952173913043481</v>
      </c>
    </row>
    <row r="42" spans="1:42" x14ac:dyDescent="0.25">
      <c r="AD42">
        <v>2013</v>
      </c>
      <c r="AO42">
        <v>83.84615384615384</v>
      </c>
      <c r="AP42">
        <v>83.84615384615384</v>
      </c>
    </row>
    <row r="43" spans="1:42" x14ac:dyDescent="0.25">
      <c r="AD43">
        <v>2014</v>
      </c>
      <c r="AO43">
        <v>104.55399061032864</v>
      </c>
      <c r="AP43">
        <v>104.55399061032864</v>
      </c>
    </row>
    <row r="44" spans="1:42" x14ac:dyDescent="0.25">
      <c r="AD44">
        <v>2015</v>
      </c>
      <c r="AO44">
        <v>125.82352941176471</v>
      </c>
      <c r="AP44">
        <v>125.82352941176471</v>
      </c>
    </row>
    <row r="45" spans="1:42" x14ac:dyDescent="0.25">
      <c r="AD45">
        <v>2016</v>
      </c>
      <c r="AG45">
        <v>122.85714285714286</v>
      </c>
      <c r="AM45">
        <v>123</v>
      </c>
      <c r="AP45">
        <v>122.98648648648648</v>
      </c>
    </row>
    <row r="46" spans="1:42" x14ac:dyDescent="0.25">
      <c r="AD46">
        <v>2017</v>
      </c>
      <c r="AO46">
        <v>93.892857142857139</v>
      </c>
      <c r="AP46">
        <v>93.892857142857139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workbookViewId="0">
      <selection activeCell="F23" sqref="F23"/>
    </sheetView>
  </sheetViews>
  <sheetFormatPr defaultRowHeight="15" x14ac:dyDescent="0.25"/>
  <cols>
    <col min="2" max="3" width="12.42578125" bestFit="1" customWidth="1"/>
    <col min="8" max="8" width="18" bestFit="1" customWidth="1"/>
    <col min="9" max="9" width="12.7109375" bestFit="1" customWidth="1"/>
    <col min="10" max="10" width="14.5703125" bestFit="1" customWidth="1"/>
    <col min="11" max="11" width="12.7109375" bestFit="1" customWidth="1"/>
    <col min="12" max="12" width="12" bestFit="1" customWidth="1"/>
    <col min="13" max="13" width="13.42578125" bestFit="1" customWidth="1"/>
    <col min="14" max="16" width="12.7109375" bestFit="1" customWidth="1"/>
  </cols>
  <sheetData>
    <row r="1" spans="1:21" x14ac:dyDescent="0.25">
      <c r="A1" t="s">
        <v>55</v>
      </c>
      <c r="B1" t="s">
        <v>34</v>
      </c>
      <c r="C1" t="s">
        <v>33</v>
      </c>
      <c r="D1" t="s">
        <v>32</v>
      </c>
      <c r="E1" t="s">
        <v>31</v>
      </c>
      <c r="F1" t="s">
        <v>52</v>
      </c>
      <c r="G1" t="s">
        <v>28</v>
      </c>
      <c r="H1" t="s">
        <v>61</v>
      </c>
      <c r="I1" t="s">
        <v>36</v>
      </c>
      <c r="J1" t="s">
        <v>37</v>
      </c>
      <c r="K1" t="s">
        <v>38</v>
      </c>
      <c r="L1" t="s">
        <v>39</v>
      </c>
      <c r="M1" t="s">
        <v>53</v>
      </c>
      <c r="N1" t="s">
        <v>54</v>
      </c>
      <c r="O1" t="s">
        <v>49</v>
      </c>
      <c r="P1" t="s">
        <v>50</v>
      </c>
      <c r="Q1" t="s">
        <v>57</v>
      </c>
      <c r="R1" t="s">
        <v>56</v>
      </c>
      <c r="S1" t="s">
        <v>58</v>
      </c>
      <c r="T1" t="s">
        <v>59</v>
      </c>
      <c r="U1" t="s">
        <v>60</v>
      </c>
    </row>
    <row r="2" spans="1:21" x14ac:dyDescent="0.25">
      <c r="A2">
        <v>1997</v>
      </c>
      <c r="B2">
        <v>140615.54453117101</v>
      </c>
      <c r="C2">
        <v>2356261.9789074552</v>
      </c>
      <c r="D2">
        <v>873956.96045740659</v>
      </c>
      <c r="E2">
        <v>4744.8977211390302</v>
      </c>
      <c r="F2">
        <v>146001292</v>
      </c>
      <c r="G2">
        <v>3375579.3816171717</v>
      </c>
      <c r="H2">
        <v>-3.7670484927658192</v>
      </c>
      <c r="I2">
        <v>4.1656713895380074E-2</v>
      </c>
      <c r="J2">
        <v>0.69803186728158584</v>
      </c>
      <c r="K2">
        <v>0.25890576450870234</v>
      </c>
      <c r="L2">
        <v>1.4056543143316173E-3</v>
      </c>
      <c r="M2">
        <v>2.8188022032612561</v>
      </c>
      <c r="N2">
        <v>-0.99180060495476752</v>
      </c>
      <c r="O2">
        <v>97.414893617021278</v>
      </c>
      <c r="P2">
        <v>138.9047619047619</v>
      </c>
      <c r="Q2">
        <v>7.2334093749999999</v>
      </c>
      <c r="R2">
        <v>9.9144668750000005</v>
      </c>
      <c r="S2">
        <v>10.678082777777799</v>
      </c>
      <c r="T2">
        <v>10.0835205555556</v>
      </c>
      <c r="U2">
        <v>9.4773698958333501</v>
      </c>
    </row>
    <row r="3" spans="1:21" x14ac:dyDescent="0.25">
      <c r="A3">
        <v>1998</v>
      </c>
      <c r="B3">
        <v>16698.067863327338</v>
      </c>
      <c r="C3">
        <v>480445.49064546177</v>
      </c>
      <c r="D3">
        <v>601964.48295080778</v>
      </c>
      <c r="E3">
        <v>27567.204337456355</v>
      </c>
      <c r="F3">
        <v>94634612</v>
      </c>
      <c r="G3">
        <v>1126675.2457970532</v>
      </c>
      <c r="H3">
        <v>-4.4307522511088662</v>
      </c>
      <c r="I3">
        <v>1.4820657439326703E-2</v>
      </c>
      <c r="J3">
        <v>0.42642766177540026</v>
      </c>
      <c r="K3">
        <v>0.53428393425379206</v>
      </c>
      <c r="L3">
        <v>2.4467746531481004E-2</v>
      </c>
      <c r="M3">
        <v>3.359420763067122</v>
      </c>
      <c r="N3">
        <v>0.22548466615806709</v>
      </c>
      <c r="O3">
        <v>103.1304347826087</v>
      </c>
      <c r="P3">
        <v>139.26229508196721</v>
      </c>
      <c r="Q3">
        <v>7.3760331250000002</v>
      </c>
      <c r="R3">
        <v>10.043760625000001</v>
      </c>
      <c r="S3">
        <v>10.772746250000001</v>
      </c>
      <c r="T3">
        <v>9.8880229166666709</v>
      </c>
      <c r="U3">
        <v>9.520140729166668</v>
      </c>
    </row>
    <row r="4" spans="1:21" x14ac:dyDescent="0.25">
      <c r="A4">
        <v>1999</v>
      </c>
      <c r="B4">
        <v>59402.46892154032</v>
      </c>
      <c r="C4">
        <v>1324934.9430613352</v>
      </c>
      <c r="D4">
        <v>306268.55902672722</v>
      </c>
      <c r="E4">
        <v>3540.6029280829398</v>
      </c>
      <c r="F4">
        <v>96511205.815518379</v>
      </c>
      <c r="G4">
        <v>1694146.5739376857</v>
      </c>
      <c r="H4">
        <v>-4.042480006210174</v>
      </c>
      <c r="I4">
        <v>3.506335864639612E-2</v>
      </c>
      <c r="J4">
        <v>0.78206630019137247</v>
      </c>
      <c r="K4">
        <v>0.18078043761873017</v>
      </c>
      <c r="L4">
        <v>2.0899035435012901E-3</v>
      </c>
      <c r="M4">
        <v>3.1047828477980266</v>
      </c>
      <c r="N4">
        <v>-1.4646562767121729</v>
      </c>
      <c r="O4">
        <v>100.01612903225806</v>
      </c>
      <c r="P4">
        <v>140.75</v>
      </c>
      <c r="Q4">
        <v>6.3923575000000001</v>
      </c>
      <c r="R4">
        <v>9.1010481250000002</v>
      </c>
      <c r="S4">
        <v>10.185840625000001</v>
      </c>
      <c r="T4">
        <v>10.219404583333301</v>
      </c>
      <c r="U4">
        <v>8.9746627083333266</v>
      </c>
    </row>
    <row r="5" spans="1:21" x14ac:dyDescent="0.25">
      <c r="A5">
        <v>2000</v>
      </c>
      <c r="B5">
        <v>135742.33194643946</v>
      </c>
      <c r="C5">
        <v>2203037.4266351908</v>
      </c>
      <c r="D5">
        <v>753313.28198047867</v>
      </c>
      <c r="E5">
        <v>21956.868513593479</v>
      </c>
      <c r="F5">
        <v>105207863</v>
      </c>
      <c r="G5">
        <v>3114049.9090757025</v>
      </c>
      <c r="H5">
        <v>-3.5200139402527095</v>
      </c>
      <c r="I5">
        <v>4.3590287859814635E-2</v>
      </c>
      <c r="J5">
        <v>0.70745090507848862</v>
      </c>
      <c r="K5">
        <v>0.24190790256283129</v>
      </c>
      <c r="L5">
        <v>7.05090449886547E-3</v>
      </c>
      <c r="M5">
        <v>2.7868338649619813</v>
      </c>
      <c r="N5">
        <v>-1.073111149194286</v>
      </c>
      <c r="O5">
        <v>108.95744680851064</v>
      </c>
      <c r="P5">
        <v>139.11290322580646</v>
      </c>
      <c r="Q5">
        <v>6.4663700000000004</v>
      </c>
      <c r="R5">
        <v>9.4683941666666698</v>
      </c>
      <c r="S5">
        <v>10.3752815</v>
      </c>
      <c r="T5">
        <v>9.8492358333333296</v>
      </c>
      <c r="U5">
        <v>9.0398203749999997</v>
      </c>
    </row>
    <row r="6" spans="1:21" x14ac:dyDescent="0.25">
      <c r="A6">
        <v>2001</v>
      </c>
      <c r="B6">
        <v>82839.033527671942</v>
      </c>
      <c r="C6">
        <v>1419009.5609220001</v>
      </c>
      <c r="D6">
        <v>380428.57376874756</v>
      </c>
      <c r="E6">
        <v>20713.639073995801</v>
      </c>
      <c r="F6">
        <v>103914906.75132</v>
      </c>
      <c r="G6">
        <v>1902990.8072924153</v>
      </c>
      <c r="H6">
        <v>-4.0001456022527746</v>
      </c>
      <c r="I6">
        <v>4.3530968836121564E-2</v>
      </c>
      <c r="J6">
        <v>0.74567336609522239</v>
      </c>
      <c r="K6">
        <v>0.19991088360012796</v>
      </c>
      <c r="L6">
        <v>1.0884781468528094E-2</v>
      </c>
      <c r="M6">
        <v>2.8408150452016088</v>
      </c>
      <c r="N6">
        <v>-1.3164159720158879</v>
      </c>
      <c r="O6">
        <v>98.954545454545453</v>
      </c>
      <c r="P6">
        <v>135.125</v>
      </c>
      <c r="Q6">
        <v>6.781619375</v>
      </c>
      <c r="R6">
        <v>9.7960121428571405</v>
      </c>
      <c r="S6">
        <v>10.4989666806723</v>
      </c>
      <c r="T6">
        <v>10.688848541666699</v>
      </c>
      <c r="U6">
        <v>9.4413616850490349</v>
      </c>
    </row>
    <row r="7" spans="1:21" x14ac:dyDescent="0.25">
      <c r="A7">
        <v>2002</v>
      </c>
      <c r="B7">
        <v>7440.1253777287857</v>
      </c>
      <c r="C7">
        <v>210027.72478997518</v>
      </c>
      <c r="D7">
        <v>119517.94378211514</v>
      </c>
      <c r="E7">
        <v>8330.3745063459792</v>
      </c>
      <c r="F7">
        <v>71474951.817440078</v>
      </c>
      <c r="G7">
        <v>345316.16845616512</v>
      </c>
      <c r="H7">
        <v>-5.3326419153994156</v>
      </c>
      <c r="I7">
        <v>2.1545835548309245E-2</v>
      </c>
      <c r="J7">
        <v>0.60821862390331827</v>
      </c>
      <c r="K7">
        <v>0.3461116353643513</v>
      </c>
      <c r="L7">
        <v>2.4123905184021084E-2</v>
      </c>
      <c r="M7">
        <v>3.3403518442643536</v>
      </c>
      <c r="N7">
        <v>-0.56377302754101311</v>
      </c>
      <c r="O7">
        <v>91</v>
      </c>
      <c r="P7">
        <v>124.45454545454545</v>
      </c>
      <c r="Q7">
        <v>6.3908575000000001</v>
      </c>
      <c r="R7">
        <v>8.9965565000000005</v>
      </c>
      <c r="S7">
        <v>9.2112034999999999</v>
      </c>
      <c r="T7">
        <v>9.6291065000000007</v>
      </c>
      <c r="U7">
        <v>8.5569310000000005</v>
      </c>
    </row>
    <row r="8" spans="1:21" x14ac:dyDescent="0.25">
      <c r="A8">
        <v>2003</v>
      </c>
      <c r="B8">
        <v>211831.79577859896</v>
      </c>
      <c r="C8">
        <v>4410059.3381080749</v>
      </c>
      <c r="D8">
        <v>1047638.9203528817</v>
      </c>
      <c r="E8">
        <v>47566.377326466223</v>
      </c>
      <c r="F8">
        <v>95901995</v>
      </c>
      <c r="G8">
        <v>5717096.4315660214</v>
      </c>
      <c r="H8">
        <v>-2.8198657249411578</v>
      </c>
      <c r="I8">
        <v>3.7052339122531502E-2</v>
      </c>
      <c r="J8">
        <v>0.77138096075459683</v>
      </c>
      <c r="K8">
        <v>0.18324667650671644</v>
      </c>
      <c r="L8">
        <v>8.3200236161552529E-3</v>
      </c>
      <c r="M8">
        <v>3.0358508800915174</v>
      </c>
      <c r="N8">
        <v>-1.4373491598388108</v>
      </c>
      <c r="O8">
        <v>115.32758620689656</v>
      </c>
      <c r="P8">
        <v>141.90909090909091</v>
      </c>
      <c r="Q8">
        <v>7.4249524999999998</v>
      </c>
      <c r="R8">
        <v>9.6587308333333297</v>
      </c>
      <c r="S8">
        <v>10.8393897058824</v>
      </c>
      <c r="T8">
        <v>11.214424375</v>
      </c>
      <c r="U8">
        <v>9.7843743535539325</v>
      </c>
    </row>
    <row r="9" spans="1:21" x14ac:dyDescent="0.25">
      <c r="A9">
        <v>2004</v>
      </c>
      <c r="B9">
        <v>170149.87759212096</v>
      </c>
      <c r="C9">
        <v>1870045.1980515597</v>
      </c>
      <c r="D9">
        <v>669363.05945043173</v>
      </c>
      <c r="E9">
        <v>15580.431140350878</v>
      </c>
      <c r="F9">
        <v>99638563</v>
      </c>
      <c r="G9">
        <v>2725138.5662344638</v>
      </c>
      <c r="H9">
        <v>-3.599029991554386</v>
      </c>
      <c r="I9">
        <v>6.2437147123579222E-2</v>
      </c>
      <c r="J9">
        <v>0.68622022425654006</v>
      </c>
      <c r="K9">
        <v>0.24562532993518299</v>
      </c>
      <c r="L9">
        <v>5.7172986846975539E-3</v>
      </c>
      <c r="M9">
        <v>2.3970381981025048</v>
      </c>
      <c r="N9">
        <v>-1.0273912769507119</v>
      </c>
      <c r="O9">
        <v>107.65324384787472</v>
      </c>
      <c r="P9">
        <v>143.26666666666668</v>
      </c>
      <c r="Q9">
        <v>7.3802943750000001</v>
      </c>
      <c r="R9">
        <v>9.3882567857142796</v>
      </c>
      <c r="S9">
        <v>11.230701399999999</v>
      </c>
      <c r="T9">
        <v>10.625342187499999</v>
      </c>
      <c r="U9">
        <v>9.6561486870535695</v>
      </c>
    </row>
    <row r="10" spans="1:21" x14ac:dyDescent="0.25">
      <c r="A10">
        <v>2005</v>
      </c>
      <c r="B10">
        <v>115138.16761306654</v>
      </c>
      <c r="C10">
        <v>2665516.3943219986</v>
      </c>
      <c r="D10">
        <v>1100727.914205028</v>
      </c>
      <c r="E10">
        <v>50710.659053550626</v>
      </c>
      <c r="F10">
        <v>100624250</v>
      </c>
      <c r="G10">
        <v>3932093.1351936436</v>
      </c>
      <c r="H10">
        <v>-3.2422213938220281</v>
      </c>
      <c r="I10">
        <v>2.9281648133544613E-2</v>
      </c>
      <c r="J10">
        <v>0.67788740059706898</v>
      </c>
      <c r="K10">
        <v>0.27993434447244353</v>
      </c>
      <c r="L10">
        <v>1.289660679694284E-2</v>
      </c>
      <c r="M10">
        <v>3.1420202221098319</v>
      </c>
      <c r="N10">
        <v>-0.88442610668616328</v>
      </c>
      <c r="O10">
        <v>116.53374233128834</v>
      </c>
      <c r="P10">
        <v>145</v>
      </c>
      <c r="Q10">
        <v>8.3192824999999999</v>
      </c>
      <c r="R10">
        <v>10.93803175</v>
      </c>
      <c r="S10">
        <v>11.361802272727299</v>
      </c>
      <c r="T10">
        <v>10.421216875000001</v>
      </c>
      <c r="U10">
        <v>10.260083349431826</v>
      </c>
    </row>
    <row r="11" spans="1:21" x14ac:dyDescent="0.25">
      <c r="A11">
        <v>2006</v>
      </c>
      <c r="B11">
        <v>65130.917822003357</v>
      </c>
      <c r="C11">
        <v>2362953.2885848517</v>
      </c>
      <c r="D11">
        <v>970816.31916728651</v>
      </c>
      <c r="E11">
        <v>19591.505216630248</v>
      </c>
      <c r="F11">
        <v>97362462</v>
      </c>
      <c r="G11">
        <v>3418492.0307907718</v>
      </c>
      <c r="H11">
        <v>-3.3492412087835852</v>
      </c>
      <c r="I11">
        <v>1.905252878619031E-2</v>
      </c>
      <c r="J11">
        <v>0.69122679453438685</v>
      </c>
      <c r="K11">
        <v>0.2839896394149895</v>
      </c>
      <c r="L11">
        <v>5.7310372644333194E-3</v>
      </c>
      <c r="M11">
        <v>3.5912681445343946</v>
      </c>
      <c r="N11">
        <v>-0.88953022541658999</v>
      </c>
      <c r="O11">
        <v>103.92670157068063</v>
      </c>
      <c r="P11">
        <v>137.8860759493671</v>
      </c>
      <c r="Q11">
        <v>6.7656349999999996</v>
      </c>
      <c r="R11">
        <v>9.2586737499999998</v>
      </c>
      <c r="S11">
        <v>10.228142999999999</v>
      </c>
      <c r="T11">
        <v>9.2845887499999993</v>
      </c>
      <c r="U11">
        <v>8.8842601249999991</v>
      </c>
    </row>
    <row r="12" spans="1:21" x14ac:dyDescent="0.25">
      <c r="A12">
        <v>2007</v>
      </c>
      <c r="B12">
        <v>46917.326740100885</v>
      </c>
      <c r="C12">
        <v>1520280.8442239494</v>
      </c>
      <c r="D12">
        <v>471056.90648133768</v>
      </c>
      <c r="E12">
        <v>747.931217956674</v>
      </c>
      <c r="F12">
        <v>114889847.6365</v>
      </c>
      <c r="G12">
        <v>2039003.0086633447</v>
      </c>
      <c r="H12">
        <v>-4.03151285554637</v>
      </c>
      <c r="I12">
        <v>2.300993502253694E-2</v>
      </c>
      <c r="J12">
        <v>0.74560009856020748</v>
      </c>
      <c r="K12">
        <v>0.23102315419835306</v>
      </c>
      <c r="L12">
        <v>3.6681221890249959E-4</v>
      </c>
      <c r="M12">
        <v>3.478263315396521</v>
      </c>
      <c r="N12">
        <v>-1.1716714554369481</v>
      </c>
      <c r="O12">
        <v>91.066037735849051</v>
      </c>
      <c r="P12">
        <v>124.30612244897959</v>
      </c>
      <c r="Q12">
        <v>7.0504087499999999</v>
      </c>
      <c r="R12">
        <v>9.4925682499999997</v>
      </c>
      <c r="S12">
        <v>10.2650416071429</v>
      </c>
      <c r="T12">
        <v>10.430918333333301</v>
      </c>
      <c r="U12">
        <v>9.3097342351190502</v>
      </c>
    </row>
    <row r="13" spans="1:21" x14ac:dyDescent="0.25">
      <c r="A13">
        <v>2008</v>
      </c>
      <c r="B13">
        <v>116212.78093087107</v>
      </c>
      <c r="C13">
        <v>3432836.9089581775</v>
      </c>
      <c r="D13">
        <v>1524769.078483674</v>
      </c>
      <c r="E13">
        <v>125211.37258165416</v>
      </c>
      <c r="F13">
        <v>110418403</v>
      </c>
      <c r="G13">
        <v>5199030.1409543771</v>
      </c>
      <c r="H13">
        <v>-3.0558047169546518</v>
      </c>
      <c r="I13">
        <v>2.2352780764902064E-2</v>
      </c>
      <c r="J13">
        <v>0.66028409451152315</v>
      </c>
      <c r="K13">
        <v>0.29327952274648184</v>
      </c>
      <c r="L13">
        <v>2.4083601977092851E-2</v>
      </c>
      <c r="M13">
        <v>3.3857194563031974</v>
      </c>
      <c r="N13">
        <v>-0.81154403184108115</v>
      </c>
      <c r="Q13">
        <v>6.2214693749999999</v>
      </c>
      <c r="R13">
        <v>8.0695300000000003</v>
      </c>
      <c r="S13">
        <v>9.4444956521739094</v>
      </c>
      <c r="T13">
        <v>9.4276014705882396</v>
      </c>
      <c r="U13">
        <v>8.2907741244405386</v>
      </c>
    </row>
    <row r="14" spans="1:21" x14ac:dyDescent="0.25">
      <c r="A14">
        <v>2009</v>
      </c>
      <c r="B14">
        <v>62259.670268911555</v>
      </c>
      <c r="C14">
        <v>2400581.3076787414</v>
      </c>
      <c r="D14">
        <v>1613821.2069637892</v>
      </c>
      <c r="E14">
        <v>45325.184937089427</v>
      </c>
      <c r="F14">
        <v>108989467</v>
      </c>
      <c r="G14">
        <v>4121987.3698485312</v>
      </c>
      <c r="H14">
        <v>-3.2749158261521019</v>
      </c>
      <c r="I14">
        <v>1.510428457989171E-2</v>
      </c>
      <c r="J14">
        <v>0.58238444038875226</v>
      </c>
      <c r="K14">
        <v>0.39151532068452011</v>
      </c>
      <c r="L14">
        <v>1.0995954346836092E-2</v>
      </c>
      <c r="M14">
        <v>3.6521523295751166</v>
      </c>
      <c r="N14">
        <v>-0.39710613220115726</v>
      </c>
      <c r="Q14">
        <v>7.9188587500000001</v>
      </c>
      <c r="R14">
        <v>9.5250850000000007</v>
      </c>
      <c r="S14">
        <v>10.619273076923101</v>
      </c>
      <c r="T14">
        <v>10.382649375</v>
      </c>
      <c r="U14">
        <v>9.6114665504807757</v>
      </c>
    </row>
    <row r="15" spans="1:21" x14ac:dyDescent="0.25">
      <c r="A15">
        <v>2010</v>
      </c>
      <c r="B15">
        <v>84967.670896876691</v>
      </c>
      <c r="C15">
        <v>3082224.989522092</v>
      </c>
      <c r="D15">
        <v>1650286.9914072957</v>
      </c>
      <c r="E15">
        <v>45531.332213197413</v>
      </c>
      <c r="F15">
        <v>94953176.923863888</v>
      </c>
      <c r="G15">
        <v>4863010.9840394622</v>
      </c>
      <c r="H15">
        <v>-2.9717261054970776</v>
      </c>
      <c r="I15">
        <v>1.7472235036224051E-2</v>
      </c>
      <c r="J15">
        <v>0.63380999953280803</v>
      </c>
      <c r="K15">
        <v>0.33935497921423241</v>
      </c>
      <c r="L15">
        <v>9.3627862167353759E-3</v>
      </c>
      <c r="M15">
        <v>3.5911361726062832</v>
      </c>
      <c r="N15">
        <v>-0.6247025284023322</v>
      </c>
      <c r="O15">
        <v>105</v>
      </c>
      <c r="P15">
        <v>131.31060606060606</v>
      </c>
      <c r="Q15">
        <v>8.4938900000000004</v>
      </c>
      <c r="R15">
        <v>9.88012210526316</v>
      </c>
      <c r="S15">
        <v>9.6915902631579005</v>
      </c>
      <c r="T15">
        <v>10.412637500000001</v>
      </c>
      <c r="U15">
        <v>9.6195599671052658</v>
      </c>
    </row>
    <row r="16" spans="1:21" x14ac:dyDescent="0.25">
      <c r="A16">
        <v>2011</v>
      </c>
      <c r="B16">
        <v>26934.162718231837</v>
      </c>
      <c r="C16">
        <v>760452.95165083162</v>
      </c>
      <c r="D16">
        <v>698184.92213674844</v>
      </c>
      <c r="E16">
        <v>52321.73755151665</v>
      </c>
      <c r="F16">
        <v>99381361.986229688</v>
      </c>
      <c r="G16">
        <v>1537893.7740573285</v>
      </c>
      <c r="H16">
        <v>-4.1685507897973553</v>
      </c>
      <c r="I16">
        <v>1.7513669131498679E-2</v>
      </c>
      <c r="J16">
        <v>0.49447690372305519</v>
      </c>
      <c r="K16">
        <v>0.45398774214084436</v>
      </c>
      <c r="L16">
        <v>3.402168500460178E-2</v>
      </c>
      <c r="M16">
        <v>3.3405187743851394</v>
      </c>
      <c r="N16">
        <v>-8.5430245661465246E-2</v>
      </c>
      <c r="O16">
        <v>102.4812834224599</v>
      </c>
      <c r="P16">
        <v>126.63636363636364</v>
      </c>
      <c r="Q16">
        <v>6.5098525</v>
      </c>
      <c r="R16">
        <v>9.7575242307692296</v>
      </c>
      <c r="S16">
        <v>9.6874187999999997</v>
      </c>
      <c r="T16">
        <v>9.6800936538461499</v>
      </c>
      <c r="U16">
        <v>8.9087222961538437</v>
      </c>
    </row>
    <row r="17" spans="1:21" x14ac:dyDescent="0.25">
      <c r="A17">
        <v>2012</v>
      </c>
      <c r="B17">
        <v>43842.031790983412</v>
      </c>
      <c r="C17">
        <v>2130715.6821719338</v>
      </c>
      <c r="D17">
        <v>771991.31059718935</v>
      </c>
      <c r="E17">
        <v>39225.457688373353</v>
      </c>
      <c r="F17">
        <v>113774111.80599999</v>
      </c>
      <c r="G17">
        <v>2985774.48224848</v>
      </c>
      <c r="H17">
        <v>-3.6403558360582244</v>
      </c>
      <c r="I17">
        <v>1.468363804823181E-2</v>
      </c>
      <c r="J17">
        <v>0.71362244363725957</v>
      </c>
      <c r="K17">
        <v>0.25855647008404675</v>
      </c>
      <c r="L17">
        <v>1.3137448230461821E-2</v>
      </c>
      <c r="M17">
        <v>3.8836202161243714</v>
      </c>
      <c r="N17">
        <v>-1.0152399090291491</v>
      </c>
      <c r="O17">
        <v>92.952173913043481</v>
      </c>
      <c r="P17">
        <v>131.42207792207793</v>
      </c>
      <c r="Q17">
        <v>6.6335837499999997</v>
      </c>
      <c r="R17">
        <v>8.7597855769230808</v>
      </c>
      <c r="S17">
        <v>10.0354539285714</v>
      </c>
      <c r="T17">
        <v>9.4821704166666692</v>
      </c>
      <c r="U17">
        <v>8.7277484180402869</v>
      </c>
    </row>
    <row r="18" spans="1:21" x14ac:dyDescent="0.25">
      <c r="A18">
        <v>2013</v>
      </c>
      <c r="B18">
        <v>50008.836600776689</v>
      </c>
      <c r="C18">
        <v>1839401.4293054366</v>
      </c>
      <c r="D18">
        <v>1262947.6571273811</v>
      </c>
      <c r="E18">
        <v>39078.223874798816</v>
      </c>
      <c r="F18">
        <v>113638445.23634607</v>
      </c>
      <c r="G18">
        <v>3191436.1469083931</v>
      </c>
      <c r="H18">
        <v>-3.5725508571315663</v>
      </c>
      <c r="I18">
        <v>1.5669696744276471E-2</v>
      </c>
      <c r="J18">
        <v>0.57635539131412694</v>
      </c>
      <c r="K18">
        <v>0.39573019762617634</v>
      </c>
      <c r="L18">
        <v>1.2244714315420241E-2</v>
      </c>
      <c r="M18">
        <v>3.6049957656896972</v>
      </c>
      <c r="N18">
        <v>-0.37599180931432064</v>
      </c>
      <c r="O18">
        <v>83.84615384615384</v>
      </c>
      <c r="P18">
        <v>129.25373134328359</v>
      </c>
      <c r="Q18">
        <v>6.5547268750000001</v>
      </c>
      <c r="R18">
        <v>9.1124929629629605</v>
      </c>
      <c r="S18">
        <v>10.8409283928571</v>
      </c>
      <c r="T18">
        <v>10.135685952380999</v>
      </c>
      <c r="U18">
        <v>9.1609585458002663</v>
      </c>
    </row>
    <row r="19" spans="1:21" x14ac:dyDescent="0.25">
      <c r="A19">
        <v>2014</v>
      </c>
      <c r="B19">
        <v>37321.78337648444</v>
      </c>
      <c r="C19">
        <v>3177786.5922365696</v>
      </c>
      <c r="D19">
        <v>1334798.3547729403</v>
      </c>
      <c r="F19">
        <v>115633424.28402117</v>
      </c>
      <c r="O19">
        <v>104.55399061032864</v>
      </c>
      <c r="P19">
        <v>133.8125</v>
      </c>
      <c r="Q19">
        <v>7.6595806250000003</v>
      </c>
      <c r="R19">
        <v>9.5069665789473703</v>
      </c>
      <c r="S19">
        <v>10.1892804761905</v>
      </c>
      <c r="T19">
        <v>10.034576607142901</v>
      </c>
      <c r="U19">
        <v>9.3476010718201934</v>
      </c>
    </row>
    <row r="20" spans="1:21" x14ac:dyDescent="0.25">
      <c r="A20">
        <v>2015</v>
      </c>
      <c r="B20">
        <v>98347.811963420856</v>
      </c>
      <c r="C20">
        <v>1010146.9464935247</v>
      </c>
      <c r="F20">
        <v>107448692</v>
      </c>
      <c r="O20">
        <v>125.82352941176471</v>
      </c>
      <c r="P20">
        <v>171.29032258064515</v>
      </c>
      <c r="Q20">
        <v>7.6251293750000002</v>
      </c>
      <c r="R20">
        <v>10.627216848739501</v>
      </c>
      <c r="S20">
        <v>10.5614785714286</v>
      </c>
      <c r="T20">
        <v>10.613202083333301</v>
      </c>
      <c r="U20">
        <v>9.8567567196253503</v>
      </c>
    </row>
    <row r="21" spans="1:21" x14ac:dyDescent="0.25">
      <c r="A21">
        <v>2016</v>
      </c>
      <c r="B21">
        <v>301518.97274770105</v>
      </c>
      <c r="F21">
        <v>94979269</v>
      </c>
      <c r="O21">
        <v>122.98648648648648</v>
      </c>
      <c r="P21">
        <v>158.8125</v>
      </c>
      <c r="Q21">
        <v>8.6751585714285699</v>
      </c>
      <c r="R21">
        <v>10.484436428571399</v>
      </c>
      <c r="S21">
        <v>11.435465000000001</v>
      </c>
      <c r="T21">
        <v>10.567936538461501</v>
      </c>
      <c r="U21">
        <v>10.290749134615368</v>
      </c>
    </row>
    <row r="22" spans="1:21" x14ac:dyDescent="0.25">
      <c r="A22">
        <v>2017</v>
      </c>
      <c r="O22">
        <v>93.892857142857139</v>
      </c>
      <c r="P22">
        <v>93.892857142857139</v>
      </c>
      <c r="Q22">
        <v>7.6915987499999998</v>
      </c>
      <c r="R22">
        <v>8.6431649999999998</v>
      </c>
      <c r="S22">
        <v>9.3451931249999998</v>
      </c>
      <c r="T22">
        <v>10.036174375</v>
      </c>
      <c r="U22">
        <v>8.9290328125000009</v>
      </c>
    </row>
    <row r="23" spans="1:21" x14ac:dyDescent="0.25">
      <c r="A23">
        <v>2018</v>
      </c>
      <c r="Q23">
        <v>7.9138950000000001</v>
      </c>
      <c r="R23">
        <v>8.6314181249999997</v>
      </c>
      <c r="S23">
        <v>10.229543124999999</v>
      </c>
      <c r="T23">
        <v>10.113016875</v>
      </c>
      <c r="U23">
        <v>9.2219682812499997</v>
      </c>
    </row>
    <row r="42" spans="1:9" x14ac:dyDescent="0.25">
      <c r="A42" t="s">
        <v>90</v>
      </c>
      <c r="B42" t="s">
        <v>89</v>
      </c>
      <c r="C42" t="s">
        <v>88</v>
      </c>
      <c r="H42" t="s">
        <v>64</v>
      </c>
    </row>
    <row r="43" spans="1:9" ht="15.75" thickBot="1" x14ac:dyDescent="0.3">
      <c r="A43">
        <v>2.8188022032612561</v>
      </c>
      <c r="B43">
        <v>1997</v>
      </c>
      <c r="C43">
        <v>140615.54453117101</v>
      </c>
    </row>
    <row r="44" spans="1:9" x14ac:dyDescent="0.25">
      <c r="A44">
        <v>3.359420763067122</v>
      </c>
      <c r="B44">
        <v>1998</v>
      </c>
      <c r="C44">
        <v>16698.067863327338</v>
      </c>
      <c r="H44" s="13" t="s">
        <v>65</v>
      </c>
      <c r="I44" s="13"/>
    </row>
    <row r="45" spans="1:9" x14ac:dyDescent="0.25">
      <c r="A45">
        <v>3.1047828477980266</v>
      </c>
      <c r="B45">
        <v>1999</v>
      </c>
      <c r="C45">
        <v>59402.46892154032</v>
      </c>
      <c r="H45" s="9" t="s">
        <v>66</v>
      </c>
      <c r="I45" s="9">
        <v>0.80236511029228641</v>
      </c>
    </row>
    <row r="46" spans="1:9" x14ac:dyDescent="0.25">
      <c r="A46">
        <v>2.7868338649619813</v>
      </c>
      <c r="B46">
        <v>2000</v>
      </c>
      <c r="C46">
        <v>135742.33194643946</v>
      </c>
      <c r="H46" s="9" t="s">
        <v>67</v>
      </c>
      <c r="I46" s="9">
        <v>0.64378977021435291</v>
      </c>
    </row>
    <row r="47" spans="1:9" x14ac:dyDescent="0.25">
      <c r="A47">
        <v>2.8408150452016088</v>
      </c>
      <c r="B47">
        <v>2001</v>
      </c>
      <c r="C47">
        <v>82839.033527671942</v>
      </c>
      <c r="H47" s="9" t="s">
        <v>68</v>
      </c>
      <c r="I47" s="9">
        <v>0.5844213985834118</v>
      </c>
    </row>
    <row r="48" spans="1:9" x14ac:dyDescent="0.25">
      <c r="A48">
        <v>3.3403518442643536</v>
      </c>
      <c r="B48">
        <v>2002</v>
      </c>
      <c r="C48">
        <v>7440.1253777287857</v>
      </c>
      <c r="H48" s="9" t="s">
        <v>69</v>
      </c>
      <c r="I48" s="9">
        <v>0.25567851106485767</v>
      </c>
    </row>
    <row r="49" spans="1:16" ht="15.75" thickBot="1" x14ac:dyDescent="0.3">
      <c r="A49">
        <v>3.0358508800915174</v>
      </c>
      <c r="B49">
        <v>2003</v>
      </c>
      <c r="C49">
        <v>211831.79577859896</v>
      </c>
      <c r="H49" s="10" t="s">
        <v>70</v>
      </c>
      <c r="I49" s="10">
        <v>15</v>
      </c>
    </row>
    <row r="50" spans="1:16" x14ac:dyDescent="0.25">
      <c r="A50">
        <v>2.3970381981025048</v>
      </c>
      <c r="B50">
        <v>2004</v>
      </c>
      <c r="C50">
        <v>170149.87759212096</v>
      </c>
    </row>
    <row r="51" spans="1:16" ht="15.75" thickBot="1" x14ac:dyDescent="0.3">
      <c r="A51">
        <v>3.1420202221098319</v>
      </c>
      <c r="B51">
        <v>2005</v>
      </c>
      <c r="C51">
        <v>115138.16761306654</v>
      </c>
      <c r="H51" t="s">
        <v>71</v>
      </c>
    </row>
    <row r="52" spans="1:16" x14ac:dyDescent="0.25">
      <c r="A52">
        <v>3.5912681445343946</v>
      </c>
      <c r="B52">
        <v>2006</v>
      </c>
      <c r="C52">
        <v>65130.917822003357</v>
      </c>
      <c r="H52" s="11"/>
      <c r="I52" s="11" t="s">
        <v>76</v>
      </c>
      <c r="J52" s="11" t="s">
        <v>77</v>
      </c>
      <c r="K52" s="11" t="s">
        <v>78</v>
      </c>
      <c r="L52" s="11" t="s">
        <v>79</v>
      </c>
      <c r="M52" s="11" t="s">
        <v>80</v>
      </c>
    </row>
    <row r="53" spans="1:16" x14ac:dyDescent="0.25">
      <c r="A53">
        <v>3.478263315396521</v>
      </c>
      <c r="B53">
        <v>2007</v>
      </c>
      <c r="C53">
        <v>46917.326740100885</v>
      </c>
      <c r="H53" s="9" t="s">
        <v>72</v>
      </c>
      <c r="I53" s="9">
        <v>2</v>
      </c>
      <c r="J53" s="9">
        <v>1.4177752383735531</v>
      </c>
      <c r="K53" s="9">
        <v>0.70888761918677656</v>
      </c>
      <c r="L53" s="9">
        <v>10.843985653108719</v>
      </c>
      <c r="M53" s="9">
        <v>2.0428586849065883E-3</v>
      </c>
    </row>
    <row r="54" spans="1:16" x14ac:dyDescent="0.25">
      <c r="A54">
        <v>3.5911361726062832</v>
      </c>
      <c r="B54">
        <v>2010</v>
      </c>
      <c r="C54">
        <v>116212.78093087107</v>
      </c>
      <c r="H54" s="9" t="s">
        <v>73</v>
      </c>
      <c r="I54" s="9">
        <v>12</v>
      </c>
      <c r="J54" s="9">
        <v>0.78445801224411049</v>
      </c>
      <c r="K54" s="9">
        <v>6.5371501020342546E-2</v>
      </c>
      <c r="L54" s="9"/>
      <c r="M54" s="9"/>
    </row>
    <row r="55" spans="1:16" ht="15.75" thickBot="1" x14ac:dyDescent="0.3">
      <c r="A55">
        <v>3.3405187743851394</v>
      </c>
      <c r="B55">
        <v>2011</v>
      </c>
      <c r="C55">
        <v>62259.670268911555</v>
      </c>
      <c r="H55" s="10" t="s">
        <v>74</v>
      </c>
      <c r="I55" s="10">
        <v>14</v>
      </c>
      <c r="J55" s="10">
        <v>2.2022332506176636</v>
      </c>
      <c r="K55" s="10"/>
      <c r="L55" s="10"/>
      <c r="M55" s="10"/>
    </row>
    <row r="56" spans="1:16" ht="15.75" thickBot="1" x14ac:dyDescent="0.3">
      <c r="A56">
        <v>3.8836202161243714</v>
      </c>
      <c r="B56">
        <v>2012</v>
      </c>
      <c r="C56">
        <v>84967.670896876691</v>
      </c>
    </row>
    <row r="57" spans="1:16" x14ac:dyDescent="0.25">
      <c r="A57">
        <v>3.6049957656896972</v>
      </c>
      <c r="B57">
        <v>2013</v>
      </c>
      <c r="C57">
        <v>26934.162718231837</v>
      </c>
      <c r="H57" s="11"/>
      <c r="I57" s="11" t="s">
        <v>81</v>
      </c>
      <c r="J57" s="11" t="s">
        <v>69</v>
      </c>
      <c r="K57" s="11" t="s">
        <v>82</v>
      </c>
      <c r="L57" s="11" t="s">
        <v>83</v>
      </c>
      <c r="M57" s="11" t="s">
        <v>84</v>
      </c>
      <c r="N57" s="11" t="s">
        <v>85</v>
      </c>
      <c r="O57" s="11" t="s">
        <v>86</v>
      </c>
      <c r="P57" s="11" t="s">
        <v>87</v>
      </c>
    </row>
    <row r="58" spans="1:16" x14ac:dyDescent="0.25">
      <c r="H58" s="9" t="s">
        <v>75</v>
      </c>
      <c r="I58" s="9">
        <v>-83.154140068334328</v>
      </c>
      <c r="J58" s="9">
        <v>26.654491540739436</v>
      </c>
      <c r="K58" s="9">
        <v>-3.1197046074294579</v>
      </c>
      <c r="L58" s="9">
        <v>8.8596757325353267E-3</v>
      </c>
      <c r="M58" s="9">
        <v>-141.22928820555401</v>
      </c>
      <c r="N58" s="9">
        <v>-25.078991931114636</v>
      </c>
      <c r="O58" s="9">
        <v>-141.22928820555401</v>
      </c>
      <c r="P58" s="9">
        <v>-25.078991931114636</v>
      </c>
    </row>
    <row r="59" spans="1:16" x14ac:dyDescent="0.25">
      <c r="H59" s="9" t="s">
        <v>89</v>
      </c>
      <c r="I59" s="9">
        <v>4.3236819200733918E-2</v>
      </c>
      <c r="J59" s="9">
        <v>1.3288570400611672E-2</v>
      </c>
      <c r="K59" s="9">
        <v>3.2536847755078102</v>
      </c>
      <c r="L59" s="9">
        <v>6.9090630618989469E-3</v>
      </c>
      <c r="M59" s="9">
        <v>1.4283511523945025E-2</v>
      </c>
      <c r="N59" s="9">
        <v>7.2190126877522812E-2</v>
      </c>
      <c r="O59" s="9">
        <v>1.4283511523945025E-2</v>
      </c>
      <c r="P59" s="9">
        <v>7.2190126877522812E-2</v>
      </c>
    </row>
    <row r="60" spans="1:16" ht="15.75" thickBot="1" x14ac:dyDescent="0.3">
      <c r="H60" s="10" t="s">
        <v>88</v>
      </c>
      <c r="I60" s="10">
        <v>-3.2905657792495028E-6</v>
      </c>
      <c r="J60" s="10">
        <v>1.1861541946596545E-6</v>
      </c>
      <c r="K60" s="10">
        <v>-2.7741467290377635</v>
      </c>
      <c r="L60" s="10">
        <v>1.6832035803856105E-2</v>
      </c>
      <c r="M60" s="10">
        <v>-5.8749737565375565E-6</v>
      </c>
      <c r="N60" s="10">
        <v>-7.0615780196144871E-7</v>
      </c>
      <c r="O60" s="10">
        <v>-5.8749737565375565E-6</v>
      </c>
      <c r="P60" s="10">
        <v>-7.0615780196144871E-7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"/>
  <sheetViews>
    <sheetView tabSelected="1" workbookViewId="0"/>
  </sheetViews>
  <sheetFormatPr defaultRowHeight="15" x14ac:dyDescent="0.25"/>
  <cols>
    <col min="1" max="1" width="7.7109375" style="1" bestFit="1" customWidth="1"/>
    <col min="2" max="2" width="12.42578125" style="1" bestFit="1" customWidth="1"/>
    <col min="3" max="3" width="10.5703125" style="1" bestFit="1" customWidth="1"/>
    <col min="4" max="4" width="18.42578125" style="1" customWidth="1"/>
    <col min="5" max="5" width="26.140625" style="1" customWidth="1"/>
    <col min="6" max="6" width="14.140625" style="2" customWidth="1"/>
    <col min="7" max="7" width="7.5703125" style="2" customWidth="1"/>
    <col min="8" max="8" width="9.140625" style="2" customWidth="1"/>
    <col min="9" max="9" width="7.5703125" style="2" customWidth="1"/>
    <col min="10" max="10" width="6.5703125" style="2" customWidth="1"/>
    <col min="11" max="11" width="9.140625" style="2" bestFit="1" customWidth="1"/>
    <col min="12" max="15" width="14.140625" style="3" customWidth="1"/>
    <col min="16" max="16" width="11.85546875" style="2" bestFit="1" customWidth="1"/>
    <col min="17" max="17" width="15" style="3" bestFit="1" customWidth="1"/>
    <col min="18" max="21" width="10.140625" style="3" bestFit="1" customWidth="1"/>
    <col min="22" max="16384" width="9.140625" style="1"/>
  </cols>
  <sheetData>
    <row r="1" spans="1:21" x14ac:dyDescent="0.25">
      <c r="A1" s="1" t="s">
        <v>17</v>
      </c>
      <c r="B1" s="1" t="s">
        <v>18</v>
      </c>
      <c r="C1" s="1" t="s">
        <v>19</v>
      </c>
      <c r="D1" s="1" t="s">
        <v>22</v>
      </c>
      <c r="E1" s="1" t="s">
        <v>23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28</v>
      </c>
      <c r="L1" s="3" t="s">
        <v>7</v>
      </c>
      <c r="M1" s="3" t="s">
        <v>8</v>
      </c>
      <c r="N1" s="3" t="s">
        <v>9</v>
      </c>
      <c r="O1" s="3" t="s">
        <v>10</v>
      </c>
      <c r="P1" s="2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</row>
    <row r="2" spans="1:21" x14ac:dyDescent="0.25">
      <c r="A2" s="1" t="s">
        <v>0</v>
      </c>
      <c r="B2" s="1" t="s">
        <v>26</v>
      </c>
      <c r="C2" s="1">
        <v>1984</v>
      </c>
      <c r="D2" s="1" t="s">
        <v>24</v>
      </c>
      <c r="E2" s="1" t="s">
        <v>24</v>
      </c>
      <c r="F2" s="2">
        <v>4291652</v>
      </c>
      <c r="G2" s="2">
        <v>615.58000000000004</v>
      </c>
      <c r="H2" s="2">
        <v>58104.270000000004</v>
      </c>
      <c r="I2" s="2">
        <v>4923.3388681769329</v>
      </c>
      <c r="J2" s="2">
        <v>218.592704113406</v>
      </c>
      <c r="K2" s="2">
        <f>SUM(G2:J2)</f>
        <v>63861.781572290347</v>
      </c>
      <c r="L2" s="3">
        <v>9.6392550418151896E-3</v>
      </c>
      <c r="M2" s="3">
        <v>0.90984417549057961</v>
      </c>
      <c r="N2" s="3">
        <v>7.7093666148411552E-2</v>
      </c>
      <c r="O2" s="3">
        <v>3.422903319193548E-3</v>
      </c>
      <c r="P2" s="2">
        <f>SUM(G2:J2)</f>
        <v>63861.781572290347</v>
      </c>
      <c r="Q2" s="3">
        <v>1.4880465977271769E-2</v>
      </c>
      <c r="R2" s="3">
        <v>1.4343660669597629E-4</v>
      </c>
      <c r="S2" s="3">
        <v>1.3538905298006457E-2</v>
      </c>
      <c r="T2" s="3">
        <v>1.1471896761845865E-3</v>
      </c>
      <c r="U2" s="3">
        <v>5.0934396384750209E-5</v>
      </c>
    </row>
    <row r="3" spans="1:21" x14ac:dyDescent="0.25">
      <c r="A3" s="1" t="s">
        <v>0</v>
      </c>
      <c r="B3" s="1" t="s">
        <v>26</v>
      </c>
      <c r="C3" s="1">
        <v>1985</v>
      </c>
      <c r="D3" s="1" t="s">
        <v>24</v>
      </c>
      <c r="E3" s="1" t="s">
        <v>24</v>
      </c>
      <c r="F3" s="2">
        <v>7001628</v>
      </c>
      <c r="G3" s="2">
        <v>0</v>
      </c>
      <c r="H3" s="2">
        <v>28262.161249542565</v>
      </c>
      <c r="I3" s="2">
        <v>65293.787544411571</v>
      </c>
      <c r="J3" s="2">
        <v>3946.3621015352278</v>
      </c>
      <c r="K3" s="2">
        <f t="shared" ref="K3:K72" si="0">SUM(G3:J3)</f>
        <v>97502.310895489354</v>
      </c>
      <c r="L3" s="3">
        <v>0</v>
      </c>
      <c r="M3" s="3">
        <v>0.28986145035922456</v>
      </c>
      <c r="N3" s="3">
        <v>0.66966400021429839</v>
      </c>
      <c r="O3" s="3">
        <v>4.0474549426477172E-2</v>
      </c>
      <c r="P3" s="2">
        <f t="shared" ref="P3:P66" si="1">SUM(G3:J3)</f>
        <v>97502.310895489354</v>
      </c>
      <c r="Q3" s="3">
        <v>1.3925662845196767E-2</v>
      </c>
      <c r="R3" s="3">
        <v>0</v>
      </c>
      <c r="S3" s="3">
        <v>4.0365128295223006E-3</v>
      </c>
      <c r="T3" s="3">
        <v>9.3255150865500947E-3</v>
      </c>
      <c r="U3" s="3">
        <v>5.6363492912437328E-4</v>
      </c>
    </row>
    <row r="4" spans="1:21" x14ac:dyDescent="0.25">
      <c r="A4" s="1" t="s">
        <v>0</v>
      </c>
      <c r="B4" s="1" t="s">
        <v>26</v>
      </c>
      <c r="C4" s="1">
        <v>1986</v>
      </c>
      <c r="D4" s="1" t="s">
        <v>24</v>
      </c>
      <c r="E4" s="1" t="s">
        <v>24</v>
      </c>
      <c r="F4" s="2">
        <v>18971280</v>
      </c>
      <c r="G4" s="2">
        <v>1568.7711269146989</v>
      </c>
      <c r="H4" s="2">
        <v>160056.18286381525</v>
      </c>
      <c r="I4" s="2">
        <v>203435.5523551293</v>
      </c>
      <c r="J4" s="2">
        <v>17156.279852082913</v>
      </c>
      <c r="K4" s="2">
        <f t="shared" si="0"/>
        <v>382216.78619794216</v>
      </c>
      <c r="L4" s="3">
        <v>4.1044014380421925E-3</v>
      </c>
      <c r="M4" s="3">
        <v>0.41875759684956765</v>
      </c>
      <c r="N4" s="3">
        <v>0.53225174744097781</v>
      </c>
      <c r="O4" s="3">
        <v>4.4886254271412428E-2</v>
      </c>
      <c r="P4" s="2">
        <f t="shared" si="1"/>
        <v>382216.78619794216</v>
      </c>
      <c r="Q4" s="3">
        <v>2.0147126930704841E-2</v>
      </c>
      <c r="R4" s="3">
        <v>8.2691896746803534E-5</v>
      </c>
      <c r="S4" s="3">
        <v>8.4367624569251648E-3</v>
      </c>
      <c r="T4" s="3">
        <v>1.0723343514782834E-2</v>
      </c>
      <c r="U4" s="3">
        <v>9.0432906225003861E-4</v>
      </c>
    </row>
    <row r="5" spans="1:21" x14ac:dyDescent="0.25">
      <c r="A5" s="1" t="s">
        <v>0</v>
      </c>
      <c r="B5" s="1" t="s">
        <v>26</v>
      </c>
      <c r="C5" s="1">
        <v>1987</v>
      </c>
      <c r="D5" s="1" t="s">
        <v>24</v>
      </c>
      <c r="E5" s="1" t="s">
        <v>24</v>
      </c>
      <c r="F5" s="2">
        <v>18349769</v>
      </c>
      <c r="G5" s="2">
        <v>474.43688765978231</v>
      </c>
      <c r="H5" s="2">
        <v>18965.587523028415</v>
      </c>
      <c r="I5" s="2">
        <v>21530.09082914067</v>
      </c>
      <c r="J5" s="2">
        <v>759.06500000000017</v>
      </c>
      <c r="K5" s="2">
        <f t="shared" si="0"/>
        <v>41729.180239828871</v>
      </c>
      <c r="L5" s="3">
        <v>1.13694274589883E-2</v>
      </c>
      <c r="M5" s="3">
        <v>0.45449221417789804</v>
      </c>
      <c r="N5" s="3">
        <v>0.51594808969170791</v>
      </c>
      <c r="O5" s="3">
        <v>1.8190268671405684E-2</v>
      </c>
      <c r="P5" s="2">
        <f t="shared" si="1"/>
        <v>41729.180239828871</v>
      </c>
      <c r="Q5" s="3">
        <v>2.2740983954527639E-3</v>
      </c>
      <c r="R5" s="3">
        <v>2.5855196741701888E-5</v>
      </c>
      <c r="S5" s="3">
        <v>1.033560015007732E-3</v>
      </c>
      <c r="T5" s="3">
        <v>1.1733167229048317E-3</v>
      </c>
      <c r="U5" s="3">
        <v>4.1366460798498347E-5</v>
      </c>
    </row>
    <row r="6" spans="1:21" x14ac:dyDescent="0.25">
      <c r="A6" s="1" t="s">
        <v>0</v>
      </c>
      <c r="B6" s="1" t="s">
        <v>26</v>
      </c>
      <c r="C6" s="1">
        <v>1988</v>
      </c>
      <c r="D6" s="1" t="s">
        <v>24</v>
      </c>
      <c r="E6" s="1" t="s">
        <v>24</v>
      </c>
      <c r="F6" s="2">
        <v>35416286</v>
      </c>
      <c r="G6" s="2">
        <v>4858.4980203070454</v>
      </c>
      <c r="H6" s="2">
        <v>158889.60946669351</v>
      </c>
      <c r="I6" s="2">
        <v>111010.08815456608</v>
      </c>
      <c r="J6" s="2">
        <v>1515.1888066727354</v>
      </c>
      <c r="K6" s="2">
        <f t="shared" si="0"/>
        <v>276273.38444823941</v>
      </c>
      <c r="L6" s="3">
        <v>1.7585834516814624E-2</v>
      </c>
      <c r="M6" s="3">
        <v>0.57511732367567936</v>
      </c>
      <c r="N6" s="3">
        <v>0.40181245969918661</v>
      </c>
      <c r="O6" s="3">
        <v>5.4843821083192697E-3</v>
      </c>
      <c r="P6" s="2">
        <f t="shared" si="1"/>
        <v>276273.38444823941</v>
      </c>
      <c r="Q6" s="3">
        <v>7.8007441110069927E-3</v>
      </c>
      <c r="R6" s="3">
        <v>1.3718259504418519E-4</v>
      </c>
      <c r="S6" s="3">
        <v>4.4863430758011582E-3</v>
      </c>
      <c r="T6" s="3">
        <v>3.1344361787276646E-3</v>
      </c>
      <c r="U6" s="3">
        <v>4.2782261433983658E-5</v>
      </c>
    </row>
    <row r="7" spans="1:21" x14ac:dyDescent="0.25">
      <c r="A7" s="1" t="s">
        <v>0</v>
      </c>
      <c r="B7" s="1" t="s">
        <v>26</v>
      </c>
      <c r="C7" s="1">
        <v>1989</v>
      </c>
      <c r="D7" s="1" t="s">
        <v>24</v>
      </c>
      <c r="E7" s="1" t="s">
        <v>24</v>
      </c>
      <c r="F7" s="2">
        <v>14660466</v>
      </c>
      <c r="G7" s="2">
        <v>1804.0198520829142</v>
      </c>
      <c r="H7" s="2">
        <v>38039.632295319265</v>
      </c>
      <c r="I7" s="2">
        <v>50072.759887966262</v>
      </c>
      <c r="J7" s="2">
        <v>5751.6438824563756</v>
      </c>
      <c r="K7" s="2">
        <f t="shared" si="0"/>
        <v>95668.055917824822</v>
      </c>
      <c r="L7" s="3">
        <v>1.885707653171606E-2</v>
      </c>
      <c r="M7" s="3">
        <v>0.39762104424902128</v>
      </c>
      <c r="N7" s="3">
        <v>0.52340103922438685</v>
      </c>
      <c r="O7" s="3">
        <v>6.0120839994875788E-2</v>
      </c>
      <c r="P7" s="2">
        <f t="shared" si="1"/>
        <v>95668.055917824822</v>
      </c>
      <c r="Q7" s="3">
        <v>6.5255808320025315E-3</v>
      </c>
      <c r="R7" s="3">
        <v>1.230533771629711E-4</v>
      </c>
      <c r="S7" s="3">
        <v>2.5947082647522434E-3</v>
      </c>
      <c r="T7" s="3">
        <v>3.4154957890128639E-3</v>
      </c>
      <c r="U7" s="3">
        <v>3.923234010744526E-4</v>
      </c>
    </row>
    <row r="8" spans="1:21" x14ac:dyDescent="0.25">
      <c r="A8" s="1" t="s">
        <v>0</v>
      </c>
      <c r="B8" s="1" t="s">
        <v>26</v>
      </c>
      <c r="C8" s="1">
        <v>1990</v>
      </c>
      <c r="D8" s="1" t="s">
        <v>24</v>
      </c>
      <c r="E8" s="1" t="s">
        <v>24</v>
      </c>
      <c r="F8" s="2">
        <v>49200620</v>
      </c>
      <c r="G8" s="2">
        <v>2004.2145501146654</v>
      </c>
      <c r="H8" s="2">
        <v>301779.45985004934</v>
      </c>
      <c r="I8" s="2">
        <v>220323.89553142514</v>
      </c>
      <c r="J8" s="2">
        <v>13898.081194764334</v>
      </c>
      <c r="K8" s="2">
        <f t="shared" si="0"/>
        <v>538005.65112635342</v>
      </c>
      <c r="L8" s="3">
        <v>3.7252667252076228E-3</v>
      </c>
      <c r="M8" s="3">
        <v>0.56092247213064106</v>
      </c>
      <c r="N8" s="3">
        <v>0.40951966781419724</v>
      </c>
      <c r="O8" s="3">
        <v>2.5832593329954256E-2</v>
      </c>
      <c r="P8" s="2">
        <f t="shared" si="1"/>
        <v>538005.65112635342</v>
      </c>
      <c r="Q8" s="3">
        <v>1.0934936411906057E-2</v>
      </c>
      <c r="R8" s="3">
        <v>4.0735554757534874E-5</v>
      </c>
      <c r="S8" s="3">
        <v>6.1336515647577071E-3</v>
      </c>
      <c r="T8" s="3">
        <v>4.4780715269731389E-3</v>
      </c>
      <c r="U8" s="3">
        <v>2.8247776541767835E-4</v>
      </c>
    </row>
    <row r="9" spans="1:21" x14ac:dyDescent="0.25">
      <c r="A9" s="1" t="s">
        <v>0</v>
      </c>
      <c r="B9" s="1" t="s">
        <v>26</v>
      </c>
      <c r="C9" s="1">
        <v>1991</v>
      </c>
      <c r="D9" s="1" t="s">
        <v>24</v>
      </c>
      <c r="E9" s="1" t="s">
        <v>24</v>
      </c>
      <c r="F9" s="2">
        <v>38970661</v>
      </c>
      <c r="G9" s="2">
        <v>5710.5914553116463</v>
      </c>
      <c r="H9" s="2">
        <v>67682.085654543378</v>
      </c>
      <c r="I9" s="2">
        <v>84455.822343164327</v>
      </c>
      <c r="J9" s="2">
        <v>1424.4493629617182</v>
      </c>
      <c r="K9" s="2">
        <f t="shared" si="0"/>
        <v>159272.94881598107</v>
      </c>
      <c r="L9" s="3">
        <v>3.5854120224203818E-2</v>
      </c>
      <c r="M9" s="3">
        <v>0.42494401062883014</v>
      </c>
      <c r="N9" s="3">
        <v>0.53025842097481291</v>
      </c>
      <c r="O9" s="3">
        <v>8.9434481721530883E-3</v>
      </c>
      <c r="P9" s="2">
        <f t="shared" si="1"/>
        <v>159272.94881598107</v>
      </c>
      <c r="Q9" s="3">
        <v>4.0869963385014455E-3</v>
      </c>
      <c r="R9" s="3">
        <v>1.4653565807651162E-4</v>
      </c>
      <c r="S9" s="3">
        <v>1.7367446155081481E-3</v>
      </c>
      <c r="T9" s="3">
        <v>2.1671642249836186E-3</v>
      </c>
      <c r="U9" s="3">
        <v>3.6551839933167109E-5</v>
      </c>
    </row>
    <row r="10" spans="1:21" x14ac:dyDescent="0.25">
      <c r="A10" s="1" t="s">
        <v>0</v>
      </c>
      <c r="B10" s="1" t="s">
        <v>26</v>
      </c>
      <c r="C10" s="1">
        <v>1992</v>
      </c>
      <c r="D10" s="1" t="s">
        <v>24</v>
      </c>
      <c r="E10" s="1" t="s">
        <v>24</v>
      </c>
      <c r="F10" s="2">
        <v>38894204</v>
      </c>
      <c r="G10" s="2">
        <v>44329.374931575097</v>
      </c>
      <c r="H10" s="2">
        <v>842415.36694592412</v>
      </c>
      <c r="I10" s="2">
        <v>212484.34143271894</v>
      </c>
      <c r="J10" s="2">
        <v>8651.8181540939731</v>
      </c>
      <c r="K10" s="2">
        <f t="shared" si="0"/>
        <v>1107880.9014643123</v>
      </c>
      <c r="L10" s="3">
        <v>4.0012762087498682E-2</v>
      </c>
      <c r="M10" s="3">
        <v>0.76038441120564837</v>
      </c>
      <c r="N10" s="3">
        <v>0.19179348714457789</v>
      </c>
      <c r="O10" s="3">
        <v>7.809339562274845E-3</v>
      </c>
      <c r="P10" s="2">
        <f t="shared" si="1"/>
        <v>1107880.9014643123</v>
      </c>
      <c r="Q10" s="3">
        <v>2.848447294266036E-2</v>
      </c>
      <c r="R10" s="3">
        <v>1.1397424390424623E-3</v>
      </c>
      <c r="S10" s="3">
        <v>2.1659149187008023E-2</v>
      </c>
      <c r="T10" s="3">
        <v>5.4631363951482062E-3</v>
      </c>
      <c r="U10" s="3">
        <v>2.2244492146166492E-4</v>
      </c>
    </row>
    <row r="11" spans="1:21" x14ac:dyDescent="0.25">
      <c r="A11" s="1" t="s">
        <v>0</v>
      </c>
      <c r="B11" s="1" t="s">
        <v>26</v>
      </c>
      <c r="C11" s="1">
        <v>1993</v>
      </c>
      <c r="D11" s="1" t="s">
        <v>24</v>
      </c>
      <c r="E11" s="1" t="s">
        <v>24</v>
      </c>
      <c r="F11" s="2">
        <v>20505396</v>
      </c>
      <c r="G11" s="2">
        <v>2351.7295161473121</v>
      </c>
      <c r="H11" s="2">
        <v>123420.78533394691</v>
      </c>
      <c r="I11" s="2">
        <v>58517.291738520486</v>
      </c>
      <c r="J11" s="2">
        <v>3425.5170768671605</v>
      </c>
      <c r="K11" s="2">
        <f t="shared" si="0"/>
        <v>187715.32366548188</v>
      </c>
      <c r="L11" s="3">
        <v>1.2528170158011245E-2</v>
      </c>
      <c r="M11" s="3">
        <v>0.65748913260746333</v>
      </c>
      <c r="N11" s="3">
        <v>0.31173422923533528</v>
      </c>
      <c r="O11" s="3">
        <v>1.8248467999190113E-2</v>
      </c>
      <c r="P11" s="2">
        <f t="shared" si="1"/>
        <v>187715.32366548188</v>
      </c>
      <c r="Q11" s="3">
        <v>9.154435430824252E-3</v>
      </c>
      <c r="R11" s="3">
        <v>1.146883247778932E-4</v>
      </c>
      <c r="S11" s="3">
        <v>6.0189418109236666E-3</v>
      </c>
      <c r="T11" s="3">
        <v>2.8537508731126425E-3</v>
      </c>
      <c r="U11" s="3">
        <v>1.6705442201004849E-4</v>
      </c>
    </row>
    <row r="12" spans="1:21" x14ac:dyDescent="0.25">
      <c r="A12" s="1" t="s">
        <v>0</v>
      </c>
      <c r="B12" s="1" t="s">
        <v>26</v>
      </c>
      <c r="C12" s="1">
        <v>1994</v>
      </c>
      <c r="D12" s="1" t="s">
        <v>24</v>
      </c>
      <c r="E12" s="1" t="s">
        <v>24</v>
      </c>
      <c r="F12" s="2">
        <v>56498805</v>
      </c>
      <c r="G12" s="2">
        <v>9712.4238703724368</v>
      </c>
      <c r="H12" s="2">
        <v>429590.57684845227</v>
      </c>
      <c r="I12" s="2">
        <v>79410.99068109112</v>
      </c>
      <c r="J12" s="2">
        <v>2112.872029081298</v>
      </c>
      <c r="K12" s="2">
        <f t="shared" si="0"/>
        <v>520826.86342899705</v>
      </c>
      <c r="L12" s="3">
        <v>1.8648085481666993E-2</v>
      </c>
      <c r="M12" s="3">
        <v>0.82482415369309614</v>
      </c>
      <c r="N12" s="3">
        <v>0.15247099613539233</v>
      </c>
      <c r="O12" s="3">
        <v>4.0567646898446519E-3</v>
      </c>
      <c r="P12" s="2">
        <f t="shared" si="1"/>
        <v>520826.86342899705</v>
      </c>
      <c r="Q12" s="3">
        <v>9.2183695465593834E-3</v>
      </c>
      <c r="R12" s="3">
        <v>1.7190494330583518E-4</v>
      </c>
      <c r="S12" s="3">
        <v>7.6035338596710548E-3</v>
      </c>
      <c r="T12" s="3">
        <v>1.4055339875080743E-3</v>
      </c>
      <c r="U12" s="3">
        <v>3.7396756074421359E-5</v>
      </c>
    </row>
    <row r="13" spans="1:21" x14ac:dyDescent="0.25">
      <c r="A13" s="1" t="s">
        <v>0</v>
      </c>
      <c r="B13" s="1" t="s">
        <v>26</v>
      </c>
      <c r="C13" s="1">
        <v>1995</v>
      </c>
      <c r="D13" s="1" t="s">
        <v>24</v>
      </c>
      <c r="E13" s="1" t="s">
        <v>24</v>
      </c>
      <c r="F13" s="2">
        <v>52714583</v>
      </c>
      <c r="G13" s="2">
        <v>14245.313258933356</v>
      </c>
      <c r="H13" s="2">
        <v>429997.0986915172</v>
      </c>
      <c r="I13" s="2">
        <v>224333.68777880707</v>
      </c>
      <c r="J13" s="2">
        <v>12870.165203141587</v>
      </c>
      <c r="K13" s="2">
        <f t="shared" si="0"/>
        <v>681446.26493239927</v>
      </c>
      <c r="L13" s="3">
        <v>2.090452907588615E-2</v>
      </c>
      <c r="M13" s="3">
        <v>0.63100661170132577</v>
      </c>
      <c r="N13" s="3">
        <v>0.32920231472845685</v>
      </c>
      <c r="O13" s="3">
        <v>1.888654449433123E-2</v>
      </c>
      <c r="P13" s="2">
        <f t="shared" si="1"/>
        <v>681446.26493239927</v>
      </c>
      <c r="Q13" s="3">
        <v>1.2927092014223072E-2</v>
      </c>
      <c r="R13" s="3">
        <v>2.7023477087798184E-4</v>
      </c>
      <c r="S13" s="3">
        <v>8.157080531046166E-3</v>
      </c>
      <c r="T13" s="3">
        <v>4.2556286137899841E-3</v>
      </c>
      <c r="U13" s="3">
        <v>2.4414809850893795E-4</v>
      </c>
    </row>
    <row r="14" spans="1:21" x14ac:dyDescent="0.25">
      <c r="A14" s="1" t="s">
        <v>0</v>
      </c>
      <c r="B14" s="1" t="s">
        <v>26</v>
      </c>
      <c r="C14" s="1">
        <v>1996</v>
      </c>
      <c r="D14" s="1" t="s">
        <v>24</v>
      </c>
      <c r="E14" s="1" t="s">
        <v>24</v>
      </c>
      <c r="F14" s="2">
        <v>51444899</v>
      </c>
      <c r="G14" s="2">
        <v>40879.393550524554</v>
      </c>
      <c r="H14" s="2">
        <v>571623.64579339768</v>
      </c>
      <c r="I14" s="2">
        <v>321184.38444579823</v>
      </c>
      <c r="J14" s="2">
        <v>1213.7551903282856</v>
      </c>
      <c r="K14" s="2">
        <f t="shared" si="0"/>
        <v>934901.17898004875</v>
      </c>
      <c r="L14" s="3">
        <v>4.3725897955463951E-2</v>
      </c>
      <c r="M14" s="3">
        <v>0.61142681028279722</v>
      </c>
      <c r="N14" s="3">
        <v>0.34354902065285819</v>
      </c>
      <c r="O14" s="3">
        <v>1.2982711088806828E-3</v>
      </c>
      <c r="P14" s="2">
        <f t="shared" si="1"/>
        <v>934901.17898004875</v>
      </c>
      <c r="Q14" s="3">
        <v>1.8172864504604213E-2</v>
      </c>
      <c r="R14" s="3">
        <v>7.9462481888679676E-4</v>
      </c>
      <c r="S14" s="3">
        <v>1.1111376577751618E-2</v>
      </c>
      <c r="T14" s="3">
        <v>6.2432698030138664E-3</v>
      </c>
      <c r="U14" s="3">
        <v>2.3593304951930911E-5</v>
      </c>
    </row>
    <row r="15" spans="1:21" x14ac:dyDescent="0.25">
      <c r="A15" s="1" t="s">
        <v>0</v>
      </c>
      <c r="B15" s="1" t="s">
        <v>26</v>
      </c>
      <c r="C15" s="1">
        <v>1997</v>
      </c>
      <c r="D15" s="1" t="s">
        <v>24</v>
      </c>
      <c r="E15" s="1" t="s">
        <v>24</v>
      </c>
      <c r="F15" s="2">
        <v>24264239</v>
      </c>
      <c r="G15" s="2">
        <v>1756.7943987139099</v>
      </c>
      <c r="H15" s="2">
        <v>139013.77804358775</v>
      </c>
      <c r="I15" s="2">
        <v>98830.134660235766</v>
      </c>
      <c r="J15" s="2">
        <v>1393.8868965306501</v>
      </c>
      <c r="K15" s="2">
        <f t="shared" si="0"/>
        <v>240994.59399906811</v>
      </c>
      <c r="L15" s="3">
        <v>7.289766834855653E-3</v>
      </c>
      <c r="M15" s="3">
        <v>0.57683359504788434</v>
      </c>
      <c r="N15" s="3">
        <v>0.41009274531949846</v>
      </c>
      <c r="O15" s="3">
        <v>5.7838927977614304E-3</v>
      </c>
      <c r="P15" s="2">
        <f t="shared" si="1"/>
        <v>240994.59399906811</v>
      </c>
      <c r="Q15" s="3">
        <v>9.9320895247968881E-3</v>
      </c>
      <c r="R15" s="3">
        <v>7.2402616818681597E-5</v>
      </c>
      <c r="S15" s="3">
        <v>5.7291629069260216E-3</v>
      </c>
      <c r="T15" s="3">
        <v>4.0730778599829881E-3</v>
      </c>
      <c r="U15" s="3">
        <v>5.7446141069194471E-5</v>
      </c>
    </row>
    <row r="16" spans="1:21" x14ac:dyDescent="0.25">
      <c r="A16" s="1" t="s">
        <v>0</v>
      </c>
      <c r="B16" s="1" t="s">
        <v>26</v>
      </c>
      <c r="C16" s="1">
        <v>1998</v>
      </c>
      <c r="D16" s="1" t="s">
        <v>24</v>
      </c>
      <c r="E16" s="1" t="s">
        <v>25</v>
      </c>
      <c r="F16" s="2">
        <v>21991640</v>
      </c>
      <c r="G16" s="2">
        <v>7517.6723074724714</v>
      </c>
      <c r="H16" s="2">
        <v>89884.049058496064</v>
      </c>
      <c r="I16" s="2">
        <v>18091.48059361201</v>
      </c>
      <c r="J16" s="2">
        <v>179.78015550990531</v>
      </c>
      <c r="K16" s="2">
        <f t="shared" si="0"/>
        <v>115672.98211509045</v>
      </c>
      <c r="L16" s="3">
        <v>6.4990736557588344E-2</v>
      </c>
      <c r="M16" s="3">
        <v>0.77705309757696639</v>
      </c>
      <c r="N16" s="3">
        <v>0.15640195543339272</v>
      </c>
      <c r="O16" s="3">
        <v>1.554210432052582E-3</v>
      </c>
      <c r="P16" s="2">
        <f t="shared" si="1"/>
        <v>115672.98211509045</v>
      </c>
      <c r="Q16" s="3">
        <v>5.2598615708101103E-3</v>
      </c>
      <c r="R16" s="3">
        <v>3.4184227767790267E-4</v>
      </c>
      <c r="S16" s="3">
        <v>4.0871917264240437E-3</v>
      </c>
      <c r="T16" s="3">
        <v>8.2265263498365788E-4</v>
      </c>
      <c r="U16" s="3">
        <v>8.1749317245055539E-6</v>
      </c>
    </row>
    <row r="17" spans="1:21" x14ac:dyDescent="0.25">
      <c r="A17" s="1" t="s">
        <v>0</v>
      </c>
      <c r="B17" s="1" t="s">
        <v>26</v>
      </c>
      <c r="C17" s="1">
        <v>1999</v>
      </c>
      <c r="D17" s="1" t="s">
        <v>24</v>
      </c>
      <c r="E17" s="1" t="s">
        <v>25</v>
      </c>
      <c r="F17" s="2">
        <v>27878900</v>
      </c>
      <c r="G17" s="2">
        <v>18001.061090939893</v>
      </c>
      <c r="H17" s="2">
        <v>261064.04825545766</v>
      </c>
      <c r="I17" s="2">
        <v>92602.864770623477</v>
      </c>
      <c r="J17" s="2">
        <v>5038.0099519079231</v>
      </c>
      <c r="K17" s="2">
        <f t="shared" si="0"/>
        <v>376705.98406892898</v>
      </c>
      <c r="L17" s="3">
        <v>4.7785439712171099E-2</v>
      </c>
      <c r="M17" s="3">
        <v>0.69301805465264021</v>
      </c>
      <c r="N17" s="3">
        <v>0.24582265397111178</v>
      </c>
      <c r="O17" s="3">
        <v>1.337385166407677E-2</v>
      </c>
      <c r="P17" s="2">
        <f t="shared" si="1"/>
        <v>376705.98406892898</v>
      </c>
      <c r="Q17" s="3">
        <v>1.3512225520695902E-2</v>
      </c>
      <c r="R17" s="3">
        <v>6.4568763799647383E-4</v>
      </c>
      <c r="S17" s="3">
        <v>9.3642162443804324E-3</v>
      </c>
      <c r="T17" s="3">
        <v>3.3216111385536546E-3</v>
      </c>
      <c r="U17" s="3">
        <v>1.8071049976533949E-4</v>
      </c>
    </row>
    <row r="18" spans="1:21" x14ac:dyDescent="0.25">
      <c r="A18" s="1" t="s">
        <v>0</v>
      </c>
      <c r="B18" s="1" t="s">
        <v>26</v>
      </c>
      <c r="C18" s="1">
        <v>2000</v>
      </c>
      <c r="D18" s="1" t="s">
        <v>24</v>
      </c>
      <c r="E18" s="1" t="s">
        <v>25</v>
      </c>
      <c r="F18" s="2">
        <v>27858929</v>
      </c>
      <c r="G18" s="2">
        <v>11366.584254399719</v>
      </c>
      <c r="H18" s="2">
        <v>217087.5319152509</v>
      </c>
      <c r="I18" s="2">
        <v>75608.130606334977</v>
      </c>
      <c r="J18" s="2">
        <v>5023.800450943274</v>
      </c>
      <c r="K18" s="2">
        <f t="shared" si="0"/>
        <v>309086.04722692887</v>
      </c>
      <c r="L18" s="3">
        <v>3.6774821627760017E-2</v>
      </c>
      <c r="M18" s="3">
        <v>0.7023530627245258</v>
      </c>
      <c r="N18" s="3">
        <v>0.2446183879365606</v>
      </c>
      <c r="O18" s="3">
        <v>1.6253727711153632E-2</v>
      </c>
      <c r="P18" s="2">
        <f t="shared" si="1"/>
        <v>309086.04722692887</v>
      </c>
      <c r="Q18" s="3">
        <v>1.1094685198663913E-2</v>
      </c>
      <c r="R18" s="3">
        <v>4.0800506919701468E-4</v>
      </c>
      <c r="S18" s="3">
        <v>7.7923861292460636E-3</v>
      </c>
      <c r="T18" s="3">
        <v>2.7139640079607862E-3</v>
      </c>
      <c r="U18" s="3">
        <v>1.8032999226004969E-4</v>
      </c>
    </row>
    <row r="19" spans="1:21" x14ac:dyDescent="0.25">
      <c r="A19" s="1" t="s">
        <v>0</v>
      </c>
      <c r="B19" s="1" t="s">
        <v>26</v>
      </c>
      <c r="C19" s="1">
        <v>2001</v>
      </c>
      <c r="D19" s="1" t="s">
        <v>24</v>
      </c>
      <c r="E19" s="1" t="s">
        <v>25</v>
      </c>
      <c r="F19" s="2">
        <v>28142018</v>
      </c>
      <c r="G19" s="2">
        <v>5517.8231586156962</v>
      </c>
      <c r="H19" s="2">
        <v>131001.31895842131</v>
      </c>
      <c r="I19" s="2">
        <v>75647.959267303639</v>
      </c>
      <c r="J19" s="2">
        <v>6358.2298989039509</v>
      </c>
      <c r="K19" s="2">
        <f t="shared" si="0"/>
        <v>218525.3312832446</v>
      </c>
      <c r="L19" s="3">
        <v>2.525026790355803E-2</v>
      </c>
      <c r="M19" s="3">
        <v>0.59947887134705757</v>
      </c>
      <c r="N19" s="3">
        <v>0.34617478359637632</v>
      </c>
      <c r="O19" s="3">
        <v>2.9096077153008153E-2</v>
      </c>
      <c r="P19" s="2">
        <f t="shared" si="1"/>
        <v>218525.3312832446</v>
      </c>
      <c r="Q19" s="3">
        <v>7.7650910209511132E-3</v>
      </c>
      <c r="R19" s="3">
        <v>1.9607062857452854E-4</v>
      </c>
      <c r="S19" s="3">
        <v>4.6550080011469441E-3</v>
      </c>
      <c r="T19" s="3">
        <v>2.6880787037839161E-3</v>
      </c>
      <c r="U19" s="3">
        <v>2.2593368744572442E-4</v>
      </c>
    </row>
    <row r="20" spans="1:21" x14ac:dyDescent="0.25">
      <c r="A20" s="1" t="s">
        <v>0</v>
      </c>
      <c r="B20" s="1" t="s">
        <v>26</v>
      </c>
      <c r="C20" s="1">
        <v>2002</v>
      </c>
      <c r="D20" s="1" t="s">
        <v>24</v>
      </c>
      <c r="E20" s="1" t="s">
        <v>25</v>
      </c>
      <c r="F20" s="2">
        <v>34798606</v>
      </c>
      <c r="G20" s="2">
        <v>101969.54048333575</v>
      </c>
      <c r="H20" s="2">
        <v>1781602.5912419949</v>
      </c>
      <c r="I20" s="2">
        <v>382440.57254633197</v>
      </c>
      <c r="J20" s="2">
        <v>14953.767231169802</v>
      </c>
      <c r="K20" s="2">
        <f t="shared" si="0"/>
        <v>2280966.4715028321</v>
      </c>
      <c r="L20" s="3">
        <v>4.4704532818561044E-2</v>
      </c>
      <c r="M20" s="3">
        <v>0.78107355522335775</v>
      </c>
      <c r="N20" s="3">
        <v>0.16766602110304502</v>
      </c>
      <c r="O20" s="3">
        <v>6.5558908550362857E-3</v>
      </c>
      <c r="P20" s="2">
        <f t="shared" si="1"/>
        <v>2280966.4715028321</v>
      </c>
      <c r="Q20" s="3">
        <v>6.554763922160653E-2</v>
      </c>
      <c r="R20" s="3">
        <v>2.9302765887615082E-3</v>
      </c>
      <c r="S20" s="3">
        <v>5.1197527603318214E-2</v>
      </c>
      <c r="T20" s="3">
        <v>1.0990111860984661E-2</v>
      </c>
      <c r="U20" s="3">
        <v>4.2972316854214798E-4</v>
      </c>
    </row>
    <row r="21" spans="1:21" x14ac:dyDescent="0.25">
      <c r="A21" s="1" t="s">
        <v>0</v>
      </c>
      <c r="B21" s="1" t="s">
        <v>26</v>
      </c>
      <c r="C21" s="1">
        <v>2003</v>
      </c>
      <c r="D21" s="1" t="s">
        <v>24</v>
      </c>
      <c r="E21" s="1" t="s">
        <v>25</v>
      </c>
      <c r="F21" s="2">
        <v>34221606</v>
      </c>
      <c r="G21" s="2">
        <v>94343.649039758224</v>
      </c>
      <c r="H21" s="2">
        <v>956944.39429050055</v>
      </c>
      <c r="I21" s="2">
        <v>300880.72188251297</v>
      </c>
      <c r="J21" s="2">
        <v>3412</v>
      </c>
      <c r="K21" s="2">
        <f t="shared" si="0"/>
        <v>1355580.7652127717</v>
      </c>
      <c r="L21" s="3">
        <v>6.9596479576006717E-2</v>
      </c>
      <c r="M21" s="3">
        <v>0.70592945757850045</v>
      </c>
      <c r="N21" s="3">
        <v>0.22195706047458322</v>
      </c>
      <c r="O21" s="3">
        <v>2.5170023709096029E-3</v>
      </c>
      <c r="P21" s="2">
        <f t="shared" si="1"/>
        <v>1355580.7652127717</v>
      </c>
      <c r="Q21" s="3">
        <v>3.9611839526548571E-2</v>
      </c>
      <c r="R21" s="3">
        <v>2.7568445805774932E-3</v>
      </c>
      <c r="S21" s="3">
        <v>2.7963164390663039E-2</v>
      </c>
      <c r="T21" s="3">
        <v>8.7921274613036275E-3</v>
      </c>
      <c r="U21" s="3">
        <v>9.970309400441347E-5</v>
      </c>
    </row>
    <row r="22" spans="1:21" x14ac:dyDescent="0.25">
      <c r="A22" s="1" t="s">
        <v>0</v>
      </c>
      <c r="B22" s="1" t="s">
        <v>26</v>
      </c>
      <c r="C22" s="1">
        <v>2004</v>
      </c>
      <c r="D22" s="1" t="s">
        <v>24</v>
      </c>
      <c r="E22" s="1" t="s">
        <v>25</v>
      </c>
      <c r="F22" s="2">
        <v>35268947</v>
      </c>
      <c r="G22" s="2">
        <v>54274.803264263704</v>
      </c>
      <c r="H22" s="2">
        <v>1141671.4060992994</v>
      </c>
      <c r="I22" s="2">
        <v>433855.99999999994</v>
      </c>
      <c r="J22" s="2">
        <v>18293.352047424949</v>
      </c>
      <c r="K22" s="2">
        <f t="shared" si="0"/>
        <v>1648095.5614109882</v>
      </c>
      <c r="L22" s="3">
        <v>3.2931830250059822E-2</v>
      </c>
      <c r="M22" s="3">
        <v>0.69272160718755738</v>
      </c>
      <c r="N22" s="3">
        <v>0.26324687121210477</v>
      </c>
      <c r="O22" s="3">
        <v>1.1099691350277902E-2</v>
      </c>
      <c r="P22" s="2">
        <f t="shared" si="1"/>
        <v>1648095.5614109882</v>
      </c>
      <c r="Q22" s="3">
        <v>4.6729366811291195E-2</v>
      </c>
      <c r="R22" s="3">
        <v>1.5388835755222208E-3</v>
      </c>
      <c r="S22" s="3">
        <v>3.237044208037454E-2</v>
      </c>
      <c r="T22" s="3">
        <v>1.2301359606795178E-2</v>
      </c>
      <c r="U22" s="3">
        <v>5.1868154859925218E-4</v>
      </c>
    </row>
    <row r="23" spans="1:21" x14ac:dyDescent="0.25">
      <c r="A23" s="1" t="s">
        <v>0</v>
      </c>
      <c r="B23" s="1" t="s">
        <v>26</v>
      </c>
      <c r="C23" s="1">
        <v>2005</v>
      </c>
      <c r="D23" s="1" t="s">
        <v>25</v>
      </c>
      <c r="E23" s="1" t="s">
        <v>24</v>
      </c>
      <c r="F23" s="2">
        <v>34891630</v>
      </c>
      <c r="G23" s="2">
        <v>28065.104787017837</v>
      </c>
      <c r="H23" s="2">
        <v>993820.99999999988</v>
      </c>
      <c r="I23" s="2">
        <v>357916.29134322872</v>
      </c>
      <c r="J23" s="2">
        <v>5811.6981661659647</v>
      </c>
      <c r="K23" s="2">
        <f t="shared" si="0"/>
        <v>1385614.0942964123</v>
      </c>
      <c r="L23" s="3">
        <v>2.0254632875446283E-2</v>
      </c>
      <c r="M23" s="3">
        <v>0.71724227120007955</v>
      </c>
      <c r="N23" s="3">
        <v>0.2583087836768661</v>
      </c>
      <c r="O23" s="3">
        <v>4.1943122476081852E-3</v>
      </c>
      <c r="P23" s="2">
        <f t="shared" si="1"/>
        <v>1385614.0942964123</v>
      </c>
      <c r="Q23" s="3">
        <v>3.9711933615494958E-2</v>
      </c>
      <c r="R23" s="3">
        <v>8.0435063615594445E-4</v>
      </c>
      <c r="S23" s="3">
        <v>2.8483077460124389E-2</v>
      </c>
      <c r="T23" s="3">
        <v>1.0257941269674954E-2</v>
      </c>
      <c r="U23" s="3">
        <v>1.6656424953967369E-4</v>
      </c>
    </row>
    <row r="24" spans="1:21" x14ac:dyDescent="0.25">
      <c r="A24" s="1" t="s">
        <v>0</v>
      </c>
      <c r="B24" s="1" t="s">
        <v>26</v>
      </c>
      <c r="C24" s="1">
        <v>2006</v>
      </c>
      <c r="D24" s="1" t="s">
        <v>25</v>
      </c>
      <c r="E24" s="1" t="s">
        <v>24</v>
      </c>
      <c r="F24" s="2">
        <v>36712625</v>
      </c>
      <c r="G24" s="2">
        <v>18794</v>
      </c>
      <c r="H24" s="2">
        <v>423216.89471812302</v>
      </c>
      <c r="I24" s="2">
        <v>112175.92753521727</v>
      </c>
      <c r="J24" s="2">
        <v>465.44608344937001</v>
      </c>
      <c r="K24" s="2">
        <f t="shared" si="0"/>
        <v>554652.26833678968</v>
      </c>
      <c r="L24" s="3">
        <v>3.3884293047888737E-2</v>
      </c>
      <c r="M24" s="3">
        <v>0.76303103562021679</v>
      </c>
      <c r="N24" s="3">
        <v>0.20224550396520341</v>
      </c>
      <c r="O24" s="3">
        <v>8.3916736669099336E-4</v>
      </c>
      <c r="P24" s="2">
        <f t="shared" si="1"/>
        <v>554652.26833678968</v>
      </c>
      <c r="Q24" s="3">
        <v>1.5107943611680986E-2</v>
      </c>
      <c r="R24" s="3">
        <v>5.1192198868917711E-4</v>
      </c>
      <c r="S24" s="3">
        <v>1.1527829860112781E-2</v>
      </c>
      <c r="T24" s="3">
        <v>3.0555136696222966E-3</v>
      </c>
      <c r="U24" s="3">
        <v>1.2678093256730349E-5</v>
      </c>
    </row>
    <row r="25" spans="1:21" x14ac:dyDescent="0.25">
      <c r="A25" s="1" t="s">
        <v>0</v>
      </c>
      <c r="B25" s="1" t="s">
        <v>26</v>
      </c>
      <c r="C25" s="1">
        <v>2007</v>
      </c>
      <c r="D25" s="1" t="s">
        <v>25</v>
      </c>
      <c r="E25" s="1" t="s">
        <v>24</v>
      </c>
      <c r="F25" s="2">
        <v>35327731</v>
      </c>
      <c r="G25" s="2">
        <v>39187.461891223233</v>
      </c>
      <c r="H25" s="2">
        <v>1084522.9088032385</v>
      </c>
      <c r="I25" s="2">
        <v>447850.35752466379</v>
      </c>
      <c r="J25" s="2">
        <v>33573.805417378695</v>
      </c>
      <c r="K25" s="2">
        <f t="shared" si="0"/>
        <v>1605134.5336365041</v>
      </c>
      <c r="L25" s="3">
        <v>2.4413817701898349E-2</v>
      </c>
      <c r="M25" s="3">
        <v>0.67565857320769451</v>
      </c>
      <c r="N25" s="3">
        <v>0.27901110351793301</v>
      </c>
      <c r="O25" s="3">
        <v>2.0916505572474188E-2</v>
      </c>
      <c r="P25" s="2">
        <f t="shared" si="1"/>
        <v>1605134.5336365041</v>
      </c>
      <c r="Q25" s="3">
        <v>4.5435539962543986E-2</v>
      </c>
      <c r="R25" s="3">
        <v>1.1092549898328661E-3</v>
      </c>
      <c r="S25" s="3">
        <v>3.0698912104013657E-2</v>
      </c>
      <c r="T25" s="3">
        <v>1.2677020143882544E-2</v>
      </c>
      <c r="U25" s="3">
        <v>9.50352724814925E-4</v>
      </c>
    </row>
    <row r="26" spans="1:21" x14ac:dyDescent="0.25">
      <c r="A26" s="1" t="s">
        <v>0</v>
      </c>
      <c r="B26" s="1" t="s">
        <v>26</v>
      </c>
      <c r="C26" s="1">
        <v>2008</v>
      </c>
      <c r="D26" s="1" t="s">
        <v>25</v>
      </c>
      <c r="E26" s="1" t="s">
        <v>24</v>
      </c>
      <c r="F26" s="2">
        <v>35547046</v>
      </c>
      <c r="G26" s="2">
        <v>37400.465495378412</v>
      </c>
      <c r="H26" s="2">
        <v>774189.96640620776</v>
      </c>
      <c r="I26" s="2">
        <v>443755.54728831089</v>
      </c>
      <c r="J26" s="2">
        <v>10369.764250363205</v>
      </c>
      <c r="K26" s="2">
        <f t="shared" si="0"/>
        <v>1265715.7434402602</v>
      </c>
      <c r="L26" s="3">
        <v>2.9548866472753687E-2</v>
      </c>
      <c r="M26" s="3">
        <v>0.61166179722307323</v>
      </c>
      <c r="N26" s="3">
        <v>0.35059652974068856</v>
      </c>
      <c r="O26" s="3">
        <v>8.1928065634846413E-3</v>
      </c>
      <c r="P26" s="2">
        <f t="shared" si="1"/>
        <v>1265715.7434402602</v>
      </c>
      <c r="Q26" s="3">
        <v>3.560677709872883E-2</v>
      </c>
      <c r="R26" s="3">
        <v>1.0521399020154421E-3</v>
      </c>
      <c r="S26" s="3">
        <v>2.177930527352984E-2</v>
      </c>
      <c r="T26" s="3">
        <v>1.248361248606455E-2</v>
      </c>
      <c r="U26" s="3">
        <v>2.9171943711900014E-4</v>
      </c>
    </row>
    <row r="27" spans="1:21" x14ac:dyDescent="0.25">
      <c r="A27" s="1" t="s">
        <v>0</v>
      </c>
      <c r="B27" s="1" t="s">
        <v>26</v>
      </c>
      <c r="C27" s="1">
        <v>2009</v>
      </c>
      <c r="D27" s="1" t="s">
        <v>25</v>
      </c>
      <c r="E27" s="1" t="s">
        <v>24</v>
      </c>
      <c r="F27" s="2">
        <v>23141751.629356414</v>
      </c>
      <c r="G27" s="2">
        <v>12491.229985679034</v>
      </c>
      <c r="H27" s="2">
        <v>527352.46799826215</v>
      </c>
      <c r="I27" s="2">
        <v>302902.59807955299</v>
      </c>
      <c r="J27" s="2">
        <v>8948.9925666087402</v>
      </c>
      <c r="K27" s="2">
        <f t="shared" si="0"/>
        <v>851695.28863010288</v>
      </c>
      <c r="L27" s="3">
        <v>1.4666313354592316E-2</v>
      </c>
      <c r="M27" s="3">
        <v>0.61917974073388937</v>
      </c>
      <c r="N27" s="3">
        <v>0.35564667566349034</v>
      </c>
      <c r="O27" s="3">
        <v>1.0507270248028047E-2</v>
      </c>
      <c r="P27" s="2">
        <f t="shared" si="1"/>
        <v>851695.28863010288</v>
      </c>
      <c r="Q27" s="3">
        <v>3.6803406339807346E-2</v>
      </c>
      <c r="R27" s="3">
        <v>5.3977028989600398E-4</v>
      </c>
      <c r="S27" s="3">
        <v>2.2787923595605893E-2</v>
      </c>
      <c r="T27" s="3">
        <v>1.3089009117845107E-2</v>
      </c>
      <c r="U27" s="3">
        <v>3.8670333646034457E-4</v>
      </c>
    </row>
    <row r="28" spans="1:21" x14ac:dyDescent="0.25">
      <c r="A28" s="1" t="s">
        <v>0</v>
      </c>
      <c r="B28" s="1" t="s">
        <v>26</v>
      </c>
      <c r="C28" s="1">
        <v>2010</v>
      </c>
      <c r="D28" s="1" t="s">
        <v>25</v>
      </c>
      <c r="E28" s="1" t="s">
        <v>24</v>
      </c>
      <c r="F28" s="2">
        <v>32596088</v>
      </c>
      <c r="G28" s="2">
        <v>9065.1792960484036</v>
      </c>
      <c r="H28" s="2">
        <v>205452.68025720271</v>
      </c>
      <c r="I28" s="2">
        <v>170621.69706425309</v>
      </c>
      <c r="J28" s="2">
        <v>12104.662439224334</v>
      </c>
      <c r="K28" s="2">
        <f t="shared" si="0"/>
        <v>397244.21905672853</v>
      </c>
      <c r="L28" s="3">
        <v>2.282016669134674E-2</v>
      </c>
      <c r="M28" s="3">
        <v>0.51719489019892573</v>
      </c>
      <c r="N28" s="3">
        <v>0.42951335445334055</v>
      </c>
      <c r="O28" s="3">
        <v>3.0471588656387032E-2</v>
      </c>
      <c r="P28" s="2">
        <f t="shared" si="1"/>
        <v>397244.21905672853</v>
      </c>
      <c r="Q28" s="3">
        <v>1.2186867916687688E-2</v>
      </c>
      <c r="R28" s="3">
        <v>2.7810635730423857E-4</v>
      </c>
      <c r="S28" s="3">
        <v>6.3029858140400989E-3</v>
      </c>
      <c r="T28" s="3">
        <v>5.2344225191763225E-3</v>
      </c>
      <c r="U28" s="3">
        <v>3.7135322616702759E-4</v>
      </c>
    </row>
    <row r="29" spans="1:21" x14ac:dyDescent="0.25">
      <c r="A29" s="1" t="s">
        <v>0</v>
      </c>
      <c r="B29" s="1" t="s">
        <v>26</v>
      </c>
      <c r="C29" s="1">
        <v>2011</v>
      </c>
      <c r="D29" s="1" t="s">
        <v>25</v>
      </c>
      <c r="E29" s="1" t="s">
        <v>24</v>
      </c>
      <c r="F29" s="2">
        <v>35971566</v>
      </c>
      <c r="G29" s="2">
        <v>17162.088624216827</v>
      </c>
      <c r="H29" s="2">
        <v>743785.01323260879</v>
      </c>
      <c r="I29" s="2">
        <v>238252.72057197354</v>
      </c>
      <c r="J29" s="2">
        <v>15391.039996012883</v>
      </c>
      <c r="K29" s="2">
        <f t="shared" si="0"/>
        <v>1014590.8624248122</v>
      </c>
      <c r="L29" s="3">
        <v>1.6915280099409184E-2</v>
      </c>
      <c r="M29" s="3">
        <v>0.73308861806128101</v>
      </c>
      <c r="N29" s="3">
        <v>0.23482640086326387</v>
      </c>
      <c r="O29" s="3">
        <v>1.516970097604586E-2</v>
      </c>
      <c r="P29" s="2">
        <f t="shared" si="1"/>
        <v>1014590.8624248122</v>
      </c>
      <c r="Q29" s="3">
        <v>2.8205357042971446E-2</v>
      </c>
      <c r="R29" s="3">
        <v>4.7710151468570558E-4</v>
      </c>
      <c r="S29" s="3">
        <v>2.0677026216556954E-2</v>
      </c>
      <c r="T29" s="3">
        <v>6.6233624794642953E-3</v>
      </c>
      <c r="U29" s="3">
        <v>4.278668322644859E-4</v>
      </c>
    </row>
    <row r="30" spans="1:21" x14ac:dyDescent="0.25">
      <c r="A30" s="1" t="s">
        <v>0</v>
      </c>
      <c r="B30" s="1" t="s">
        <v>26</v>
      </c>
      <c r="C30" s="1">
        <v>2012</v>
      </c>
      <c r="D30" s="1" t="s">
        <v>25</v>
      </c>
      <c r="E30" s="1" t="s">
        <v>24</v>
      </c>
      <c r="F30" s="2">
        <v>34505488</v>
      </c>
      <c r="G30" s="2">
        <v>17572.943102512614</v>
      </c>
      <c r="H30" s="2">
        <v>507259.84975700249</v>
      </c>
      <c r="I30" s="2">
        <v>320607.15511124273</v>
      </c>
      <c r="J30" s="2">
        <v>9752.3621217071595</v>
      </c>
      <c r="K30" s="2">
        <f t="shared" si="0"/>
        <v>855192.3100924649</v>
      </c>
      <c r="L30" s="3">
        <v>2.0548527968653738E-2</v>
      </c>
      <c r="M30" s="3">
        <v>0.59315295959824132</v>
      </c>
      <c r="N30" s="3">
        <v>0.37489480591397989</v>
      </c>
      <c r="O30" s="3">
        <v>1.1403706519125175E-2</v>
      </c>
      <c r="P30" s="2">
        <f t="shared" si="1"/>
        <v>855192.3100924649</v>
      </c>
      <c r="Q30" s="3">
        <v>2.4784240411046061E-2</v>
      </c>
      <c r="R30" s="3">
        <v>5.0927965726821811E-4</v>
      </c>
      <c r="S30" s="3">
        <v>1.4700845551206303E-2</v>
      </c>
      <c r="T30" s="3">
        <v>9.2914829986245305E-3</v>
      </c>
      <c r="U30" s="3">
        <v>2.8263220394701157E-4</v>
      </c>
    </row>
    <row r="31" spans="1:21" x14ac:dyDescent="0.25">
      <c r="A31" s="1" t="s">
        <v>0</v>
      </c>
      <c r="B31" s="1" t="s">
        <v>26</v>
      </c>
      <c r="C31" s="1">
        <v>2013</v>
      </c>
      <c r="D31" s="1" t="s">
        <v>25</v>
      </c>
      <c r="E31" s="1" t="s">
        <v>24</v>
      </c>
      <c r="F31" s="2">
        <v>35433549.701239511</v>
      </c>
      <c r="G31" s="2">
        <v>13569.32073263754</v>
      </c>
      <c r="H31" s="2">
        <v>1349508.1204368637</v>
      </c>
      <c r="I31" s="2">
        <v>611487.57083473343</v>
      </c>
      <c r="J31" s="2">
        <v>13164.433421576319</v>
      </c>
      <c r="K31" s="2">
        <f t="shared" si="0"/>
        <v>1987729.4454258112</v>
      </c>
      <c r="L31" s="3">
        <v>6.8713618882007832E-3</v>
      </c>
      <c r="M31" s="3">
        <v>0.68337677687016429</v>
      </c>
      <c r="N31" s="3">
        <v>0.3097518612416349</v>
      </c>
      <c r="O31" s="3">
        <v>0</v>
      </c>
      <c r="P31" s="2">
        <f t="shared" si="1"/>
        <v>1987729.4454258112</v>
      </c>
      <c r="Q31" s="3">
        <v>5.6097384038164201E-2</v>
      </c>
      <c r="R31" s="3">
        <v>3.8295120999866594E-4</v>
      </c>
      <c r="S31" s="3">
        <v>3.8085603384795969E-2</v>
      </c>
      <c r="T31" s="3">
        <v>1.7257304898621061E-2</v>
      </c>
      <c r="U31" s="3">
        <v>3.7152454474849889E-4</v>
      </c>
    </row>
    <row r="32" spans="1:21" x14ac:dyDescent="0.25">
      <c r="A32" s="1" t="s">
        <v>0</v>
      </c>
      <c r="B32" s="1" t="s">
        <v>26</v>
      </c>
      <c r="C32" s="1">
        <v>2014</v>
      </c>
      <c r="D32" s="1" t="s">
        <v>25</v>
      </c>
      <c r="E32" s="1" t="s">
        <v>24</v>
      </c>
      <c r="F32" s="2">
        <v>33391211</v>
      </c>
      <c r="G32" s="2">
        <v>22277.975464164585</v>
      </c>
      <c r="H32" s="2">
        <v>247474.65336512489</v>
      </c>
      <c r="I32" s="2">
        <v>50567.150041949586</v>
      </c>
      <c r="J32" s="2">
        <v>1032.4298487456383</v>
      </c>
      <c r="K32" s="2">
        <f t="shared" si="0"/>
        <v>321352.20871998469</v>
      </c>
      <c r="L32" s="3">
        <v>6.9325726911610708E-2</v>
      </c>
      <c r="M32" s="3">
        <v>0.77010409964465443</v>
      </c>
      <c r="N32" s="3">
        <v>0.1573574062035219</v>
      </c>
      <c r="O32" s="3">
        <v>3.2127672402129412E-3</v>
      </c>
      <c r="P32" s="2">
        <f t="shared" si="1"/>
        <v>321352.20871998469</v>
      </c>
      <c r="Q32" s="3">
        <v>9.6238560715867626E-3</v>
      </c>
      <c r="R32" s="3">
        <v>6.671808178554706E-4</v>
      </c>
      <c r="S32" s="3">
        <v>7.4113710151190648E-3</v>
      </c>
      <c r="T32" s="3">
        <v>1.5143850291009088E-3</v>
      </c>
      <c r="U32" s="3">
        <v>3.0919209511318362E-5</v>
      </c>
    </row>
    <row r="33" spans="1:21" x14ac:dyDescent="0.25">
      <c r="A33" s="1" t="s">
        <v>0</v>
      </c>
      <c r="B33" s="1" t="s">
        <v>26</v>
      </c>
      <c r="C33" s="1">
        <v>2015</v>
      </c>
      <c r="D33" s="1" t="s">
        <v>25</v>
      </c>
      <c r="E33" s="1" t="s">
        <v>24</v>
      </c>
      <c r="F33" s="2">
        <v>29538216</v>
      </c>
      <c r="G33" s="2">
        <v>58711.924620494086</v>
      </c>
      <c r="H33" s="2">
        <v>327784.85857313598</v>
      </c>
      <c r="I33" s="2">
        <v>21407.333665933227</v>
      </c>
      <c r="J33" s="2">
        <v>219.07848686254357</v>
      </c>
      <c r="K33" s="2">
        <f t="shared" si="0"/>
        <v>408123.19534642581</v>
      </c>
      <c r="L33" s="3">
        <v>0.14385833809484375</v>
      </c>
      <c r="M33" s="3">
        <v>0.80315175003690609</v>
      </c>
      <c r="N33" s="3">
        <v>5.2453116877520557E-2</v>
      </c>
      <c r="O33" s="3">
        <v>5.3679499072965928E-4</v>
      </c>
      <c r="P33" s="2">
        <f t="shared" si="1"/>
        <v>408123.19534642581</v>
      </c>
      <c r="Q33" s="3">
        <v>1.3816785527820157E-2</v>
      </c>
      <c r="R33" s="3">
        <v>1.9876598038450965E-3</v>
      </c>
      <c r="S33" s="3">
        <v>1.1096975476553356E-2</v>
      </c>
      <c r="T33" s="3">
        <v>7.2473346616238525E-4</v>
      </c>
      <c r="U33" s="3">
        <v>7.4167812593199122E-6</v>
      </c>
    </row>
    <row r="34" spans="1:21" x14ac:dyDescent="0.25">
      <c r="A34" s="1" t="s">
        <v>0</v>
      </c>
      <c r="B34" s="1" t="s">
        <v>26</v>
      </c>
      <c r="C34" s="1">
        <v>2016</v>
      </c>
      <c r="D34" s="1" t="s">
        <v>25</v>
      </c>
      <c r="E34" s="1" t="s">
        <v>24</v>
      </c>
      <c r="F34" s="2">
        <v>31908531</v>
      </c>
      <c r="G34" s="2">
        <v>25602.940097294464</v>
      </c>
      <c r="H34" s="2">
        <v>176823.3241349005</v>
      </c>
      <c r="I34" s="2">
        <v>28859.686618296546</v>
      </c>
      <c r="K34" s="2">
        <f t="shared" si="0"/>
        <v>231285.9508504915</v>
      </c>
      <c r="P34" s="2">
        <f t="shared" si="1"/>
        <v>231285.9508504915</v>
      </c>
      <c r="Q34" s="3">
        <v>7.2484048498030664E-3</v>
      </c>
      <c r="R34" s="3">
        <v>8.0238542154430312E-4</v>
      </c>
      <c r="S34" s="3">
        <v>5.5415689344928002E-3</v>
      </c>
      <c r="T34" s="3">
        <v>9.0445049376596323E-4</v>
      </c>
    </row>
    <row r="35" spans="1:21" x14ac:dyDescent="0.25">
      <c r="A35" s="1" t="s">
        <v>0</v>
      </c>
      <c r="B35" s="1" t="s">
        <v>26</v>
      </c>
      <c r="C35" s="1">
        <v>2017</v>
      </c>
      <c r="D35" s="1" t="s">
        <v>25</v>
      </c>
      <c r="E35" s="1" t="s">
        <v>24</v>
      </c>
      <c r="F35" s="2">
        <v>31903446</v>
      </c>
      <c r="G35" s="2">
        <v>61857.391146266789</v>
      </c>
      <c r="H35" s="2">
        <v>367419.55859625543</v>
      </c>
      <c r="K35" s="2">
        <f t="shared" si="0"/>
        <v>429276.94974252221</v>
      </c>
      <c r="P35" s="2">
        <f t="shared" si="1"/>
        <v>429276.94974252221</v>
      </c>
      <c r="Q35" s="3">
        <v>1.3455504140290118E-2</v>
      </c>
      <c r="R35" s="3">
        <v>1.9388937215831415E-3</v>
      </c>
      <c r="S35" s="3">
        <v>1.1516610418706977E-2</v>
      </c>
    </row>
    <row r="36" spans="1:21" x14ac:dyDescent="0.25">
      <c r="A36" s="1" t="s">
        <v>0</v>
      </c>
      <c r="B36" s="1" t="s">
        <v>26</v>
      </c>
      <c r="C36" s="1">
        <v>2018</v>
      </c>
      <c r="D36" s="1" t="s">
        <v>25</v>
      </c>
      <c r="E36" s="1" t="s">
        <v>24</v>
      </c>
      <c r="F36" s="2">
        <v>29869136</v>
      </c>
      <c r="G36" s="2">
        <v>7711.2723334660595</v>
      </c>
      <c r="K36" s="2">
        <f t="shared" si="0"/>
        <v>7711.2723334660595</v>
      </c>
      <c r="P36" s="2">
        <f t="shared" si="1"/>
        <v>7711.2723334660595</v>
      </c>
      <c r="Q36" s="3">
        <v>2.5816857687032058E-4</v>
      </c>
      <c r="R36" s="3">
        <v>2.5816857687032058E-4</v>
      </c>
    </row>
    <row r="37" spans="1:21" x14ac:dyDescent="0.25">
      <c r="A37" s="1" t="s">
        <v>0</v>
      </c>
      <c r="B37" s="1" t="s">
        <v>1</v>
      </c>
      <c r="C37" s="1">
        <v>1987</v>
      </c>
      <c r="D37" s="1" t="s">
        <v>24</v>
      </c>
      <c r="E37" s="1" t="s">
        <v>24</v>
      </c>
      <c r="F37" s="2">
        <v>8060000</v>
      </c>
      <c r="H37" s="2">
        <v>4672.9929317443039</v>
      </c>
      <c r="I37" s="2">
        <v>4020.6564543972631</v>
      </c>
      <c r="J37" s="2">
        <v>311.52700000000004</v>
      </c>
      <c r="K37" s="2">
        <f t="shared" si="0"/>
        <v>9005.1763861415675</v>
      </c>
      <c r="L37" s="3">
        <v>0</v>
      </c>
      <c r="M37" s="3">
        <v>0.51892297622684691</v>
      </c>
      <c r="N37" s="3">
        <v>0.44648280966320825</v>
      </c>
      <c r="O37" s="3">
        <v>3.4594214109944767E-2</v>
      </c>
      <c r="P37" s="2">
        <f t="shared" si="1"/>
        <v>9005.1763861415675</v>
      </c>
      <c r="Q37" s="3">
        <v>1.1172675417049091E-3</v>
      </c>
      <c r="R37" s="3">
        <v>0</v>
      </c>
      <c r="S37" s="3">
        <v>5.7977579798316429E-4</v>
      </c>
      <c r="T37" s="3">
        <v>4.988407511659135E-4</v>
      </c>
      <c r="U37" s="3">
        <v>3.8650992555831271E-5</v>
      </c>
    </row>
    <row r="38" spans="1:21" x14ac:dyDescent="0.25">
      <c r="A38" s="1" t="s">
        <v>0</v>
      </c>
      <c r="B38" s="1" t="s">
        <v>1</v>
      </c>
      <c r="C38" s="1">
        <v>1988</v>
      </c>
      <c r="D38" s="1" t="s">
        <v>24</v>
      </c>
      <c r="E38" s="1" t="s">
        <v>24</v>
      </c>
      <c r="F38" s="2">
        <v>5710000</v>
      </c>
      <c r="G38" s="2">
        <v>1197.1011644232574</v>
      </c>
      <c r="H38" s="2">
        <v>29671.985079331858</v>
      </c>
      <c r="I38" s="2">
        <v>45559.523535570079</v>
      </c>
      <c r="J38" s="2">
        <v>325.54967318545141</v>
      </c>
      <c r="K38" s="2">
        <f t="shared" si="0"/>
        <v>76754.159452510648</v>
      </c>
      <c r="L38" s="3">
        <v>1.5596564055449375E-2</v>
      </c>
      <c r="M38" s="3">
        <v>0.38658471789650067</v>
      </c>
      <c r="N38" s="3">
        <v>0.59357725836029351</v>
      </c>
      <c r="O38" s="3">
        <v>4.2414596877564086E-3</v>
      </c>
      <c r="P38" s="2">
        <f t="shared" si="1"/>
        <v>76754.159452510648</v>
      </c>
      <c r="Q38" s="3">
        <v>1.3442059448775946E-2</v>
      </c>
      <c r="R38" s="3">
        <v>2.0964994122999253E-4</v>
      </c>
      <c r="S38" s="3">
        <v>5.19649475995304E-3</v>
      </c>
      <c r="T38" s="3">
        <v>7.978900794320504E-3</v>
      </c>
      <c r="U38" s="3">
        <v>5.7013953272408301E-5</v>
      </c>
    </row>
    <row r="39" spans="1:21" x14ac:dyDescent="0.25">
      <c r="A39" s="1" t="s">
        <v>0</v>
      </c>
      <c r="B39" s="1" t="s">
        <v>1</v>
      </c>
      <c r="C39" s="1">
        <v>1989</v>
      </c>
      <c r="D39" s="1" t="s">
        <v>24</v>
      </c>
      <c r="E39" s="1" t="s">
        <v>24</v>
      </c>
      <c r="F39" s="2">
        <v>2550000</v>
      </c>
      <c r="G39" s="2">
        <v>336.89333313543978</v>
      </c>
      <c r="H39" s="2">
        <v>15611.802059196412</v>
      </c>
      <c r="I39" s="2">
        <v>10758.507814493034</v>
      </c>
      <c r="J39" s="2">
        <v>2620.9433784707871</v>
      </c>
      <c r="K39" s="2">
        <f t="shared" si="0"/>
        <v>29328.146585295675</v>
      </c>
      <c r="L39" s="3">
        <v>1.1487031141079634E-2</v>
      </c>
      <c r="M39" s="3">
        <v>0.53231464913039339</v>
      </c>
      <c r="N39" s="3">
        <v>0.36683217547361324</v>
      </c>
      <c r="O39" s="3">
        <v>8.9366144254913668E-2</v>
      </c>
      <c r="P39" s="2">
        <f t="shared" si="1"/>
        <v>29328.146585295675</v>
      </c>
      <c r="Q39" s="3">
        <v>1.1501233955017912E-2</v>
      </c>
      <c r="R39" s="3">
        <v>1.3211503260213324E-4</v>
      </c>
      <c r="S39" s="3">
        <v>6.1222753173319263E-3</v>
      </c>
      <c r="T39" s="3">
        <v>4.2190226723502096E-3</v>
      </c>
      <c r="U39" s="3">
        <v>1.0278209327336421E-3</v>
      </c>
    </row>
    <row r="40" spans="1:21" x14ac:dyDescent="0.25">
      <c r="A40" s="1" t="s">
        <v>0</v>
      </c>
      <c r="B40" s="1" t="s">
        <v>1</v>
      </c>
      <c r="C40" s="1">
        <v>1990</v>
      </c>
      <c r="D40" s="1" t="s">
        <v>24</v>
      </c>
      <c r="E40" s="1" t="s">
        <v>24</v>
      </c>
      <c r="F40" s="2">
        <v>9031860</v>
      </c>
      <c r="G40" s="2">
        <v>822.54740523350608</v>
      </c>
      <c r="H40" s="2">
        <v>64839.579130738202</v>
      </c>
      <c r="I40" s="2">
        <v>100398.50639455127</v>
      </c>
      <c r="J40" s="2">
        <v>3917.5580077188042</v>
      </c>
      <c r="K40" s="2">
        <f t="shared" si="0"/>
        <v>169978.19093824175</v>
      </c>
      <c r="L40" s="3">
        <v>4.839134954274002E-3</v>
      </c>
      <c r="M40" s="3">
        <v>0.38145822574553928</v>
      </c>
      <c r="N40" s="3">
        <v>0.59065522371060586</v>
      </c>
      <c r="O40" s="3">
        <v>2.3047415589580973E-2</v>
      </c>
      <c r="P40" s="2">
        <f t="shared" si="1"/>
        <v>169978.19093824175</v>
      </c>
      <c r="Q40" s="3">
        <v>1.8819843414118659E-2</v>
      </c>
      <c r="R40" s="3">
        <v>9.1071762099224977E-5</v>
      </c>
      <c r="S40" s="3">
        <v>7.1789840775585761E-3</v>
      </c>
      <c r="T40" s="3">
        <v>1.1116038821964829E-2</v>
      </c>
      <c r="U40" s="3">
        <v>4.3374875249603117E-4</v>
      </c>
    </row>
    <row r="41" spans="1:21" x14ac:dyDescent="0.25">
      <c r="A41" s="1" t="s">
        <v>0</v>
      </c>
      <c r="B41" s="1" t="s">
        <v>1</v>
      </c>
      <c r="C41" s="1">
        <v>1991</v>
      </c>
      <c r="D41" s="1" t="s">
        <v>24</v>
      </c>
      <c r="E41" s="1" t="s">
        <v>24</v>
      </c>
      <c r="F41" s="2">
        <v>8500000</v>
      </c>
      <c r="G41" s="2">
        <v>1226.9633815832958</v>
      </c>
      <c r="H41" s="2">
        <v>30841.776344749829</v>
      </c>
      <c r="I41" s="2">
        <v>23806.205941837601</v>
      </c>
      <c r="J41" s="2">
        <v>424.47106812936124</v>
      </c>
      <c r="K41" s="2">
        <f t="shared" si="0"/>
        <v>56299.416736300082</v>
      </c>
      <c r="L41" s="3">
        <v>2.1793536287067584E-2</v>
      </c>
      <c r="M41" s="3">
        <v>0.54781697809071672</v>
      </c>
      <c r="N41" s="3">
        <v>0.42284995692483102</v>
      </c>
      <c r="O41" s="3">
        <v>7.5395286973848124E-3</v>
      </c>
      <c r="P41" s="2">
        <f t="shared" si="1"/>
        <v>56299.416736300082</v>
      </c>
      <c r="Q41" s="3">
        <v>6.6234607925058919E-3</v>
      </c>
      <c r="R41" s="3">
        <v>1.4434863312744656E-4</v>
      </c>
      <c r="S41" s="3">
        <v>3.628444275852921E-3</v>
      </c>
      <c r="T41" s="3">
        <v>2.8007301108044238E-3</v>
      </c>
      <c r="U41" s="3">
        <v>4.9937772721101325E-5</v>
      </c>
    </row>
    <row r="42" spans="1:21" x14ac:dyDescent="0.25">
      <c r="A42" s="1" t="s">
        <v>0</v>
      </c>
      <c r="B42" s="1" t="s">
        <v>1</v>
      </c>
      <c r="C42" s="1">
        <v>1992</v>
      </c>
      <c r="D42" s="1" t="s">
        <v>24</v>
      </c>
      <c r="E42" s="1" t="s">
        <v>24</v>
      </c>
      <c r="F42" s="2">
        <v>10016175</v>
      </c>
      <c r="G42" s="2">
        <v>20200.273882228114</v>
      </c>
      <c r="H42" s="2">
        <v>237458.03613865995</v>
      </c>
      <c r="I42" s="2">
        <v>63318.119768876633</v>
      </c>
      <c r="J42" s="2">
        <v>2009.0696594877647</v>
      </c>
      <c r="K42" s="2">
        <f t="shared" si="0"/>
        <v>322985.49944925244</v>
      </c>
      <c r="L42" s="3">
        <v>6.2542355358593996E-2</v>
      </c>
      <c r="M42" s="3">
        <v>0.7351972040341378</v>
      </c>
      <c r="N42" s="3">
        <v>0.19604013145124241</v>
      </c>
      <c r="O42" s="3">
        <v>6.2203091560258427E-3</v>
      </c>
      <c r="P42" s="2">
        <f t="shared" si="1"/>
        <v>322985.49944925244</v>
      </c>
      <c r="Q42" s="3">
        <v>3.2246391406824705E-2</v>
      </c>
      <c r="R42" s="3">
        <v>2.0167652703979425E-3</v>
      </c>
      <c r="S42" s="3">
        <v>2.370745680248797E-2</v>
      </c>
      <c r="T42" s="3">
        <v>6.3215868102221287E-3</v>
      </c>
      <c r="U42" s="3">
        <v>2.0058252371666477E-4</v>
      </c>
    </row>
    <row r="43" spans="1:21" x14ac:dyDescent="0.25">
      <c r="A43" s="1" t="s">
        <v>0</v>
      </c>
      <c r="B43" s="1" t="s">
        <v>1</v>
      </c>
      <c r="C43" s="1">
        <v>1993</v>
      </c>
      <c r="D43" s="1" t="s">
        <v>24</v>
      </c>
      <c r="E43" s="1" t="s">
        <v>24</v>
      </c>
      <c r="F43" s="2">
        <v>5833126</v>
      </c>
      <c r="G43" s="2">
        <v>662.89991178367086</v>
      </c>
      <c r="H43" s="2">
        <v>36778.108048108254</v>
      </c>
      <c r="I43" s="2">
        <v>13588.509755215387</v>
      </c>
      <c r="J43" s="2">
        <v>987.98019016645696</v>
      </c>
      <c r="K43" s="2">
        <f t="shared" si="0"/>
        <v>52017.497905273769</v>
      </c>
      <c r="L43" s="3">
        <v>1.2743786965509986E-2</v>
      </c>
      <c r="M43" s="3">
        <v>0.70703339316863845</v>
      </c>
      <c r="N43" s="3">
        <v>0.26122959201076301</v>
      </c>
      <c r="O43" s="3">
        <v>1.8993227855088567E-2</v>
      </c>
      <c r="P43" s="2">
        <f t="shared" si="1"/>
        <v>52017.497905273769</v>
      </c>
      <c r="Q43" s="3">
        <v>8.9176023122548298E-3</v>
      </c>
      <c r="R43" s="3">
        <v>1.1364402411051481E-4</v>
      </c>
      <c r="S43" s="3">
        <v>6.3050426217620284E-3</v>
      </c>
      <c r="T43" s="3">
        <v>2.3295416137445665E-3</v>
      </c>
      <c r="U43" s="3">
        <v>1.6937405263772065E-4</v>
      </c>
    </row>
    <row r="44" spans="1:21" x14ac:dyDescent="0.25">
      <c r="A44" s="1" t="s">
        <v>0</v>
      </c>
      <c r="B44" s="1" t="s">
        <v>1</v>
      </c>
      <c r="C44" s="1">
        <v>1994</v>
      </c>
      <c r="D44" s="1" t="s">
        <v>24</v>
      </c>
      <c r="E44" s="1" t="s">
        <v>24</v>
      </c>
      <c r="F44" s="2">
        <v>11411420</v>
      </c>
      <c r="G44" s="2">
        <v>2894.2011148857441</v>
      </c>
      <c r="H44" s="2">
        <v>99756.765407704603</v>
      </c>
      <c r="I44" s="2">
        <v>22903.545337501069</v>
      </c>
      <c r="J44" s="2">
        <v>730.38394997391833</v>
      </c>
      <c r="K44" s="2">
        <f t="shared" si="0"/>
        <v>126284.89581006533</v>
      </c>
      <c r="L44" s="3">
        <v>2.2918030666459692E-2</v>
      </c>
      <c r="M44" s="3">
        <v>0.78993425751992152</v>
      </c>
      <c r="N44" s="3">
        <v>0.18136409101487797</v>
      </c>
      <c r="O44" s="3">
        <v>5.7836207987408761E-3</v>
      </c>
      <c r="P44" s="2">
        <f t="shared" si="1"/>
        <v>126284.89581006533</v>
      </c>
      <c r="Q44" s="3">
        <v>1.1066536488015104E-2</v>
      </c>
      <c r="R44" s="3">
        <v>2.5362322260382531E-4</v>
      </c>
      <c r="S44" s="3">
        <v>8.7418362839773323E-3</v>
      </c>
      <c r="T44" s="3">
        <v>2.0070723308318393E-3</v>
      </c>
      <c r="U44" s="3">
        <v>6.4004650602108963E-5</v>
      </c>
    </row>
    <row r="45" spans="1:21" x14ac:dyDescent="0.25">
      <c r="A45" s="1" t="s">
        <v>0</v>
      </c>
      <c r="B45" s="1" t="s">
        <v>1</v>
      </c>
      <c r="C45" s="1">
        <v>1995</v>
      </c>
      <c r="D45" s="1" t="s">
        <v>24</v>
      </c>
      <c r="E45" s="1" t="s">
        <v>24</v>
      </c>
      <c r="F45" s="2">
        <v>15421245</v>
      </c>
      <c r="G45" s="2">
        <v>3307.9551775922496</v>
      </c>
      <c r="H45" s="2">
        <v>124018.82863325294</v>
      </c>
      <c r="I45" s="2">
        <v>77548.343078470614</v>
      </c>
      <c r="J45" s="2">
        <v>2029.0493836492294</v>
      </c>
      <c r="K45" s="2">
        <f t="shared" si="0"/>
        <v>206904.17627296501</v>
      </c>
      <c r="L45" s="3">
        <v>1.5987860840605377E-2</v>
      </c>
      <c r="M45" s="3">
        <v>0.59940224923076035</v>
      </c>
      <c r="N45" s="3">
        <v>0.37480317930442575</v>
      </c>
      <c r="O45" s="3">
        <v>9.8067106242086706E-3</v>
      </c>
      <c r="P45" s="2">
        <f t="shared" si="1"/>
        <v>206904.17627296501</v>
      </c>
      <c r="Q45" s="3">
        <v>1.3416826998920321E-2</v>
      </c>
      <c r="R45" s="3">
        <v>2.1450636298121518E-4</v>
      </c>
      <c r="S45" s="3">
        <v>8.0420762806928323E-3</v>
      </c>
      <c r="T45" s="3">
        <v>5.0286694153727938E-3</v>
      </c>
      <c r="U45" s="3">
        <v>1.3157493987348164E-4</v>
      </c>
    </row>
    <row r="46" spans="1:21" x14ac:dyDescent="0.25">
      <c r="A46" s="1" t="s">
        <v>0</v>
      </c>
      <c r="B46" s="1" t="s">
        <v>1</v>
      </c>
      <c r="C46" s="1">
        <v>1996</v>
      </c>
      <c r="D46" s="1" t="s">
        <v>24</v>
      </c>
      <c r="E46" s="1" t="s">
        <v>24</v>
      </c>
      <c r="F46" s="2">
        <v>12983190</v>
      </c>
      <c r="G46" s="2">
        <v>11790.345839079555</v>
      </c>
      <c r="H46" s="2">
        <v>197600.57900648616</v>
      </c>
      <c r="I46" s="2">
        <v>45848.263993061628</v>
      </c>
      <c r="J46" s="2">
        <v>494.45955755031338</v>
      </c>
      <c r="K46" s="2">
        <f t="shared" si="0"/>
        <v>255733.64839617768</v>
      </c>
      <c r="L46" s="3">
        <v>4.6104006700026338E-2</v>
      </c>
      <c r="M46" s="3">
        <v>0.77268118703084043</v>
      </c>
      <c r="N46" s="3">
        <v>0.179281311945444</v>
      </c>
      <c r="O46" s="3">
        <v>1.933494323689099E-3</v>
      </c>
      <c r="P46" s="2">
        <f t="shared" si="1"/>
        <v>255733.64839617768</v>
      </c>
      <c r="Q46" s="3">
        <v>1.9697289217532648E-2</v>
      </c>
      <c r="R46" s="3">
        <v>9.0812395405748161E-4</v>
      </c>
      <c r="S46" s="3">
        <v>1.52197248138929E-2</v>
      </c>
      <c r="T46" s="3">
        <v>3.531355852688101E-3</v>
      </c>
      <c r="U46" s="3">
        <v>3.8084596894161868E-5</v>
      </c>
    </row>
    <row r="47" spans="1:21" x14ac:dyDescent="0.25">
      <c r="A47" s="1" t="s">
        <v>0</v>
      </c>
      <c r="B47" s="1" t="s">
        <v>1</v>
      </c>
      <c r="C47" s="1">
        <v>1997</v>
      </c>
      <c r="D47" s="1" t="s">
        <v>24</v>
      </c>
      <c r="E47" s="1" t="s">
        <v>25</v>
      </c>
      <c r="F47" s="2">
        <v>13998300</v>
      </c>
      <c r="G47" s="2">
        <v>607.29396506926275</v>
      </c>
      <c r="H47" s="2">
        <v>47933.714969645494</v>
      </c>
      <c r="I47" s="2">
        <v>28288.074687589473</v>
      </c>
      <c r="J47" s="2">
        <v>908.36465101707813</v>
      </c>
      <c r="K47" s="2">
        <f t="shared" si="0"/>
        <v>77737.448273321308</v>
      </c>
      <c r="L47" s="3">
        <v>7.8121160207631846E-3</v>
      </c>
      <c r="M47" s="3">
        <v>0.61661034719216334</v>
      </c>
      <c r="N47" s="3">
        <v>0.36389250375353072</v>
      </c>
      <c r="O47" s="3">
        <v>1.1685033033542722E-2</v>
      </c>
      <c r="P47" s="2">
        <f t="shared" si="1"/>
        <v>77737.448273321308</v>
      </c>
      <c r="Q47" s="3">
        <v>5.5533492119272561E-3</v>
      </c>
      <c r="R47" s="3">
        <v>4.338340834738952E-5</v>
      </c>
      <c r="S47" s="3">
        <v>3.4242525856457923E-3</v>
      </c>
      <c r="T47" s="3">
        <v>2.0208221489459058E-3</v>
      </c>
      <c r="U47" s="3">
        <v>6.4891068988168435E-5</v>
      </c>
    </row>
    <row r="48" spans="1:21" x14ac:dyDescent="0.25">
      <c r="A48" s="1" t="s">
        <v>0</v>
      </c>
      <c r="B48" s="1" t="s">
        <v>1</v>
      </c>
      <c r="C48" s="1">
        <v>1998</v>
      </c>
      <c r="D48" s="1" t="s">
        <v>24</v>
      </c>
      <c r="E48" s="1" t="s">
        <v>25</v>
      </c>
      <c r="F48" s="2">
        <v>14473858</v>
      </c>
      <c r="G48" s="2">
        <v>1264.2545601983254</v>
      </c>
      <c r="H48" s="2">
        <v>67199.057238986046</v>
      </c>
      <c r="I48" s="2">
        <v>6594.7025122554833</v>
      </c>
      <c r="J48" s="2">
        <v>54.488026737082357</v>
      </c>
      <c r="K48" s="2">
        <f t="shared" si="0"/>
        <v>75112.502338176928</v>
      </c>
      <c r="L48" s="3">
        <v>1.6831479724990484E-2</v>
      </c>
      <c r="M48" s="3">
        <v>0.89464543381123962</v>
      </c>
      <c r="N48" s="3">
        <v>8.7797667591532735E-2</v>
      </c>
      <c r="O48" s="3">
        <v>7.254188722373065E-4</v>
      </c>
      <c r="P48" s="2">
        <f t="shared" si="1"/>
        <v>75112.502338176928</v>
      </c>
      <c r="Q48" s="3">
        <v>5.1895287585505484E-3</v>
      </c>
      <c r="R48" s="3">
        <v>8.734744808179861E-5</v>
      </c>
      <c r="S48" s="3">
        <v>4.6427882074693595E-3</v>
      </c>
      <c r="T48" s="3">
        <v>4.5562852089992061E-4</v>
      </c>
      <c r="U48" s="3">
        <v>3.7645820994708083E-6</v>
      </c>
    </row>
    <row r="49" spans="1:21" x14ac:dyDescent="0.25">
      <c r="A49" s="1" t="s">
        <v>0</v>
      </c>
      <c r="B49" s="1" t="s">
        <v>1</v>
      </c>
      <c r="C49" s="1">
        <v>1999</v>
      </c>
      <c r="D49" s="1" t="s">
        <v>24</v>
      </c>
      <c r="E49" s="1" t="s">
        <v>25</v>
      </c>
      <c r="F49" s="2">
        <v>15100000</v>
      </c>
      <c r="G49" s="2">
        <v>11380.465600287531</v>
      </c>
      <c r="H49" s="2">
        <v>59639.180182751923</v>
      </c>
      <c r="I49" s="2">
        <v>19648.523233670519</v>
      </c>
      <c r="J49" s="2">
        <v>109.13248619974088</v>
      </c>
      <c r="K49" s="2">
        <f t="shared" si="0"/>
        <v>90777.301502909715</v>
      </c>
      <c r="L49" s="3">
        <v>0.12536686387315391</v>
      </c>
      <c r="M49" s="3">
        <v>0.65698339998397381</v>
      </c>
      <c r="N49" s="3">
        <v>0.21644753598498098</v>
      </c>
      <c r="O49" s="3">
        <v>1.2022001578912635E-3</v>
      </c>
      <c r="P49" s="2">
        <f t="shared" si="1"/>
        <v>90777.301502909715</v>
      </c>
      <c r="Q49" s="3">
        <v>6.0117418213847494E-3</v>
      </c>
      <c r="R49" s="3">
        <v>7.5367321856208808E-4</v>
      </c>
      <c r="S49" s="3">
        <v>3.9496145816392001E-3</v>
      </c>
      <c r="T49" s="3">
        <v>1.3012267042165906E-3</v>
      </c>
      <c r="U49" s="3">
        <v>7.2273169668702571E-6</v>
      </c>
    </row>
    <row r="50" spans="1:21" x14ac:dyDescent="0.25">
      <c r="A50" s="1" t="s">
        <v>0</v>
      </c>
      <c r="B50" s="1" t="s">
        <v>1</v>
      </c>
      <c r="C50" s="1">
        <v>2000</v>
      </c>
      <c r="D50" s="1" t="s">
        <v>24</v>
      </c>
      <c r="E50" s="1" t="s">
        <v>25</v>
      </c>
      <c r="F50" s="2">
        <v>15144122</v>
      </c>
      <c r="G50" s="2">
        <v>1170.1088822625823</v>
      </c>
      <c r="H50" s="2">
        <v>41058.171316663284</v>
      </c>
      <c r="I50" s="2">
        <v>7301.6188505837099</v>
      </c>
      <c r="J50" s="2">
        <v>456.62105263157895</v>
      </c>
      <c r="K50" s="2">
        <f t="shared" si="0"/>
        <v>49986.520102141156</v>
      </c>
      <c r="L50" s="3">
        <v>2.3408488525938836E-2</v>
      </c>
      <c r="M50" s="3">
        <v>0.82138487001627802</v>
      </c>
      <c r="N50" s="3">
        <v>0.14607175765914035</v>
      </c>
      <c r="O50" s="3">
        <v>9.1348837986427421E-3</v>
      </c>
      <c r="P50" s="2">
        <f t="shared" si="1"/>
        <v>49986.520102141156</v>
      </c>
      <c r="Q50" s="3">
        <v>3.3007209069063994E-3</v>
      </c>
      <c r="R50" s="3">
        <v>7.7264887476644878E-5</v>
      </c>
      <c r="S50" s="3">
        <v>2.7111622130793242E-3</v>
      </c>
      <c r="T50" s="3">
        <v>4.8214210441408948E-4</v>
      </c>
      <c r="U50" s="3">
        <v>3.0151701936340643E-5</v>
      </c>
    </row>
    <row r="51" spans="1:21" x14ac:dyDescent="0.25">
      <c r="A51" s="1" t="s">
        <v>0</v>
      </c>
      <c r="B51" s="1" t="s">
        <v>1</v>
      </c>
      <c r="C51" s="1">
        <v>2001</v>
      </c>
      <c r="D51" s="1" t="s">
        <v>24</v>
      </c>
      <c r="E51" s="1" t="s">
        <v>25</v>
      </c>
      <c r="F51" s="2">
        <v>14616603.817440074</v>
      </c>
      <c r="G51" s="2">
        <v>510.40671475113277</v>
      </c>
      <c r="H51" s="2">
        <v>14405.081220340267</v>
      </c>
      <c r="I51" s="2">
        <v>10864.284343675965</v>
      </c>
      <c r="J51" s="2">
        <v>328.7008124195624</v>
      </c>
      <c r="K51" s="2">
        <f t="shared" si="0"/>
        <v>26108.473091186926</v>
      </c>
      <c r="L51" s="3">
        <v>1.954946629657265E-2</v>
      </c>
      <c r="M51" s="3">
        <v>0.55173970419598339</v>
      </c>
      <c r="N51" s="3">
        <v>0.41612101579939847</v>
      </c>
      <c r="O51" s="3">
        <v>1.2589813708045506E-2</v>
      </c>
      <c r="P51" s="2">
        <f t="shared" si="1"/>
        <v>26108.473091186926</v>
      </c>
      <c r="Q51" s="3">
        <v>1.7862202066416491E-3</v>
      </c>
      <c r="R51" s="3">
        <v>3.4919651727997953E-5</v>
      </c>
      <c r="S51" s="3">
        <v>9.8552860844135183E-4</v>
      </c>
      <c r="T51" s="3">
        <v>7.4328376682913444E-4</v>
      </c>
      <c r="U51" s="3">
        <v>2.2488179643164912E-5</v>
      </c>
    </row>
    <row r="52" spans="1:21" x14ac:dyDescent="0.25">
      <c r="A52" s="1" t="s">
        <v>0</v>
      </c>
      <c r="B52" s="1" t="s">
        <v>1</v>
      </c>
      <c r="C52" s="1">
        <v>2002</v>
      </c>
      <c r="D52" s="1" t="s">
        <v>24</v>
      </c>
      <c r="E52" s="1" t="s">
        <v>25</v>
      </c>
      <c r="F52" s="2">
        <v>14001897</v>
      </c>
      <c r="G52" s="2">
        <v>7393.1467748702598</v>
      </c>
      <c r="H52" s="2">
        <v>70692.480102688583</v>
      </c>
      <c r="I52" s="2">
        <v>10907.776680830166</v>
      </c>
      <c r="J52" s="2">
        <v>3250.8683371150128</v>
      </c>
      <c r="K52" s="2">
        <f t="shared" si="0"/>
        <v>92244.271895504018</v>
      </c>
      <c r="L52" s="3">
        <v>8.0147489084691895E-2</v>
      </c>
      <c r="M52" s="3">
        <v>0.76636173336345814</v>
      </c>
      <c r="N52" s="3">
        <v>0.11824882409161072</v>
      </c>
      <c r="O52" s="3">
        <v>3.5241953460239304E-2</v>
      </c>
      <c r="P52" s="2">
        <f t="shared" si="1"/>
        <v>92244.271895504018</v>
      </c>
      <c r="Q52" s="3">
        <v>6.5879838921471864E-3</v>
      </c>
      <c r="R52" s="3">
        <v>5.2801036708599266E-4</v>
      </c>
      <c r="S52" s="3">
        <v>5.0487787549564596E-3</v>
      </c>
      <c r="T52" s="3">
        <v>7.7902134838087772E-4</v>
      </c>
      <c r="U52" s="3">
        <v>2.3217342172385732E-4</v>
      </c>
    </row>
    <row r="53" spans="1:21" x14ac:dyDescent="0.25">
      <c r="A53" s="1" t="s">
        <v>0</v>
      </c>
      <c r="B53" s="1" t="s">
        <v>1</v>
      </c>
      <c r="C53" s="1">
        <v>2003</v>
      </c>
      <c r="D53" s="1" t="s">
        <v>25</v>
      </c>
      <c r="E53" s="1" t="s">
        <v>25</v>
      </c>
      <c r="F53" s="2">
        <v>14798685</v>
      </c>
      <c r="G53" s="2">
        <v>6396.8584450661492</v>
      </c>
      <c r="H53" s="2">
        <v>102055.09006230623</v>
      </c>
      <c r="I53" s="2">
        <v>35487.159186749072</v>
      </c>
      <c r="J53" s="2">
        <v>1261.0416666666667</v>
      </c>
      <c r="K53" s="2">
        <f t="shared" si="0"/>
        <v>145200.14936078811</v>
      </c>
      <c r="L53" s="3">
        <v>4.4055453615074909E-2</v>
      </c>
      <c r="M53" s="3">
        <v>0.702858023986762</v>
      </c>
      <c r="N53" s="3">
        <v>0.24440167136861446</v>
      </c>
      <c r="O53" s="3">
        <v>8.6848510295487076E-3</v>
      </c>
      <c r="P53" s="2">
        <f t="shared" si="1"/>
        <v>145200.14936078811</v>
      </c>
      <c r="Q53" s="3">
        <v>9.8116926849100526E-3</v>
      </c>
      <c r="R53" s="3">
        <v>4.322585719654246E-4</v>
      </c>
      <c r="S53" s="3">
        <v>6.896226932481246E-3</v>
      </c>
      <c r="T53" s="3">
        <v>2.3979940911472248E-3</v>
      </c>
      <c r="U53" s="3">
        <v>8.5213089316156588E-5</v>
      </c>
    </row>
    <row r="54" spans="1:21" x14ac:dyDescent="0.25">
      <c r="A54" s="1" t="s">
        <v>0</v>
      </c>
      <c r="B54" s="1" t="s">
        <v>1</v>
      </c>
      <c r="C54" s="1">
        <v>2004</v>
      </c>
      <c r="D54" s="1" t="s">
        <v>25</v>
      </c>
      <c r="E54" s="1" t="s">
        <v>25</v>
      </c>
      <c r="F54" s="2">
        <v>15005171</v>
      </c>
      <c r="G54" s="2">
        <v>2109.4913825950011</v>
      </c>
      <c r="H54" s="2">
        <v>115290.20097561649</v>
      </c>
      <c r="I54" s="2">
        <v>65149.342259643294</v>
      </c>
      <c r="J54" s="2">
        <v>3442.3175290805193</v>
      </c>
      <c r="K54" s="2">
        <f t="shared" si="0"/>
        <v>185991.35214693533</v>
      </c>
      <c r="L54" s="3">
        <v>1.1341878846756694E-2</v>
      </c>
      <c r="M54" s="3">
        <v>0.61986861025955597</v>
      </c>
      <c r="N54" s="3">
        <v>0.35028156689873707</v>
      </c>
      <c r="O54" s="3">
        <v>1.850794399495009E-2</v>
      </c>
      <c r="P54" s="2">
        <f t="shared" si="1"/>
        <v>185991.35214693533</v>
      </c>
      <c r="Q54" s="3">
        <v>1.2395150454928859E-2</v>
      </c>
      <c r="R54" s="3">
        <v>1.4058429474712424E-4</v>
      </c>
      <c r="S54" s="3">
        <v>7.6833646864548555E-3</v>
      </c>
      <c r="T54" s="3">
        <v>4.3417927232980748E-3</v>
      </c>
      <c r="U54" s="3">
        <v>2.2940875042880347E-4</v>
      </c>
    </row>
    <row r="55" spans="1:21" x14ac:dyDescent="0.25">
      <c r="A55" s="1" t="s">
        <v>0</v>
      </c>
      <c r="B55" s="1" t="s">
        <v>1</v>
      </c>
      <c r="C55" s="1">
        <v>2005</v>
      </c>
      <c r="D55" s="1" t="s">
        <v>25</v>
      </c>
      <c r="E55" s="1" t="s">
        <v>24</v>
      </c>
      <c r="F55" s="2">
        <v>14146092</v>
      </c>
      <c r="G55" s="2">
        <v>2965.9011241014332</v>
      </c>
      <c r="H55" s="2">
        <v>121862.24112970242</v>
      </c>
      <c r="I55" s="2">
        <v>57811.912948998157</v>
      </c>
      <c r="J55" s="2">
        <v>1611.5924156535414</v>
      </c>
      <c r="K55" s="2">
        <f t="shared" si="0"/>
        <v>184251.64761845555</v>
      </c>
      <c r="L55" s="3">
        <v>1.6097012767251662E-2</v>
      </c>
      <c r="M55" s="3">
        <v>0.66139023832260213</v>
      </c>
      <c r="N55" s="3">
        <v>0.3137660568914632</v>
      </c>
      <c r="O55" s="3">
        <v>8.746692018683019E-3</v>
      </c>
      <c r="P55" s="2">
        <f t="shared" si="1"/>
        <v>184251.64761845555</v>
      </c>
      <c r="Q55" s="3">
        <v>1.3024915122738885E-2</v>
      </c>
      <c r="R55" s="3">
        <v>2.0966222502309705E-4</v>
      </c>
      <c r="S55" s="3">
        <v>8.6145517171599354E-3</v>
      </c>
      <c r="T55" s="3">
        <v>4.0867762594077681E-3</v>
      </c>
      <c r="U55" s="3">
        <v>1.1392492114808396E-4</v>
      </c>
    </row>
    <row r="56" spans="1:21" x14ac:dyDescent="0.25">
      <c r="A56" s="1" t="s">
        <v>0</v>
      </c>
      <c r="B56" s="1" t="s">
        <v>1</v>
      </c>
      <c r="C56" s="1">
        <v>2006</v>
      </c>
      <c r="D56" s="1" t="s">
        <v>25</v>
      </c>
      <c r="E56" s="1" t="s">
        <v>24</v>
      </c>
      <c r="F56" s="2">
        <v>15177069.636</v>
      </c>
      <c r="G56" s="2">
        <v>2235.0102421537649</v>
      </c>
      <c r="H56" s="2">
        <v>87445.075453016063</v>
      </c>
      <c r="I56" s="2">
        <v>34698.734824856467</v>
      </c>
      <c r="J56" s="2">
        <v>17.396137653084452</v>
      </c>
      <c r="K56" s="2">
        <f t="shared" si="0"/>
        <v>124396.21665767937</v>
      </c>
      <c r="L56" s="3">
        <v>1.7966866695827206E-2</v>
      </c>
      <c r="M56" s="3">
        <v>0.70295606894261442</v>
      </c>
      <c r="N56" s="3">
        <v>0.27893721977367231</v>
      </c>
      <c r="O56" s="3">
        <v>1.3984458788611023E-4</v>
      </c>
      <c r="P56" s="2">
        <f t="shared" si="1"/>
        <v>124396.21665767937</v>
      </c>
      <c r="Q56" s="3">
        <v>8.1963264082686692E-3</v>
      </c>
      <c r="R56" s="3">
        <v>1.4726230397285139E-4</v>
      </c>
      <c r="S56" s="3">
        <v>5.761657391727083E-3</v>
      </c>
      <c r="T56" s="3">
        <v>2.2862605006799923E-3</v>
      </c>
      <c r="U56" s="3">
        <v>1.1462118887443741E-6</v>
      </c>
    </row>
    <row r="57" spans="1:21" x14ac:dyDescent="0.25">
      <c r="A57" s="1" t="s">
        <v>0</v>
      </c>
      <c r="B57" s="1" t="s">
        <v>1</v>
      </c>
      <c r="C57" s="1">
        <v>2007</v>
      </c>
      <c r="D57" s="1" t="s">
        <v>25</v>
      </c>
      <c r="E57" s="1" t="s">
        <v>24</v>
      </c>
      <c r="F57" s="2">
        <v>15036500</v>
      </c>
      <c r="G57" s="2">
        <v>8487.6658994074369</v>
      </c>
      <c r="H57" s="2">
        <v>182231.87372315518</v>
      </c>
      <c r="I57" s="2">
        <v>62363.108918249556</v>
      </c>
      <c r="J57" s="2">
        <v>7752.9341460270471</v>
      </c>
      <c r="K57" s="2">
        <f t="shared" si="0"/>
        <v>260835.58268683922</v>
      </c>
      <c r="L57" s="3">
        <v>3.2540291519956382E-2</v>
      </c>
      <c r="M57" s="3">
        <v>0.69864652608361288</v>
      </c>
      <c r="N57" s="3">
        <v>0.23908972953710492</v>
      </c>
      <c r="O57" s="3">
        <v>2.972345285932582E-2</v>
      </c>
      <c r="P57" s="2">
        <f t="shared" si="1"/>
        <v>260835.58268683922</v>
      </c>
      <c r="Q57" s="3">
        <v>1.734682823042857E-2</v>
      </c>
      <c r="R57" s="3">
        <v>5.6447084756475489E-4</v>
      </c>
      <c r="S57" s="3">
        <v>1.2119301281758067E-2</v>
      </c>
      <c r="T57" s="3">
        <v>4.1474484699397839E-3</v>
      </c>
      <c r="U57" s="3">
        <v>5.1560763116596591E-4</v>
      </c>
    </row>
    <row r="58" spans="1:21" x14ac:dyDescent="0.25">
      <c r="A58" s="1" t="s">
        <v>0</v>
      </c>
      <c r="B58" s="1" t="s">
        <v>1</v>
      </c>
      <c r="C58" s="1">
        <v>2008</v>
      </c>
      <c r="D58" s="1" t="s">
        <v>25</v>
      </c>
      <c r="E58" s="1" t="s">
        <v>24</v>
      </c>
      <c r="F58" s="2">
        <v>15220005</v>
      </c>
      <c r="G58" s="2">
        <v>6943.8381828171132</v>
      </c>
      <c r="H58" s="2">
        <v>106919.62213798954</v>
      </c>
      <c r="I58" s="2">
        <v>105612.91838749235</v>
      </c>
      <c r="J58" s="2">
        <v>2298.8164071461742</v>
      </c>
      <c r="K58" s="2">
        <f t="shared" si="0"/>
        <v>221775.19511544518</v>
      </c>
      <c r="L58" s="3">
        <v>3.1310256222308791E-2</v>
      </c>
      <c r="M58" s="3">
        <v>0.48210811890992805</v>
      </c>
      <c r="N58" s="3">
        <v>0.4762160995169703</v>
      </c>
      <c r="O58" s="3">
        <v>1.0365525350792834E-2</v>
      </c>
      <c r="P58" s="2">
        <f t="shared" si="1"/>
        <v>221775.19511544518</v>
      </c>
      <c r="Q58" s="3">
        <v>1.4571295812021427E-2</v>
      </c>
      <c r="R58" s="3">
        <v>4.5623100536544591E-4</v>
      </c>
      <c r="S58" s="3">
        <v>7.0249400140137627E-3</v>
      </c>
      <c r="T58" s="3">
        <v>6.9390856565088085E-3</v>
      </c>
      <c r="U58" s="3">
        <v>1.5103913613340956E-4</v>
      </c>
    </row>
    <row r="59" spans="1:21" x14ac:dyDescent="0.25">
      <c r="A59" s="1" t="s">
        <v>0</v>
      </c>
      <c r="B59" s="1" t="s">
        <v>1</v>
      </c>
      <c r="C59" s="1">
        <v>2009</v>
      </c>
      <c r="D59" s="1" t="s">
        <v>25</v>
      </c>
      <c r="E59" s="1" t="s">
        <v>24</v>
      </c>
      <c r="F59" s="2">
        <v>14056520</v>
      </c>
      <c r="G59" s="2">
        <v>1657.110392290333</v>
      </c>
      <c r="H59" s="2">
        <v>116352.92570226146</v>
      </c>
      <c r="I59" s="2">
        <v>47574.220984395739</v>
      </c>
      <c r="J59" s="2">
        <v>2529.4635678278705</v>
      </c>
      <c r="K59" s="2">
        <f t="shared" si="0"/>
        <v>168113.72064677539</v>
      </c>
      <c r="L59" s="3">
        <v>9.8570799927276392E-3</v>
      </c>
      <c r="M59" s="3">
        <v>0.69210844453755915</v>
      </c>
      <c r="N59" s="3">
        <v>0.28298832957456327</v>
      </c>
      <c r="O59" s="3">
        <v>1.5046145895149984E-2</v>
      </c>
      <c r="P59" s="2">
        <f t="shared" si="1"/>
        <v>168113.72064677539</v>
      </c>
      <c r="Q59" s="3">
        <v>1.1959839323443881E-2</v>
      </c>
      <c r="R59" s="3">
        <v>1.1788909291135595E-4</v>
      </c>
      <c r="S59" s="3">
        <v>8.2775057910678788E-3</v>
      </c>
      <c r="T59" s="3">
        <v>3.3844949521215592E-3</v>
      </c>
      <c r="U59" s="3">
        <v>1.7994948734308851E-4</v>
      </c>
    </row>
    <row r="60" spans="1:21" x14ac:dyDescent="0.25">
      <c r="A60" s="1" t="s">
        <v>0</v>
      </c>
      <c r="B60" s="1" t="s">
        <v>1</v>
      </c>
      <c r="C60" s="1">
        <v>2010</v>
      </c>
      <c r="D60" s="1" t="s">
        <v>25</v>
      </c>
      <c r="E60" s="1" t="s">
        <v>24</v>
      </c>
      <c r="F60" s="2">
        <v>12497496.84</v>
      </c>
      <c r="G60" s="2">
        <v>1435.9772182325762</v>
      </c>
      <c r="H60" s="2">
        <v>41481.996934959265</v>
      </c>
      <c r="I60" s="2">
        <v>28995.338175158016</v>
      </c>
      <c r="J60" s="2">
        <v>1723.9183303309367</v>
      </c>
      <c r="K60" s="2">
        <f t="shared" si="0"/>
        <v>73637.230658680797</v>
      </c>
      <c r="L60" s="3">
        <v>1.9500695577330144E-2</v>
      </c>
      <c r="M60" s="3">
        <v>0.56332912799551516</v>
      </c>
      <c r="N60" s="3">
        <v>0.39375921549189702</v>
      </c>
      <c r="O60" s="3">
        <v>2.3410960935257699E-2</v>
      </c>
      <c r="P60" s="2">
        <f t="shared" si="1"/>
        <v>73637.230658680797</v>
      </c>
      <c r="Q60" s="3">
        <v>5.8921583739068818E-3</v>
      </c>
      <c r="R60" s="3">
        <v>1.149011867429747E-4</v>
      </c>
      <c r="S60" s="3">
        <v>3.3192244387844363E-3</v>
      </c>
      <c r="T60" s="3">
        <v>2.3200916588635855E-3</v>
      </c>
      <c r="U60" s="3">
        <v>1.3794108951588555E-4</v>
      </c>
    </row>
    <row r="61" spans="1:21" x14ac:dyDescent="0.25">
      <c r="A61" s="1" t="s">
        <v>0</v>
      </c>
      <c r="B61" s="1" t="s">
        <v>1</v>
      </c>
      <c r="C61" s="1">
        <v>2011</v>
      </c>
      <c r="D61" s="1" t="s">
        <v>25</v>
      </c>
      <c r="E61" s="1" t="s">
        <v>24</v>
      </c>
      <c r="F61" s="2">
        <v>14418411</v>
      </c>
      <c r="G61" s="2">
        <v>3060.3233578992608</v>
      </c>
      <c r="H61" s="2">
        <v>114230.10605111401</v>
      </c>
      <c r="I61" s="2">
        <v>41883.185911694723</v>
      </c>
      <c r="J61" s="2">
        <v>1303.5729681280116</v>
      </c>
      <c r="K61" s="2">
        <f t="shared" si="0"/>
        <v>160477.18828883601</v>
      </c>
      <c r="L61" s="3">
        <v>1.9070145673234978E-2</v>
      </c>
      <c r="M61" s="3">
        <v>0.71181522600904579</v>
      </c>
      <c r="N61" s="3">
        <v>0.2609915238314805</v>
      </c>
      <c r="O61" s="3">
        <v>8.1231044862386699E-3</v>
      </c>
      <c r="P61" s="2">
        <f t="shared" si="1"/>
        <v>160477.18828883601</v>
      </c>
      <c r="Q61" s="3">
        <v>1.1130018993690498E-2</v>
      </c>
      <c r="R61" s="3">
        <v>2.1225108355554998E-4</v>
      </c>
      <c r="S61" s="3">
        <v>7.9225169854787742E-3</v>
      </c>
      <c r="T61" s="3">
        <v>2.9048406174366041E-3</v>
      </c>
      <c r="U61" s="3">
        <v>9.04103072195689E-5</v>
      </c>
    </row>
    <row r="62" spans="1:21" x14ac:dyDescent="0.25">
      <c r="A62" s="1" t="s">
        <v>0</v>
      </c>
      <c r="B62" s="1" t="s">
        <v>1</v>
      </c>
      <c r="C62" s="1">
        <v>2012</v>
      </c>
      <c r="D62" s="1" t="s">
        <v>25</v>
      </c>
      <c r="E62" s="1" t="s">
        <v>24</v>
      </c>
      <c r="F62" s="2">
        <v>14742191.670124089</v>
      </c>
      <c r="G62" s="2">
        <v>1743.6939454551955</v>
      </c>
      <c r="H62" s="2">
        <v>90694.482661669463</v>
      </c>
      <c r="I62" s="2">
        <v>48423.27419401009</v>
      </c>
      <c r="J62" s="2">
        <v>955.28758837669363</v>
      </c>
      <c r="K62" s="2">
        <f t="shared" si="0"/>
        <v>141816.73838951145</v>
      </c>
      <c r="L62" s="3">
        <v>1.2295402963407573E-2</v>
      </c>
      <c r="M62" s="3">
        <v>0.63951888678027224</v>
      </c>
      <c r="N62" s="3">
        <v>0.34144963947070583</v>
      </c>
      <c r="O62" s="3">
        <v>6.736070785614297E-3</v>
      </c>
      <c r="P62" s="2">
        <f t="shared" si="1"/>
        <v>141816.73838951145</v>
      </c>
      <c r="Q62" s="3">
        <v>9.6197866343653189E-3</v>
      </c>
      <c r="R62" s="3">
        <v>1.182791530915239E-4</v>
      </c>
      <c r="S62" s="3">
        <v>6.1520352394730509E-3</v>
      </c>
      <c r="T62" s="3">
        <v>3.2846726780891527E-3</v>
      </c>
      <c r="U62" s="3">
        <v>6.4799563711591106E-5</v>
      </c>
    </row>
    <row r="63" spans="1:21" x14ac:dyDescent="0.25">
      <c r="A63" s="1" t="s">
        <v>0</v>
      </c>
      <c r="B63" s="1" t="s">
        <v>1</v>
      </c>
      <c r="C63" s="1">
        <v>2013</v>
      </c>
      <c r="D63" s="1" t="s">
        <v>25</v>
      </c>
      <c r="E63" s="1" t="s">
        <v>24</v>
      </c>
      <c r="F63" s="2">
        <v>14914964.693561818</v>
      </c>
      <c r="G63" s="2">
        <v>2516.5522631689068</v>
      </c>
      <c r="H63" s="2">
        <v>221985.15793839263</v>
      </c>
      <c r="I63" s="2">
        <v>93226.80690941168</v>
      </c>
      <c r="J63" s="2">
        <v>3016.1204129486168</v>
      </c>
      <c r="K63" s="2">
        <f t="shared" si="0"/>
        <v>320744.63752392185</v>
      </c>
      <c r="L63" s="3">
        <v>7.8459683148442878E-3</v>
      </c>
      <c r="M63" s="3">
        <v>0.69209312321499528</v>
      </c>
      <c r="N63" s="3">
        <v>0.29065741403847667</v>
      </c>
      <c r="O63" s="3">
        <v>9.403494431683734E-3</v>
      </c>
      <c r="P63" s="2">
        <f t="shared" si="1"/>
        <v>320744.63752392185</v>
      </c>
      <c r="Q63" s="3">
        <v>2.150488748138802E-2</v>
      </c>
      <c r="R63" s="3">
        <v>1.6872666579326198E-4</v>
      </c>
      <c r="S63" s="3">
        <v>1.4883384741380887E-2</v>
      </c>
      <c r="T63" s="3">
        <v>6.2505549845286515E-3</v>
      </c>
      <c r="U63" s="3">
        <v>2.0222108968521749E-4</v>
      </c>
    </row>
    <row r="64" spans="1:21" x14ac:dyDescent="0.25">
      <c r="A64" s="1" t="s">
        <v>0</v>
      </c>
      <c r="B64" s="1" t="s">
        <v>1</v>
      </c>
      <c r="C64" s="1">
        <v>2014</v>
      </c>
      <c r="D64" s="1" t="s">
        <v>25</v>
      </c>
      <c r="E64" s="1" t="s">
        <v>24</v>
      </c>
      <c r="F64" s="2">
        <v>13449680</v>
      </c>
      <c r="G64" s="2">
        <v>2857.016512728725</v>
      </c>
      <c r="H64" s="2">
        <v>49552.481216442546</v>
      </c>
      <c r="I64" s="2">
        <v>10558.784941038761</v>
      </c>
      <c r="J64" s="2">
        <v>155.63426619925329</v>
      </c>
      <c r="K64" s="2">
        <f t="shared" si="0"/>
        <v>63123.916936409281</v>
      </c>
      <c r="L64" s="3">
        <v>4.5260444081866295E-2</v>
      </c>
      <c r="M64" s="3">
        <v>0.78500327009747295</v>
      </c>
      <c r="N64" s="3">
        <v>0.16727075019244494</v>
      </c>
      <c r="O64" s="3">
        <v>2.4655356282158231E-3</v>
      </c>
      <c r="P64" s="2">
        <f t="shared" si="1"/>
        <v>63123.916936409281</v>
      </c>
      <c r="Q64" s="3">
        <v>4.693339688112229E-3</v>
      </c>
      <c r="R64" s="3">
        <v>2.1242263851100734E-4</v>
      </c>
      <c r="S64" s="3">
        <v>3.6842870028463539E-3</v>
      </c>
      <c r="T64" s="3">
        <v>7.8505845053850802E-4</v>
      </c>
      <c r="U64" s="3">
        <v>1.1571596216360038E-5</v>
      </c>
    </row>
    <row r="65" spans="1:21" x14ac:dyDescent="0.25">
      <c r="A65" s="1" t="s">
        <v>0</v>
      </c>
      <c r="B65" s="1" t="s">
        <v>1</v>
      </c>
      <c r="C65" s="1">
        <v>2015</v>
      </c>
      <c r="D65" s="1" t="s">
        <v>25</v>
      </c>
      <c r="E65" s="1" t="s">
        <v>24</v>
      </c>
      <c r="F65" s="2">
        <v>13167757</v>
      </c>
      <c r="G65" s="2">
        <v>14749.48659408717</v>
      </c>
      <c r="H65" s="2">
        <v>61328.724507557905</v>
      </c>
      <c r="I65" s="2">
        <v>2728.4853243701514</v>
      </c>
      <c r="J65" s="2">
        <v>101.28934722272741</v>
      </c>
      <c r="K65" s="2">
        <f t="shared" si="0"/>
        <v>78907.985773237961</v>
      </c>
      <c r="L65" s="3">
        <v>0.18692007468640179</v>
      </c>
      <c r="M65" s="3">
        <v>0.77721822330887391</v>
      </c>
      <c r="N65" s="3">
        <v>3.4578063267400379E-2</v>
      </c>
      <c r="O65" s="3">
        <v>1.283638737323849E-3</v>
      </c>
      <c r="P65" s="2">
        <f t="shared" si="1"/>
        <v>78907.985773237961</v>
      </c>
      <c r="Q65" s="3">
        <v>5.9925153367606917E-3</v>
      </c>
      <c r="R65" s="3">
        <v>1.1201214143067167E-3</v>
      </c>
      <c r="S65" s="3">
        <v>4.6574921231883233E-3</v>
      </c>
      <c r="T65" s="3">
        <v>2.0720957444537831E-4</v>
      </c>
      <c r="U65" s="3">
        <v>7.692224820273294E-6</v>
      </c>
    </row>
    <row r="66" spans="1:21" x14ac:dyDescent="0.25">
      <c r="A66" s="1" t="s">
        <v>0</v>
      </c>
      <c r="B66" s="1" t="s">
        <v>1</v>
      </c>
      <c r="C66" s="1">
        <v>2016</v>
      </c>
      <c r="D66" s="1" t="s">
        <v>25</v>
      </c>
      <c r="E66" s="1" t="s">
        <v>24</v>
      </c>
      <c r="F66" s="2">
        <v>13416969</v>
      </c>
      <c r="G66" s="2">
        <v>6660.8982111380064</v>
      </c>
      <c r="H66" s="2">
        <v>25472.428664959665</v>
      </c>
      <c r="I66" s="2">
        <v>4057.9115821224227</v>
      </c>
      <c r="K66" s="2">
        <f t="shared" si="0"/>
        <v>36191.238458220098</v>
      </c>
      <c r="P66" s="2">
        <f t="shared" si="1"/>
        <v>36191.238458220098</v>
      </c>
      <c r="Q66" s="3">
        <v>2.6974228276311959E-3</v>
      </c>
      <c r="R66" s="3">
        <v>4.9645327578367411E-4</v>
      </c>
      <c r="S66" s="3">
        <v>1.8985233300426994E-3</v>
      </c>
      <c r="T66" s="3">
        <v>3.0244622180482212E-4</v>
      </c>
    </row>
    <row r="67" spans="1:21" x14ac:dyDescent="0.25">
      <c r="A67" s="1" t="s">
        <v>0</v>
      </c>
      <c r="B67" s="1" t="s">
        <v>1</v>
      </c>
      <c r="C67" s="1">
        <v>2017</v>
      </c>
      <c r="D67" s="1" t="s">
        <v>25</v>
      </c>
      <c r="E67" s="1" t="s">
        <v>24</v>
      </c>
      <c r="F67" s="2">
        <v>11715689</v>
      </c>
      <c r="G67" s="2">
        <v>5877.8641503434128</v>
      </c>
      <c r="H67" s="2">
        <v>53118.46418093289</v>
      </c>
      <c r="K67" s="2">
        <f t="shared" si="0"/>
        <v>58996.328331276301</v>
      </c>
      <c r="P67" s="2">
        <f t="shared" ref="P67:P129" si="2">SUM(G67:J67)</f>
        <v>58996.328331276301</v>
      </c>
      <c r="Q67" s="3">
        <v>5.0356686944554689E-3</v>
      </c>
      <c r="R67" s="3">
        <v>5.0170878984099124E-4</v>
      </c>
      <c r="S67" s="3">
        <v>4.5339599046144777E-3</v>
      </c>
    </row>
    <row r="68" spans="1:21" x14ac:dyDescent="0.25">
      <c r="A68" s="1" t="s">
        <v>0</v>
      </c>
      <c r="B68" s="1" t="s">
        <v>1</v>
      </c>
      <c r="C68" s="1">
        <v>2018</v>
      </c>
      <c r="D68" s="1" t="s">
        <v>25</v>
      </c>
      <c r="E68" s="1" t="s">
        <v>24</v>
      </c>
      <c r="F68" s="2">
        <v>11402982</v>
      </c>
      <c r="G68" s="2">
        <v>1361.7262453569504</v>
      </c>
      <c r="K68" s="2">
        <f t="shared" si="0"/>
        <v>1361.7262453569504</v>
      </c>
      <c r="P68" s="2">
        <f t="shared" si="2"/>
        <v>1361.7262453569504</v>
      </c>
      <c r="Q68" s="3">
        <v>0</v>
      </c>
      <c r="R68" s="3">
        <v>1.1941843329726824E-4</v>
      </c>
    </row>
    <row r="69" spans="1:21" x14ac:dyDescent="0.25">
      <c r="A69" s="1" t="s">
        <v>0</v>
      </c>
      <c r="B69" s="1" t="s">
        <v>27</v>
      </c>
      <c r="C69" s="1">
        <v>1990</v>
      </c>
      <c r="D69" s="1" t="s">
        <v>24</v>
      </c>
      <c r="E69" s="1" t="s">
        <v>24</v>
      </c>
      <c r="F69" s="2">
        <v>34744923</v>
      </c>
      <c r="G69" s="2">
        <v>0</v>
      </c>
      <c r="H69" s="2">
        <v>447030.35649999999</v>
      </c>
      <c r="I69" s="2">
        <v>328261.4241</v>
      </c>
      <c r="J69" s="2">
        <v>12919.558008819666</v>
      </c>
      <c r="K69" s="2">
        <f t="shared" si="0"/>
        <v>788211.33860881964</v>
      </c>
      <c r="L69" s="3">
        <v>0</v>
      </c>
      <c r="M69" s="3">
        <v>0.56714530050912659</v>
      </c>
      <c r="N69" s="3">
        <v>0.41646371730629522</v>
      </c>
      <c r="O69" s="3">
        <v>1.639098218457816E-2</v>
      </c>
      <c r="P69" s="2">
        <f t="shared" si="2"/>
        <v>788211.33860881964</v>
      </c>
      <c r="Q69" s="3">
        <v>2.2685655069916825E-2</v>
      </c>
      <c r="S69" s="3">
        <v>1.2866062661874369E-2</v>
      </c>
      <c r="T69" s="3">
        <v>9.4477522399459626E-3</v>
      </c>
      <c r="U69" s="3">
        <v>3.7184016809649182E-4</v>
      </c>
    </row>
    <row r="70" spans="1:21" x14ac:dyDescent="0.25">
      <c r="A70" s="1" t="s">
        <v>0</v>
      </c>
      <c r="B70" s="1" t="s">
        <v>27</v>
      </c>
      <c r="C70" s="1">
        <v>1991</v>
      </c>
      <c r="D70" s="1" t="s">
        <v>24</v>
      </c>
      <c r="E70" s="1" t="s">
        <v>24</v>
      </c>
      <c r="F70" s="2">
        <v>35918054</v>
      </c>
      <c r="G70" s="2">
        <v>5429.5185000000001</v>
      </c>
      <c r="H70" s="2">
        <v>99767.869575000004</v>
      </c>
      <c r="I70" s="2">
        <v>80110.735448839172</v>
      </c>
      <c r="J70" s="2">
        <v>5396.0827305580287</v>
      </c>
      <c r="K70" s="2">
        <f t="shared" si="0"/>
        <v>190704.2062543972</v>
      </c>
      <c r="L70" s="3">
        <v>2.8470890111134128E-2</v>
      </c>
      <c r="M70" s="3">
        <v>0.52315505533166284</v>
      </c>
      <c r="N70" s="3">
        <v>0.42007849235361061</v>
      </c>
      <c r="O70" s="3">
        <v>2.8295562203592493E-2</v>
      </c>
      <c r="P70" s="2">
        <f t="shared" si="2"/>
        <v>190704.2062543972</v>
      </c>
      <c r="Q70" s="3">
        <v>5.3094247882804896E-3</v>
      </c>
      <c r="R70" s="3">
        <v>1.5116404970046541E-4</v>
      </c>
      <c r="S70" s="3">
        <v>2.7776524188921816E-3</v>
      </c>
      <c r="T70" s="3">
        <v>2.2303751603257563E-3</v>
      </c>
      <c r="U70" s="3">
        <v>1.5023315936208651E-4</v>
      </c>
    </row>
    <row r="71" spans="1:21" x14ac:dyDescent="0.25">
      <c r="A71" s="1" t="s">
        <v>0</v>
      </c>
      <c r="B71" s="1" t="s">
        <v>27</v>
      </c>
      <c r="C71" s="1">
        <v>1992</v>
      </c>
      <c r="D71" s="1" t="s">
        <v>24</v>
      </c>
      <c r="E71" s="1" t="s">
        <v>24</v>
      </c>
      <c r="F71" s="2">
        <v>36147451</v>
      </c>
      <c r="G71" s="2">
        <v>111350.995725</v>
      </c>
      <c r="H71" s="2">
        <v>1065049.8332682699</v>
      </c>
      <c r="I71" s="2">
        <v>403237.41529527603</v>
      </c>
      <c r="J71" s="2">
        <v>8286.8505640788899</v>
      </c>
      <c r="K71" s="2">
        <f t="shared" si="0"/>
        <v>1587925.0948526249</v>
      </c>
      <c r="L71" s="3">
        <v>7.0123582079502603E-2</v>
      </c>
      <c r="M71" s="3">
        <v>0.6707179304116464</v>
      </c>
      <c r="N71" s="3">
        <v>0.25393982159637096</v>
      </c>
      <c r="O71" s="3">
        <v>5.2186659124799526E-3</v>
      </c>
      <c r="P71" s="2">
        <f t="shared" si="2"/>
        <v>1587925.0948526249</v>
      </c>
      <c r="Q71" s="3">
        <v>4.3929102908324712E-2</v>
      </c>
      <c r="R71" s="3">
        <v>3.0804660534708241E-3</v>
      </c>
      <c r="S71" s="3">
        <v>2.9464036987511787E-2</v>
      </c>
      <c r="T71" s="3">
        <v>1.1155348555428598E-2</v>
      </c>
      <c r="U71" s="3">
        <v>2.2925131191349813E-4</v>
      </c>
    </row>
    <row r="72" spans="1:21" x14ac:dyDescent="0.25">
      <c r="A72" s="1" t="s">
        <v>0</v>
      </c>
      <c r="B72" s="1" t="s">
        <v>27</v>
      </c>
      <c r="C72" s="1">
        <v>1993</v>
      </c>
      <c r="D72" s="1" t="s">
        <v>24</v>
      </c>
      <c r="E72" s="1" t="s">
        <v>24</v>
      </c>
      <c r="F72" s="2">
        <v>34817531</v>
      </c>
      <c r="G72" s="2">
        <v>13847.718493020433</v>
      </c>
      <c r="H72" s="2">
        <v>494307.97240872227</v>
      </c>
      <c r="I72" s="2">
        <v>268408.25738729024</v>
      </c>
      <c r="J72" s="2">
        <v>8298.6620641951959</v>
      </c>
      <c r="K72" s="2">
        <f t="shared" si="0"/>
        <v>784862.61035322817</v>
      </c>
      <c r="L72" s="3">
        <v>1.7643493664181879E-2</v>
      </c>
      <c r="M72" s="3">
        <v>0.62980191168268096</v>
      </c>
      <c r="N72" s="3">
        <v>0.34198120008098343</v>
      </c>
      <c r="O72" s="3">
        <v>1.0573394572153685E-2</v>
      </c>
      <c r="P72" s="2">
        <f t="shared" si="2"/>
        <v>784862.61035322817</v>
      </c>
      <c r="Q72" s="3">
        <v>2.2542167345330377E-2</v>
      </c>
      <c r="R72" s="3">
        <v>3.9772258673426424E-4</v>
      </c>
      <c r="S72" s="3">
        <v>1.4197100087559979E-2</v>
      </c>
      <c r="T72" s="3">
        <v>7.7089974411824391E-3</v>
      </c>
      <c r="U72" s="3">
        <v>2.383472298536963E-4</v>
      </c>
    </row>
    <row r="73" spans="1:21" x14ac:dyDescent="0.25">
      <c r="A73" s="1" t="s">
        <v>0</v>
      </c>
      <c r="B73" s="1" t="s">
        <v>27</v>
      </c>
      <c r="C73" s="1">
        <v>1994</v>
      </c>
      <c r="D73" s="1" t="s">
        <v>24</v>
      </c>
      <c r="E73" s="1" t="s">
        <v>24</v>
      </c>
      <c r="F73" s="2">
        <v>34472077</v>
      </c>
      <c r="G73" s="2">
        <v>5153.1186815224864</v>
      </c>
      <c r="H73" s="2">
        <v>276992.69496343302</v>
      </c>
      <c r="I73" s="2">
        <v>113937.16557679263</v>
      </c>
      <c r="J73" s="2">
        <v>3625.6419737476463</v>
      </c>
      <c r="K73" s="2">
        <f t="shared" ref="K73:K142" si="3">SUM(G73:J73)</f>
        <v>399708.62119549577</v>
      </c>
      <c r="L73" s="3">
        <v>1.2892187979608571E-2</v>
      </c>
      <c r="M73" s="3">
        <v>0.69298654138349713</v>
      </c>
      <c r="N73" s="3">
        <v>0.28505055816913805</v>
      </c>
      <c r="O73" s="3">
        <v>9.0707124677562572E-3</v>
      </c>
      <c r="P73" s="2">
        <f t="shared" si="2"/>
        <v>399708.62119549577</v>
      </c>
      <c r="Q73" s="3">
        <v>1.1595141806961494E-2</v>
      </c>
      <c r="R73" s="3">
        <v>1.4948674782556579E-4</v>
      </c>
      <c r="S73" s="3">
        <v>8.0352772176574393E-3</v>
      </c>
      <c r="T73" s="3">
        <v>3.3052016441246818E-3</v>
      </c>
      <c r="U73" s="3">
        <v>1.0517619735380743E-4</v>
      </c>
    </row>
    <row r="74" spans="1:21" x14ac:dyDescent="0.25">
      <c r="A74" s="1" t="s">
        <v>0</v>
      </c>
      <c r="B74" s="1" t="s">
        <v>27</v>
      </c>
      <c r="C74" s="1">
        <v>1995</v>
      </c>
      <c r="D74" s="1" t="s">
        <v>24</v>
      </c>
      <c r="E74" s="1" t="s">
        <v>24</v>
      </c>
      <c r="F74" s="2">
        <v>34979646</v>
      </c>
      <c r="G74" s="2">
        <v>9882.5426111184188</v>
      </c>
      <c r="H74" s="2">
        <v>681734.88402575161</v>
      </c>
      <c r="I74" s="2">
        <v>347776.92526881292</v>
      </c>
      <c r="J74" s="2">
        <v>17097.168724482577</v>
      </c>
      <c r="K74" s="2">
        <f t="shared" si="3"/>
        <v>1056491.5206301655</v>
      </c>
      <c r="L74" s="3">
        <v>9.3541144610642772E-3</v>
      </c>
      <c r="M74" s="3">
        <v>0.64528192674856233</v>
      </c>
      <c r="N74" s="3">
        <v>0.32918099055009398</v>
      </c>
      <c r="O74" s="3">
        <v>1.6182968240279514E-2</v>
      </c>
      <c r="P74" s="2">
        <f t="shared" si="2"/>
        <v>1056491.5206301655</v>
      </c>
      <c r="Q74" s="3">
        <v>3.0203036378074422E-2</v>
      </c>
      <c r="R74" s="3">
        <v>2.8252265935219638E-4</v>
      </c>
      <c r="S74" s="3">
        <v>1.9489473507700781E-2</v>
      </c>
      <c r="T74" s="3">
        <v>9.9422654325550617E-3</v>
      </c>
      <c r="U74" s="3">
        <v>4.8877477846638519E-4</v>
      </c>
    </row>
    <row r="75" spans="1:21" x14ac:dyDescent="0.25">
      <c r="A75" s="1" t="s">
        <v>0</v>
      </c>
      <c r="B75" s="1" t="s">
        <v>27</v>
      </c>
      <c r="C75" s="1">
        <v>1996</v>
      </c>
      <c r="D75" s="1" t="s">
        <v>24</v>
      </c>
      <c r="E75" s="1" t="s">
        <v>24</v>
      </c>
      <c r="F75" s="2">
        <v>34535728</v>
      </c>
      <c r="G75" s="2">
        <v>71056.947901430598</v>
      </c>
      <c r="H75" s="2">
        <v>1354593.2539049021</v>
      </c>
      <c r="I75" s="2">
        <v>434675.04766170902</v>
      </c>
      <c r="J75" s="2">
        <v>2768.8836496603594</v>
      </c>
      <c r="K75" s="2">
        <f t="shared" si="3"/>
        <v>1863094.1331177019</v>
      </c>
      <c r="L75" s="3">
        <v>3.8139215103707026E-2</v>
      </c>
      <c r="M75" s="3">
        <v>0.72706645886868082</v>
      </c>
      <c r="N75" s="3">
        <v>0.23330815117447865</v>
      </c>
      <c r="O75" s="3">
        <v>1.4861748531336467E-3</v>
      </c>
      <c r="P75" s="2">
        <f t="shared" si="2"/>
        <v>1863094.1331177019</v>
      </c>
      <c r="Q75" s="3">
        <v>5.394686143919427E-2</v>
      </c>
      <c r="R75" s="3">
        <v>2.057490952599308E-3</v>
      </c>
      <c r="S75" s="3">
        <v>3.9222953513674365E-2</v>
      </c>
      <c r="T75" s="3">
        <v>1.2586242504044189E-2</v>
      </c>
      <c r="U75" s="3">
        <v>8.0174468876415729E-5</v>
      </c>
    </row>
    <row r="76" spans="1:21" x14ac:dyDescent="0.25">
      <c r="A76" s="1" t="s">
        <v>0</v>
      </c>
      <c r="B76" s="1" t="s">
        <v>27</v>
      </c>
      <c r="C76" s="1">
        <v>1997</v>
      </c>
      <c r="D76" s="1" t="s">
        <v>24</v>
      </c>
      <c r="E76" s="1" t="s">
        <v>24</v>
      </c>
      <c r="F76" s="2">
        <v>49155073</v>
      </c>
      <c r="G76" s="2">
        <v>12666.081033531447</v>
      </c>
      <c r="H76" s="2">
        <v>264344.7331658795</v>
      </c>
      <c r="I76" s="2">
        <v>435799.12353337958</v>
      </c>
      <c r="J76" s="2">
        <v>23948.584466540513</v>
      </c>
      <c r="K76" s="2">
        <f t="shared" si="3"/>
        <v>736758.52219933108</v>
      </c>
      <c r="L76" s="3">
        <v>1.7191631520896911E-2</v>
      </c>
      <c r="M76" s="3">
        <v>0.35879426596488101</v>
      </c>
      <c r="N76" s="3">
        <v>0.59150876495117555</v>
      </c>
      <c r="O76" s="3">
        <v>3.2505337563046459E-2</v>
      </c>
      <c r="P76" s="2">
        <f t="shared" si="2"/>
        <v>736758.52219933108</v>
      </c>
      <c r="Q76" s="3">
        <v>1.4988453423705242E-2</v>
      </c>
      <c r="R76" s="3">
        <v>2.5767596832846625E-4</v>
      </c>
      <c r="S76" s="3">
        <v>5.3777711441071298E-3</v>
      </c>
      <c r="T76" s="3">
        <v>8.8658015731841056E-3</v>
      </c>
      <c r="U76" s="3">
        <v>4.8720473808553825E-4</v>
      </c>
    </row>
    <row r="77" spans="1:21" x14ac:dyDescent="0.25">
      <c r="A77" s="1" t="s">
        <v>0</v>
      </c>
      <c r="B77" s="1" t="s">
        <v>27</v>
      </c>
      <c r="C77" s="1">
        <v>1998</v>
      </c>
      <c r="D77" s="1" t="s">
        <v>24</v>
      </c>
      <c r="E77" s="1" t="s">
        <v>25</v>
      </c>
      <c r="F77" s="2">
        <v>50783013.815518372</v>
      </c>
      <c r="G77" s="2">
        <v>45592.384922195961</v>
      </c>
      <c r="H77" s="2">
        <v>1065836.9436678046</v>
      </c>
      <c r="I77" s="2">
        <v>262386.2823634345</v>
      </c>
      <c r="J77" s="2">
        <v>1581.4109424363442</v>
      </c>
      <c r="K77" s="2">
        <f t="shared" si="3"/>
        <v>1375397.0218958715</v>
      </c>
      <c r="L77" s="3">
        <v>3.3148526713654369E-2</v>
      </c>
      <c r="M77" s="3">
        <v>0.77493038497250499</v>
      </c>
      <c r="N77" s="3">
        <v>0.19077130325740899</v>
      </c>
      <c r="O77" s="3">
        <v>1.1497850564315599E-3</v>
      </c>
      <c r="P77" s="2">
        <f t="shared" si="2"/>
        <v>1375397.0218958715</v>
      </c>
      <c r="Q77" s="3">
        <v>2.7083800636416248E-2</v>
      </c>
      <c r="R77" s="3">
        <v>8.9778808890353314E-4</v>
      </c>
      <c r="S77" s="3">
        <v>2.0988060053696616E-2</v>
      </c>
      <c r="T77" s="3">
        <v>5.1668119445729705E-3</v>
      </c>
      <c r="U77" s="3">
        <v>3.1140549243122971E-5</v>
      </c>
    </row>
    <row r="78" spans="1:21" x14ac:dyDescent="0.25">
      <c r="A78" s="1" t="s">
        <v>0</v>
      </c>
      <c r="B78" s="1" t="s">
        <v>27</v>
      </c>
      <c r="C78" s="1">
        <v>1999</v>
      </c>
      <c r="D78" s="1" t="s">
        <v>25</v>
      </c>
      <c r="E78" s="1" t="s">
        <v>25</v>
      </c>
      <c r="F78" s="2">
        <v>53218963</v>
      </c>
      <c r="G78" s="2">
        <v>99030.486493054239</v>
      </c>
      <c r="H78" s="2">
        <v>1817128.759196843</v>
      </c>
      <c r="I78" s="2">
        <v>618627.29382559191</v>
      </c>
      <c r="J78" s="2">
        <v>16281.628726617191</v>
      </c>
      <c r="K78" s="2">
        <f t="shared" si="3"/>
        <v>2551068.1682421062</v>
      </c>
      <c r="L78" s="3">
        <v>3.8819223933672584E-2</v>
      </c>
      <c r="M78" s="3">
        <v>0.71230113793822791</v>
      </c>
      <c r="N78" s="3">
        <v>0.24249735915597917</v>
      </c>
      <c r="O78" s="3">
        <v>6.3822789721203572E-3</v>
      </c>
      <c r="P78" s="2">
        <f t="shared" si="2"/>
        <v>2551068.1682421062</v>
      </c>
      <c r="Q78" s="3">
        <v>4.7935322757831758E-2</v>
      </c>
      <c r="R78" s="3">
        <v>1.8608120284691425E-3</v>
      </c>
      <c r="S78" s="3">
        <v>3.4144384947839793E-2</v>
      </c>
      <c r="T78" s="3">
        <v>1.1624189179063708E-2</v>
      </c>
      <c r="U78" s="3">
        <v>3.0593660245911204E-4</v>
      </c>
    </row>
    <row r="79" spans="1:21" x14ac:dyDescent="0.25">
      <c r="A79" s="1" t="s">
        <v>0</v>
      </c>
      <c r="B79" s="1" t="s">
        <v>27</v>
      </c>
      <c r="C79" s="1">
        <v>2000</v>
      </c>
      <c r="D79" s="1" t="s">
        <v>25</v>
      </c>
      <c r="E79" s="1" t="s">
        <v>25</v>
      </c>
      <c r="F79" s="2">
        <v>46028135.751320004</v>
      </c>
      <c r="G79" s="2">
        <v>52872.944682432149</v>
      </c>
      <c r="H79" s="2">
        <v>787422.00025918381</v>
      </c>
      <c r="I79" s="2">
        <v>213803.38875762004</v>
      </c>
      <c r="J79" s="2">
        <v>13665.817586782205</v>
      </c>
      <c r="K79" s="2">
        <f t="shared" si="3"/>
        <v>1067764.1512860181</v>
      </c>
      <c r="L79" s="3">
        <v>4.9517437552807735E-2</v>
      </c>
      <c r="M79" s="3">
        <v>0.73744936961107987</v>
      </c>
      <c r="N79" s="3">
        <v>0.20023465715730823</v>
      </c>
      <c r="O79" s="3">
        <v>1.2798535678804216E-2</v>
      </c>
      <c r="P79" s="2">
        <f t="shared" si="2"/>
        <v>1067764.1512860181</v>
      </c>
      <c r="Q79" s="3">
        <v>2.3198075130718206E-2</v>
      </c>
      <c r="R79" s="3">
        <v>1.1487092366306807E-3</v>
      </c>
      <c r="S79" s="3">
        <v>1.7107405881338612E-2</v>
      </c>
      <c r="T79" s="3">
        <v>4.6450586205088384E-3</v>
      </c>
      <c r="U79" s="3">
        <v>2.9690139224007773E-4</v>
      </c>
    </row>
    <row r="80" spans="1:21" x14ac:dyDescent="0.25">
      <c r="A80" s="1" t="s">
        <v>0</v>
      </c>
      <c r="B80" s="1" t="s">
        <v>27</v>
      </c>
      <c r="C80" s="1">
        <v>2001</v>
      </c>
      <c r="D80" s="1" t="s">
        <v>25</v>
      </c>
      <c r="E80" s="1" t="s">
        <v>25</v>
      </c>
      <c r="F80" s="2">
        <v>17452832</v>
      </c>
      <c r="G80" s="2">
        <v>486.61881709082678</v>
      </c>
      <c r="H80" s="2">
        <v>35592.707706586698</v>
      </c>
      <c r="I80" s="2">
        <v>7486.5910899099272</v>
      </c>
      <c r="J80" s="2">
        <v>983.85217198581563</v>
      </c>
      <c r="K80" s="2">
        <f t="shared" si="3"/>
        <v>44549.769785573269</v>
      </c>
      <c r="L80" s="3">
        <v>1.0923037749308652E-2</v>
      </c>
      <c r="M80" s="3">
        <v>0.79894257316931916</v>
      </c>
      <c r="N80" s="3">
        <v>0.16805005112134921</v>
      </c>
      <c r="O80" s="3">
        <v>2.2084337960022869E-2</v>
      </c>
      <c r="P80" s="2">
        <f t="shared" si="2"/>
        <v>44549.769785573269</v>
      </c>
      <c r="Q80" s="3">
        <v>2.5525811390136152E-3</v>
      </c>
      <c r="R80" s="3">
        <v>2.7881940139618989E-5</v>
      </c>
      <c r="S80" s="3">
        <v>2.0393657434270092E-3</v>
      </c>
      <c r="T80" s="3">
        <v>4.2896139090262987E-4</v>
      </c>
      <c r="U80" s="3">
        <v>5.6372064544356793E-5</v>
      </c>
    </row>
    <row r="81" spans="1:21" x14ac:dyDescent="0.25">
      <c r="A81" s="1" t="s">
        <v>0</v>
      </c>
      <c r="B81" s="1" t="s">
        <v>27</v>
      </c>
      <c r="C81" s="1">
        <v>2002</v>
      </c>
      <c r="D81" s="1" t="s">
        <v>25</v>
      </c>
      <c r="E81" s="1" t="s">
        <v>25</v>
      </c>
      <c r="F81" s="2">
        <v>34878279</v>
      </c>
      <c r="G81" s="2">
        <v>84208.302203683037</v>
      </c>
      <c r="H81" s="2">
        <v>2038523.9798642832</v>
      </c>
      <c r="I81" s="2">
        <v>522579.00705445034</v>
      </c>
      <c r="J81" s="2">
        <v>25226.307327943017</v>
      </c>
      <c r="K81" s="2">
        <f t="shared" si="3"/>
        <v>2670537.5964503596</v>
      </c>
      <c r="L81" s="3">
        <v>3.1532341022126598E-2</v>
      </c>
      <c r="M81" s="3">
        <v>0.76333843139818003</v>
      </c>
      <c r="N81" s="3">
        <v>0.19568307435516163</v>
      </c>
      <c r="O81" s="3">
        <v>9.446153224531819E-3</v>
      </c>
      <c r="P81" s="2">
        <f t="shared" si="2"/>
        <v>2670537.5964503596</v>
      </c>
      <c r="Q81" s="3">
        <v>7.6567355758876743E-2</v>
      </c>
      <c r="R81" s="3">
        <v>2.4143479729513903E-3</v>
      </c>
      <c r="S81" s="3">
        <v>5.844680524128737E-2</v>
      </c>
      <c r="T81" s="3">
        <v>1.4982935570142389E-2</v>
      </c>
      <c r="U81" s="3">
        <v>7.2326697449558847E-4</v>
      </c>
    </row>
    <row r="82" spans="1:21" x14ac:dyDescent="0.25">
      <c r="A82" s="1" t="s">
        <v>0</v>
      </c>
      <c r="B82" s="1" t="s">
        <v>27</v>
      </c>
      <c r="C82" s="1">
        <v>2003</v>
      </c>
      <c r="D82" s="1" t="s">
        <v>25</v>
      </c>
      <c r="E82" s="1" t="s">
        <v>25</v>
      </c>
      <c r="F82" s="2">
        <v>36042133</v>
      </c>
      <c r="G82" s="2">
        <v>49839.617182043927</v>
      </c>
      <c r="H82" s="2">
        <v>538547.56958226615</v>
      </c>
      <c r="I82" s="2">
        <v>240259.70122382196</v>
      </c>
      <c r="J82" s="2">
        <v>8470</v>
      </c>
      <c r="K82" s="2">
        <f t="shared" si="3"/>
        <v>837116.88798813208</v>
      </c>
      <c r="L82" s="3">
        <v>5.9537225801076551E-2</v>
      </c>
      <c r="M82" s="3">
        <v>0.64333616644214831</v>
      </c>
      <c r="N82" s="3">
        <v>0.28700854644235557</v>
      </c>
      <c r="O82" s="3">
        <v>1.0118061314419547E-2</v>
      </c>
      <c r="P82" s="2">
        <f t="shared" si="2"/>
        <v>837116.88798813208</v>
      </c>
      <c r="Q82" s="3">
        <v>2.3226064006481861E-2</v>
      </c>
      <c r="R82" s="3">
        <v>1.3828154172241672E-3</v>
      </c>
      <c r="S82" s="3">
        <v>1.4942166979470003E-2</v>
      </c>
      <c r="T82" s="3">
        <v>6.6660788700774716E-3</v>
      </c>
      <c r="U82" s="3">
        <v>2.3500273971021636E-4</v>
      </c>
    </row>
    <row r="83" spans="1:21" x14ac:dyDescent="0.25">
      <c r="A83" s="1" t="s">
        <v>0</v>
      </c>
      <c r="B83" s="1" t="s">
        <v>27</v>
      </c>
      <c r="C83" s="1">
        <v>2004</v>
      </c>
      <c r="D83" s="1" t="s">
        <v>25</v>
      </c>
      <c r="E83" s="1" t="s">
        <v>25</v>
      </c>
      <c r="F83" s="2">
        <v>36791145</v>
      </c>
      <c r="G83" s="2">
        <v>36195.172720387374</v>
      </c>
      <c r="H83" s="2">
        <v>1033200.506067842</v>
      </c>
      <c r="I83" s="2">
        <v>447330</v>
      </c>
      <c r="J83" s="2">
        <v>21798.112510072548</v>
      </c>
      <c r="K83" s="2">
        <f t="shared" si="3"/>
        <v>1538523.7912983019</v>
      </c>
      <c r="L83" s="3">
        <v>2.3525910307726629E-2</v>
      </c>
      <c r="M83" s="3">
        <v>0.67155315498628931</v>
      </c>
      <c r="N83" s="3">
        <v>0.29075273488134701</v>
      </c>
      <c r="O83" s="3">
        <v>1.4168199824637061E-2</v>
      </c>
      <c r="P83" s="2">
        <f t="shared" si="2"/>
        <v>1538523.7912983019</v>
      </c>
      <c r="Q83" s="3">
        <v>4.1817774121960645E-2</v>
      </c>
      <c r="R83" s="3">
        <v>9.8380120326201797E-4</v>
      </c>
      <c r="S83" s="3">
        <v>2.8082858146106678E-2</v>
      </c>
      <c r="T83" s="3">
        <v>1.2158632192610477E-2</v>
      </c>
      <c r="U83" s="3">
        <v>5.9248257998147514E-4</v>
      </c>
    </row>
    <row r="84" spans="1:21" x14ac:dyDescent="0.25">
      <c r="A84" s="1" t="s">
        <v>0</v>
      </c>
      <c r="B84" s="1" t="s">
        <v>27</v>
      </c>
      <c r="C84" s="1">
        <v>2005</v>
      </c>
      <c r="D84" s="1" t="s">
        <v>25</v>
      </c>
      <c r="E84" s="1" t="s">
        <v>24</v>
      </c>
      <c r="F84" s="2">
        <v>34644948</v>
      </c>
      <c r="G84" s="2">
        <v>25006.947304978279</v>
      </c>
      <c r="H84" s="2">
        <v>941858</v>
      </c>
      <c r="I84" s="2">
        <v>461161.13487666281</v>
      </c>
      <c r="J84" s="2">
        <v>9233.2039403696726</v>
      </c>
      <c r="K84" s="2">
        <f t="shared" si="3"/>
        <v>1437259.2861220108</v>
      </c>
      <c r="L84" s="3">
        <v>1.7399050781193148E-2</v>
      </c>
      <c r="M84" s="3">
        <v>0.65531529981713021</v>
      </c>
      <c r="N84" s="3">
        <v>0.32086147526029218</v>
      </c>
      <c r="O84" s="3">
        <v>6.4241741413844332E-3</v>
      </c>
      <c r="P84" s="2">
        <f t="shared" si="2"/>
        <v>1437259.2861220108</v>
      </c>
      <c r="Q84" s="3">
        <v>4.1485393083055308E-2</v>
      </c>
      <c r="R84" s="3">
        <v>7.2180646092983832E-4</v>
      </c>
      <c r="S84" s="3">
        <v>2.7186012806253889E-2</v>
      </c>
      <c r="T84" s="3">
        <v>1.3311064426382248E-2</v>
      </c>
      <c r="U84" s="3">
        <v>2.6650938948933256E-4</v>
      </c>
    </row>
    <row r="85" spans="1:21" x14ac:dyDescent="0.25">
      <c r="A85" s="1" t="s">
        <v>0</v>
      </c>
      <c r="B85" s="1" t="s">
        <v>27</v>
      </c>
      <c r="C85" s="1">
        <v>2006</v>
      </c>
      <c r="D85" s="1" t="s">
        <v>25</v>
      </c>
      <c r="E85" s="1" t="s">
        <v>24</v>
      </c>
      <c r="F85" s="2">
        <v>48098291.721500002</v>
      </c>
      <c r="G85" s="2">
        <v>23522</v>
      </c>
      <c r="H85" s="2">
        <v>843191.00760737073</v>
      </c>
      <c r="I85" s="2">
        <v>238681.19978433984</v>
      </c>
      <c r="J85" s="2">
        <v>184.79210938219572</v>
      </c>
      <c r="K85" s="2">
        <f t="shared" si="3"/>
        <v>1105578.9995010926</v>
      </c>
      <c r="L85" s="3">
        <v>2.1275729740357421E-2</v>
      </c>
      <c r="M85" s="3">
        <v>0.76266916067316037</v>
      </c>
      <c r="N85" s="3">
        <v>0.21588796448923861</v>
      </c>
      <c r="O85" s="3">
        <v>1.671450972436937E-4</v>
      </c>
      <c r="P85" s="2">
        <f t="shared" si="2"/>
        <v>1105578.9995010926</v>
      </c>
      <c r="Q85" s="3">
        <v>2.2985826729619532E-2</v>
      </c>
      <c r="R85" s="3">
        <v>4.890402373580689E-4</v>
      </c>
      <c r="S85" s="3">
        <v>1.7530581179257626E-2</v>
      </c>
      <c r="T85" s="3">
        <v>4.9623633447598934E-3</v>
      </c>
      <c r="U85" s="3">
        <v>3.8419682439489504E-6</v>
      </c>
    </row>
    <row r="86" spans="1:21" x14ac:dyDescent="0.25">
      <c r="A86" s="1" t="s">
        <v>0</v>
      </c>
      <c r="B86" s="1" t="s">
        <v>27</v>
      </c>
      <c r="C86" s="1">
        <v>2007</v>
      </c>
      <c r="D86" s="1" t="s">
        <v>25</v>
      </c>
      <c r="E86" s="1" t="s">
        <v>24</v>
      </c>
      <c r="F86" s="2">
        <v>45334725</v>
      </c>
      <c r="G86" s="2">
        <v>59544.866185979416</v>
      </c>
      <c r="H86" s="2">
        <v>1696010.3997601026</v>
      </c>
      <c r="I86" s="2">
        <v>676055.27516622422</v>
      </c>
      <c r="J86" s="2">
        <v>62917.95992335464</v>
      </c>
      <c r="K86" s="2">
        <f t="shared" si="3"/>
        <v>2494528.501035661</v>
      </c>
      <c r="L86" s="3">
        <v>2.3870188759622508E-2</v>
      </c>
      <c r="M86" s="3">
        <v>0.67989217162921367</v>
      </c>
      <c r="N86" s="3">
        <v>0.27101525393898857</v>
      </c>
      <c r="O86" s="3">
        <v>2.5222385672175242E-2</v>
      </c>
      <c r="P86" s="2">
        <f t="shared" si="2"/>
        <v>2494528.501035661</v>
      </c>
      <c r="Q86" s="3">
        <v>5.5024674816835463E-2</v>
      </c>
      <c r="R86" s="3">
        <v>1.3134493743147094E-3</v>
      </c>
      <c r="S86" s="3">
        <v>3.7410845654409566E-2</v>
      </c>
      <c r="T86" s="3">
        <v>1.4912526218394933E-2</v>
      </c>
      <c r="U86" s="3">
        <v>1.3878535697162526E-3</v>
      </c>
    </row>
    <row r="87" spans="1:21" x14ac:dyDescent="0.25">
      <c r="A87" s="1" t="s">
        <v>0</v>
      </c>
      <c r="B87" s="1" t="s">
        <v>27</v>
      </c>
      <c r="C87" s="1">
        <v>2008</v>
      </c>
      <c r="D87" s="1" t="s">
        <v>25</v>
      </c>
      <c r="E87" s="1" t="s">
        <v>24</v>
      </c>
      <c r="F87" s="2">
        <v>43970489</v>
      </c>
      <c r="G87" s="2">
        <v>14828.264504981105</v>
      </c>
      <c r="H87" s="2">
        <v>1086564.2907085922</v>
      </c>
      <c r="I87" s="2">
        <v>769902.36238899676</v>
      </c>
      <c r="J87" s="2">
        <v>17671.700153303136</v>
      </c>
      <c r="K87" s="2">
        <f t="shared" si="3"/>
        <v>1888966.6177558729</v>
      </c>
      <c r="L87" s="3">
        <v>7.8499346497702301E-3</v>
      </c>
      <c r="M87" s="3">
        <v>0.57521624813012873</v>
      </c>
      <c r="N87" s="3">
        <v>0.40757859622932613</v>
      </c>
      <c r="O87" s="3">
        <v>9.355220990775074E-3</v>
      </c>
      <c r="P87" s="2">
        <f t="shared" si="2"/>
        <v>1888966.6177558729</v>
      </c>
      <c r="Q87" s="3">
        <v>4.2959872876462052E-2</v>
      </c>
      <c r="R87" s="3">
        <v>3.3723219464266378E-4</v>
      </c>
      <c r="S87" s="3">
        <v>2.471121689614578E-2</v>
      </c>
      <c r="T87" s="3">
        <v>1.7509524681178706E-2</v>
      </c>
      <c r="U87" s="3">
        <v>4.0189910449490648E-4</v>
      </c>
    </row>
    <row r="88" spans="1:21" x14ac:dyDescent="0.25">
      <c r="A88" s="1" t="s">
        <v>0</v>
      </c>
      <c r="B88" s="1" t="s">
        <v>27</v>
      </c>
      <c r="C88" s="1">
        <v>2009</v>
      </c>
      <c r="D88" s="1" t="s">
        <v>25</v>
      </c>
      <c r="E88" s="1" t="s">
        <v>24</v>
      </c>
      <c r="F88" s="2">
        <v>44104194.294507474</v>
      </c>
      <c r="G88" s="2">
        <v>53204.98717653429</v>
      </c>
      <c r="H88" s="2">
        <v>1974521.2936583683</v>
      </c>
      <c r="I88" s="2">
        <v>826183.19926594174</v>
      </c>
      <c r="J88" s="2">
        <v>23824.593424711213</v>
      </c>
      <c r="K88" s="2">
        <f t="shared" si="3"/>
        <v>2877734.0735255554</v>
      </c>
      <c r="L88" s="3">
        <v>1.8488500263456262E-2</v>
      </c>
      <c r="M88" s="3">
        <v>0.68613751069755813</v>
      </c>
      <c r="N88" s="3">
        <v>0.28709504706033251</v>
      </c>
      <c r="O88" s="3">
        <v>8.2789419786531374E-3</v>
      </c>
      <c r="P88" s="2">
        <f t="shared" si="2"/>
        <v>2877734.0735255554</v>
      </c>
      <c r="Q88" s="3">
        <v>6.5248535191673021E-2</v>
      </c>
      <c r="R88" s="3">
        <v>1.2063475600813819E-3</v>
      </c>
      <c r="S88" s="3">
        <v>4.4769467513076547E-2</v>
      </c>
      <c r="T88" s="3">
        <v>1.8732531281471128E-2</v>
      </c>
      <c r="U88" s="3">
        <v>5.4018883704396825E-4</v>
      </c>
    </row>
    <row r="89" spans="1:21" x14ac:dyDescent="0.25">
      <c r="A89" s="1" t="s">
        <v>0</v>
      </c>
      <c r="B89" s="1" t="s">
        <v>27</v>
      </c>
      <c r="C89" s="1">
        <v>2010</v>
      </c>
      <c r="D89" s="1" t="s">
        <v>25</v>
      </c>
      <c r="E89" s="1" t="s">
        <v>24</v>
      </c>
      <c r="F89" s="2">
        <v>43425770.786229685</v>
      </c>
      <c r="G89" s="2">
        <v>14270.392190589315</v>
      </c>
      <c r="H89" s="2">
        <v>330295.73716754385</v>
      </c>
      <c r="I89" s="2">
        <v>382593.83380416647</v>
      </c>
      <c r="J89" s="2">
        <v>30389.395147364969</v>
      </c>
      <c r="K89" s="2">
        <f t="shared" si="3"/>
        <v>757549.35830966465</v>
      </c>
      <c r="L89" s="3">
        <v>1.8837574125111969E-2</v>
      </c>
      <c r="M89" s="3">
        <v>0.43600556656075778</v>
      </c>
      <c r="N89" s="3">
        <v>0.50504145981702886</v>
      </c>
      <c r="O89" s="3">
        <v>4.0115399497101349E-2</v>
      </c>
      <c r="P89" s="2">
        <f t="shared" si="2"/>
        <v>757549.35830966465</v>
      </c>
      <c r="Q89" s="3">
        <v>1.744469573237566E-2</v>
      </c>
      <c r="R89" s="3">
        <v>3.2861574894865096E-4</v>
      </c>
      <c r="S89" s="3">
        <v>7.605984446274484E-3</v>
      </c>
      <c r="T89" s="3">
        <v>8.810294598742897E-3</v>
      </c>
      <c r="U89" s="3">
        <v>6.9980093840962864E-4</v>
      </c>
    </row>
    <row r="90" spans="1:21" x14ac:dyDescent="0.25">
      <c r="A90" s="1" t="s">
        <v>0</v>
      </c>
      <c r="B90" s="1" t="s">
        <v>27</v>
      </c>
      <c r="C90" s="1">
        <v>2011</v>
      </c>
      <c r="D90" s="1" t="s">
        <v>25</v>
      </c>
      <c r="E90" s="1" t="s">
        <v>24</v>
      </c>
      <c r="F90" s="2">
        <v>45027979.806000002</v>
      </c>
      <c r="G90" s="2">
        <v>15939.876045413881</v>
      </c>
      <c r="H90" s="2">
        <v>948498.31382771651</v>
      </c>
      <c r="I90" s="2">
        <v>368079.42804584908</v>
      </c>
      <c r="J90" s="2">
        <v>13415.546878124909</v>
      </c>
      <c r="K90" s="2">
        <f t="shared" si="3"/>
        <v>1345933.1647971042</v>
      </c>
      <c r="L90" s="3">
        <v>1.1842992254237806E-2</v>
      </c>
      <c r="M90" s="3">
        <v>0.70471427455367008</v>
      </c>
      <c r="N90" s="3">
        <v>0.27347526435410785</v>
      </c>
      <c r="O90" s="3">
        <v>9.9674688379844372E-3</v>
      </c>
      <c r="P90" s="2">
        <f t="shared" si="2"/>
        <v>1345933.1647971042</v>
      </c>
      <c r="Q90" s="3">
        <v>2.989104042855056E-2</v>
      </c>
      <c r="R90" s="3">
        <v>3.5399936026643335E-4</v>
      </c>
      <c r="S90" s="3">
        <v>2.106464287126043E-2</v>
      </c>
      <c r="T90" s="3">
        <v>8.1744601830171897E-3</v>
      </c>
      <c r="U90" s="3">
        <v>2.9793801400651072E-4</v>
      </c>
    </row>
    <row r="91" spans="1:21" x14ac:dyDescent="0.25">
      <c r="A91" s="1" t="s">
        <v>0</v>
      </c>
      <c r="B91" s="1" t="s">
        <v>27</v>
      </c>
      <c r="C91" s="1">
        <v>2012</v>
      </c>
      <c r="D91" s="1" t="s">
        <v>25</v>
      </c>
      <c r="E91" s="1" t="s">
        <v>24</v>
      </c>
      <c r="F91" s="2">
        <v>41961293.914322793</v>
      </c>
      <c r="G91" s="2">
        <v>21069.100582714527</v>
      </c>
      <c r="H91" s="2">
        <v>880690.4513888529</v>
      </c>
      <c r="I91" s="2">
        <v>564854.668891754</v>
      </c>
      <c r="J91" s="2">
        <v>17097.013251884742</v>
      </c>
      <c r="K91" s="2">
        <f t="shared" si="3"/>
        <v>1483711.2341152062</v>
      </c>
      <c r="L91" s="3">
        <v>1.4200270307502819E-2</v>
      </c>
      <c r="M91" s="3">
        <v>0.59357267852328577</v>
      </c>
      <c r="N91" s="3">
        <v>0.38070391050762548</v>
      </c>
      <c r="O91" s="3">
        <v>1.1523140661585909E-2</v>
      </c>
      <c r="P91" s="2">
        <f t="shared" si="2"/>
        <v>1483711.2341152062</v>
      </c>
      <c r="Q91" s="3">
        <v>3.5359043911864833E-2</v>
      </c>
      <c r="R91" s="3">
        <v>5.0210798136334249E-4</v>
      </c>
      <c r="S91" s="3">
        <v>2.098816240478809E-2</v>
      </c>
      <c r="T91" s="3">
        <v>1.3461326289057789E-2</v>
      </c>
      <c r="U91" s="3">
        <v>4.074472366556113E-4</v>
      </c>
    </row>
    <row r="92" spans="1:21" x14ac:dyDescent="0.25">
      <c r="A92" s="1" t="s">
        <v>0</v>
      </c>
      <c r="B92" s="1" t="s">
        <v>27</v>
      </c>
      <c r="C92" s="1">
        <v>2013</v>
      </c>
      <c r="D92" s="1" t="s">
        <v>25</v>
      </c>
      <c r="E92" s="1" t="s">
        <v>24</v>
      </c>
      <c r="F92" s="2">
        <v>42390618</v>
      </c>
      <c r="G92" s="2">
        <v>17812.815953501071</v>
      </c>
      <c r="H92" s="2">
        <v>1094041.9475636715</v>
      </c>
      <c r="I92" s="2">
        <v>422241.12002403045</v>
      </c>
      <c r="J92" s="2">
        <v>16896.411953087725</v>
      </c>
      <c r="K92" s="2">
        <f t="shared" si="3"/>
        <v>1550992.2954942908</v>
      </c>
      <c r="L92" s="3">
        <v>1.1484786871764728E-2</v>
      </c>
      <c r="M92" s="3">
        <v>0.70538193564334095</v>
      </c>
      <c r="N92" s="3">
        <v>0.27223934074376888</v>
      </c>
      <c r="O92" s="3">
        <v>1.089393674112543E-2</v>
      </c>
      <c r="P92" s="2">
        <f t="shared" si="2"/>
        <v>1550992.2954942908</v>
      </c>
      <c r="Q92" s="3">
        <v>3.6588102949909593E-2</v>
      </c>
      <c r="R92" s="3">
        <v>4.2020656442189806E-4</v>
      </c>
      <c r="S92" s="3">
        <v>2.5808586880325064E-2</v>
      </c>
      <c r="T92" s="3">
        <v>9.9607210261485318E-3</v>
      </c>
      <c r="U92" s="3">
        <v>3.9858847901409988E-4</v>
      </c>
    </row>
    <row r="93" spans="1:21" x14ac:dyDescent="0.25">
      <c r="A93" s="1" t="s">
        <v>0</v>
      </c>
      <c r="B93" s="1" t="s">
        <v>27</v>
      </c>
      <c r="C93" s="1">
        <v>2014</v>
      </c>
      <c r="D93" s="1" t="s">
        <v>25</v>
      </c>
      <c r="E93" s="1" t="s">
        <v>24</v>
      </c>
      <c r="F93" s="2">
        <v>39562122</v>
      </c>
      <c r="G93" s="2">
        <v>48188.333814817153</v>
      </c>
      <c r="H93" s="2">
        <v>476329.02413491113</v>
      </c>
      <c r="I93" s="2">
        <v>127873.46640359765</v>
      </c>
      <c r="J93" s="2">
        <v>3913.5534506321951</v>
      </c>
      <c r="K93" s="2">
        <f t="shared" si="3"/>
        <v>656304.37780395802</v>
      </c>
      <c r="L93" s="3">
        <v>7.3423758007007067E-2</v>
      </c>
      <c r="M93" s="3">
        <v>0.72577456473586621</v>
      </c>
      <c r="N93" s="3">
        <v>0.19483866134105568</v>
      </c>
      <c r="O93" s="3">
        <v>5.963015916071181E-3</v>
      </c>
      <c r="P93" s="2">
        <f t="shared" si="2"/>
        <v>656304.37780395802</v>
      </c>
      <c r="Q93" s="3">
        <v>1.6589210705228553E-2</v>
      </c>
      <c r="R93" s="3">
        <v>1.2180421923479521E-3</v>
      </c>
      <c r="S93" s="3">
        <v>1.2040027178898825E-2</v>
      </c>
      <c r="T93" s="3">
        <v>3.2322196065114415E-3</v>
      </c>
      <c r="U93" s="3">
        <v>9.8921727470336273E-5</v>
      </c>
    </row>
    <row r="94" spans="1:21" x14ac:dyDescent="0.25">
      <c r="A94" s="1" t="s">
        <v>0</v>
      </c>
      <c r="B94" s="1" t="s">
        <v>27</v>
      </c>
      <c r="C94" s="1">
        <v>2015</v>
      </c>
      <c r="D94" s="1" t="s">
        <v>25</v>
      </c>
      <c r="E94" s="1" t="s">
        <v>24</v>
      </c>
      <c r="F94" s="2">
        <v>31617435</v>
      </c>
      <c r="G94" s="2">
        <v>144042.50836551952</v>
      </c>
      <c r="H94" s="2">
        <v>667505.39411452191</v>
      </c>
      <c r="I94" s="2">
        <v>47056.763692020628</v>
      </c>
      <c r="J94" s="2">
        <v>118.44375265621186</v>
      </c>
      <c r="K94" s="2">
        <f t="shared" si="3"/>
        <v>858723.10992471827</v>
      </c>
      <c r="L94" s="3">
        <v>0.16774034226020457</v>
      </c>
      <c r="M94" s="3">
        <v>0.77732319812965112</v>
      </c>
      <c r="N94" s="3">
        <v>5.4798529523848442E-2</v>
      </c>
      <c r="O94" s="3">
        <v>1.379300862959138E-4</v>
      </c>
      <c r="P94" s="2">
        <f t="shared" si="2"/>
        <v>858723.10992471827</v>
      </c>
      <c r="Q94" s="3">
        <v>2.7159796799604972E-2</v>
      </c>
      <c r="R94" s="3">
        <v>4.5557936108833472E-3</v>
      </c>
      <c r="S94" s="3">
        <v>2.11119401088204E-2</v>
      </c>
      <c r="T94" s="3">
        <v>1.4883169267848777E-3</v>
      </c>
      <c r="U94" s="3">
        <v>3.746153116348997E-6</v>
      </c>
    </row>
    <row r="95" spans="1:21" x14ac:dyDescent="0.25">
      <c r="A95" s="1" t="s">
        <v>0</v>
      </c>
      <c r="B95" s="1" t="s">
        <v>27</v>
      </c>
      <c r="C95" s="1">
        <v>2016</v>
      </c>
      <c r="D95" s="1" t="s">
        <v>25</v>
      </c>
      <c r="E95" s="1" t="s">
        <v>24</v>
      </c>
      <c r="F95" s="2">
        <v>33655100</v>
      </c>
      <c r="G95" s="2">
        <v>28685.909287358765</v>
      </c>
      <c r="H95" s="2">
        <v>199045.7757603713</v>
      </c>
      <c r="I95" s="2">
        <v>33769.472274360785</v>
      </c>
      <c r="K95" s="2">
        <f t="shared" si="3"/>
        <v>261501.15732209082</v>
      </c>
      <c r="P95" s="2">
        <f t="shared" si="2"/>
        <v>261501.15732209082</v>
      </c>
      <c r="Q95" s="3">
        <v>7.7700306141443888E-3</v>
      </c>
      <c r="R95" s="3">
        <v>8.5234954842977042E-4</v>
      </c>
      <c r="S95" s="3">
        <v>5.914282701889797E-3</v>
      </c>
      <c r="T95" s="3">
        <v>1.0033983638248224E-3</v>
      </c>
    </row>
    <row r="96" spans="1:21" x14ac:dyDescent="0.25">
      <c r="A96" s="1" t="s">
        <v>0</v>
      </c>
      <c r="B96" s="1" t="s">
        <v>27</v>
      </c>
      <c r="C96" s="1">
        <v>2017</v>
      </c>
      <c r="D96" s="1" t="s">
        <v>25</v>
      </c>
      <c r="E96" s="1" t="s">
        <v>24</v>
      </c>
      <c r="F96" s="2">
        <v>44429191</v>
      </c>
      <c r="G96" s="2">
        <v>74273.173788735847</v>
      </c>
      <c r="H96" s="2">
        <v>589540.8627617117</v>
      </c>
      <c r="K96" s="2">
        <f t="shared" si="3"/>
        <v>663814.03655044758</v>
      </c>
      <c r="P96" s="2">
        <f t="shared" si="2"/>
        <v>663814.03655044758</v>
      </c>
      <c r="Q96" s="3">
        <v>1.4940943591578059E-2</v>
      </c>
      <c r="R96" s="3">
        <v>1.6717201487809186E-3</v>
      </c>
      <c r="S96" s="3">
        <v>1.3269223442797139E-2</v>
      </c>
    </row>
    <row r="97" spans="1:21" x14ac:dyDescent="0.25">
      <c r="A97" s="1" t="s">
        <v>0</v>
      </c>
      <c r="B97" s="1" t="s">
        <v>27</v>
      </c>
      <c r="C97" s="1">
        <v>2018</v>
      </c>
      <c r="D97" s="1" t="s">
        <v>25</v>
      </c>
      <c r="E97" s="1" t="s">
        <v>24</v>
      </c>
      <c r="F97" s="2">
        <v>42068821</v>
      </c>
      <c r="G97" s="2">
        <v>34375.333080048542</v>
      </c>
      <c r="K97" s="2">
        <f t="shared" si="3"/>
        <v>34375.333080048542</v>
      </c>
      <c r="P97" s="2">
        <f t="shared" si="2"/>
        <v>34375.333080048542</v>
      </c>
      <c r="Q97" s="3">
        <v>8.1712138022714119E-4</v>
      </c>
      <c r="R97" s="3">
        <v>8.1712138022714119E-4</v>
      </c>
    </row>
    <row r="98" spans="1:21" x14ac:dyDescent="0.25">
      <c r="A98" s="1" t="s">
        <v>0</v>
      </c>
      <c r="B98" s="1" t="s">
        <v>20</v>
      </c>
      <c r="C98" s="1">
        <v>1987</v>
      </c>
      <c r="D98" s="1" t="s">
        <v>24</v>
      </c>
      <c r="E98" s="1" t="s">
        <v>24</v>
      </c>
      <c r="F98" s="2">
        <v>5170000</v>
      </c>
      <c r="H98" s="2">
        <v>38065.677528115542</v>
      </c>
      <c r="I98" s="2">
        <v>22327.506755596827</v>
      </c>
      <c r="J98" s="2">
        <v>1712.7682875</v>
      </c>
      <c r="K98" s="2">
        <f t="shared" si="3"/>
        <v>62105.952571212372</v>
      </c>
      <c r="L98" s="3">
        <v>0</v>
      </c>
      <c r="M98" s="3">
        <v>0.61291512249922264</v>
      </c>
      <c r="N98" s="3">
        <v>0.35950671121251221</v>
      </c>
      <c r="O98" s="3">
        <v>2.7578166288265097E-2</v>
      </c>
      <c r="P98" s="2">
        <f t="shared" si="2"/>
        <v>62105.952571212372</v>
      </c>
      <c r="Q98" s="3">
        <v>1.2012756783600071E-2</v>
      </c>
      <c r="R98" s="3">
        <v>0</v>
      </c>
      <c r="S98" s="3">
        <v>7.3628002955736056E-3</v>
      </c>
      <c r="T98" s="3">
        <v>4.3186666838678578E-3</v>
      </c>
      <c r="U98" s="3">
        <v>3.3128980415860734E-4</v>
      </c>
    </row>
    <row r="99" spans="1:21" x14ac:dyDescent="0.25">
      <c r="A99" s="1" t="s">
        <v>0</v>
      </c>
      <c r="B99" s="1" t="s">
        <v>20</v>
      </c>
      <c r="C99" s="1">
        <v>1988</v>
      </c>
      <c r="D99" s="1" t="s">
        <v>24</v>
      </c>
      <c r="E99" s="1" t="s">
        <v>24</v>
      </c>
      <c r="F99" s="2">
        <v>8508356</v>
      </c>
      <c r="G99" s="2">
        <v>2730.3543910818921</v>
      </c>
      <c r="H99" s="2">
        <v>58519.768016167436</v>
      </c>
      <c r="I99" s="2">
        <v>50073.333643891208</v>
      </c>
      <c r="J99" s="2">
        <v>1207.1959999999999</v>
      </c>
      <c r="K99" s="2">
        <f t="shared" si="3"/>
        <v>112530.65205114053</v>
      </c>
      <c r="L99" s="3">
        <v>2.4263205991564493E-2</v>
      </c>
      <c r="M99" s="3">
        <v>0.52003402583655711</v>
      </c>
      <c r="N99" s="3">
        <v>0.44497505996086251</v>
      </c>
      <c r="O99" s="3">
        <v>1.0727708211015957E-2</v>
      </c>
      <c r="P99" s="2">
        <f t="shared" si="2"/>
        <v>112530.65205114053</v>
      </c>
      <c r="Q99" s="3">
        <v>1.322589840518433E-2</v>
      </c>
      <c r="R99" s="3">
        <v>3.2090269742849172E-4</v>
      </c>
      <c r="S99" s="3">
        <v>6.8779171929533077E-3</v>
      </c>
      <c r="T99" s="3">
        <v>5.8851949358831729E-3</v>
      </c>
      <c r="U99" s="3">
        <v>1.418835789193588E-4</v>
      </c>
    </row>
    <row r="100" spans="1:21" x14ac:dyDescent="0.25">
      <c r="A100" s="1" t="s">
        <v>0</v>
      </c>
      <c r="B100" s="1" t="s">
        <v>20</v>
      </c>
      <c r="C100" s="1">
        <v>1989</v>
      </c>
      <c r="D100" s="1" t="s">
        <v>24</v>
      </c>
      <c r="E100" s="1" t="s">
        <v>24</v>
      </c>
      <c r="F100" s="2">
        <v>8300782</v>
      </c>
      <c r="G100" s="2">
        <v>4197.4743638812715</v>
      </c>
      <c r="H100" s="2">
        <v>131240.80089695341</v>
      </c>
      <c r="I100" s="2">
        <v>35292.764656334686</v>
      </c>
      <c r="J100" s="2">
        <v>1870.847</v>
      </c>
      <c r="K100" s="2">
        <f t="shared" si="3"/>
        <v>172601.88691716938</v>
      </c>
      <c r="L100" s="3">
        <v>2.4318820835925244E-2</v>
      </c>
      <c r="M100" s="3">
        <v>0.76036712715623489</v>
      </c>
      <c r="N100" s="3">
        <v>0.20447496424689421</v>
      </c>
      <c r="O100" s="3">
        <v>1.0839087760945559E-2</v>
      </c>
      <c r="P100" s="2">
        <f t="shared" si="2"/>
        <v>172601.88691716938</v>
      </c>
      <c r="Q100" s="3">
        <v>2.0793448968683841E-2</v>
      </c>
      <c r="R100" s="3">
        <v>5.0567216003037684E-4</v>
      </c>
      <c r="S100" s="3">
        <v>1.5810655055987909E-2</v>
      </c>
      <c r="T100" s="3">
        <v>4.2517397344412474E-3</v>
      </c>
      <c r="U100" s="3">
        <v>2.2538201822430706E-4</v>
      </c>
    </row>
    <row r="101" spans="1:21" x14ac:dyDescent="0.25">
      <c r="A101" s="1" t="s">
        <v>0</v>
      </c>
      <c r="B101" s="1" t="s">
        <v>20</v>
      </c>
      <c r="C101" s="1">
        <v>1990</v>
      </c>
      <c r="D101" s="1" t="s">
        <v>24</v>
      </c>
      <c r="E101" s="1" t="s">
        <v>24</v>
      </c>
      <c r="F101" s="2">
        <v>9337000</v>
      </c>
      <c r="G101" s="2">
        <v>9413.5693960375047</v>
      </c>
      <c r="H101" s="2">
        <v>92501.344773759163</v>
      </c>
      <c r="I101" s="2">
        <v>106038.196</v>
      </c>
      <c r="J101" s="2">
        <v>1915.3660870279123</v>
      </c>
      <c r="K101" s="2">
        <f t="shared" si="3"/>
        <v>209868.47625682459</v>
      </c>
      <c r="L101" s="3">
        <v>4.4854613536707326E-2</v>
      </c>
      <c r="M101" s="3">
        <v>0.44075864285859445</v>
      </c>
      <c r="N101" s="3">
        <v>0.50526023675054821</v>
      </c>
      <c r="O101" s="3">
        <v>9.1265068541499343E-3</v>
      </c>
      <c r="P101" s="2">
        <f t="shared" si="2"/>
        <v>209868.47625682459</v>
      </c>
      <c r="Q101" s="3">
        <v>2.2477077889774509E-2</v>
      </c>
      <c r="R101" s="3">
        <v>1.0082006421803047E-3</v>
      </c>
      <c r="S101" s="3">
        <v>9.906966346123933E-3</v>
      </c>
      <c r="T101" s="3">
        <v>1.135677369604798E-2</v>
      </c>
      <c r="U101" s="3">
        <v>2.05137205422289E-4</v>
      </c>
    </row>
    <row r="102" spans="1:21" x14ac:dyDescent="0.25">
      <c r="A102" s="1" t="s">
        <v>0</v>
      </c>
      <c r="B102" s="1" t="s">
        <v>20</v>
      </c>
      <c r="C102" s="1">
        <v>1991</v>
      </c>
      <c r="D102" s="1" t="s">
        <v>24</v>
      </c>
      <c r="E102" s="1" t="s">
        <v>24</v>
      </c>
      <c r="F102" s="2">
        <v>6709659</v>
      </c>
      <c r="G102" s="2">
        <v>6634.8865772182808</v>
      </c>
      <c r="H102" s="2">
        <v>32227.987000000001</v>
      </c>
      <c r="I102" s="2">
        <v>11861.562614677903</v>
      </c>
      <c r="J102" s="2">
        <v>988.00793840688584</v>
      </c>
      <c r="K102" s="2">
        <f t="shared" si="3"/>
        <v>51712.444130303076</v>
      </c>
      <c r="L102" s="3">
        <v>0.12830348069605726</v>
      </c>
      <c r="M102" s="3">
        <v>0.62321531194296542</v>
      </c>
      <c r="N102" s="3">
        <v>0.22937540110828222</v>
      </c>
      <c r="O102" s="3">
        <v>1.910580625269501E-2</v>
      </c>
      <c r="P102" s="2">
        <f t="shared" si="2"/>
        <v>51712.444130303076</v>
      </c>
      <c r="Q102" s="3">
        <v>7.7071642732220932E-3</v>
      </c>
      <c r="R102" s="3">
        <v>9.8885600255069314E-4</v>
      </c>
      <c r="S102" s="3">
        <v>4.803222786731785E-3</v>
      </c>
      <c r="T102" s="3">
        <v>1.7678338965777401E-3</v>
      </c>
      <c r="U102" s="3">
        <v>1.4725158736187424E-4</v>
      </c>
    </row>
    <row r="103" spans="1:21" x14ac:dyDescent="0.25">
      <c r="A103" s="1" t="s">
        <v>0</v>
      </c>
      <c r="B103" s="1" t="s">
        <v>20</v>
      </c>
      <c r="C103" s="1">
        <v>1992</v>
      </c>
      <c r="D103" s="1" t="s">
        <v>24</v>
      </c>
      <c r="E103" s="1" t="s">
        <v>24</v>
      </c>
      <c r="F103" s="2">
        <v>9545177</v>
      </c>
      <c r="G103" s="2">
        <v>36357.97</v>
      </c>
      <c r="H103" s="2">
        <v>159078.02966089229</v>
      </c>
      <c r="I103" s="2">
        <v>73831.664054788635</v>
      </c>
      <c r="J103" s="2">
        <v>867.56530335881587</v>
      </c>
      <c r="K103" s="2">
        <f t="shared" si="3"/>
        <v>270135.22901903978</v>
      </c>
      <c r="L103" s="3">
        <v>0.13459173811586569</v>
      </c>
      <c r="M103" s="3">
        <v>0.58888294665809804</v>
      </c>
      <c r="N103" s="3">
        <v>0.2733137189210697</v>
      </c>
      <c r="O103" s="3">
        <v>3.2115963049664572E-3</v>
      </c>
      <c r="P103" s="2">
        <f t="shared" si="2"/>
        <v>270135.22901903978</v>
      </c>
      <c r="Q103" s="3">
        <v>2.8300704011988441E-2</v>
      </c>
      <c r="R103" s="3">
        <v>3.8090409428761774E-3</v>
      </c>
      <c r="S103" s="3">
        <v>1.666580197107841E-2</v>
      </c>
      <c r="T103" s="3">
        <v>7.7349706616009987E-3</v>
      </c>
      <c r="U103" s="3">
        <v>9.0890436432851466E-5</v>
      </c>
    </row>
    <row r="104" spans="1:21" x14ac:dyDescent="0.25">
      <c r="A104" s="1" t="s">
        <v>0</v>
      </c>
      <c r="B104" s="1" t="s">
        <v>20</v>
      </c>
      <c r="C104" s="1">
        <v>1993</v>
      </c>
      <c r="D104" s="1" t="s">
        <v>24</v>
      </c>
      <c r="E104" s="1" t="s">
        <v>24</v>
      </c>
      <c r="F104" s="2">
        <v>6464450</v>
      </c>
      <c r="G104" s="2">
        <v>2073.1476374019212</v>
      </c>
      <c r="H104" s="2">
        <v>90506.433118960762</v>
      </c>
      <c r="I104" s="2">
        <v>28100.143648493431</v>
      </c>
      <c r="J104" s="2">
        <v>914.60698414515491</v>
      </c>
      <c r="K104" s="2">
        <f t="shared" si="3"/>
        <v>121594.33138900128</v>
      </c>
      <c r="L104" s="3">
        <v>1.7049706295678896E-2</v>
      </c>
      <c r="M104" s="3">
        <v>0.74433102337159984</v>
      </c>
      <c r="N104" s="3">
        <v>0.23109748067610336</v>
      </c>
      <c r="O104" s="3">
        <v>7.5217896566178661E-3</v>
      </c>
      <c r="P104" s="2">
        <f t="shared" si="2"/>
        <v>121594.33138900128</v>
      </c>
      <c r="Q104" s="3">
        <v>1.880969477511641E-2</v>
      </c>
      <c r="R104" s="3">
        <v>3.2069977142710072E-4</v>
      </c>
      <c r="S104" s="3">
        <v>1.4000639361269832E-2</v>
      </c>
      <c r="T104" s="3">
        <v>4.3468730748158673E-3</v>
      </c>
      <c r="U104" s="3">
        <v>1.4148256760360974E-4</v>
      </c>
    </row>
    <row r="105" spans="1:21" x14ac:dyDescent="0.25">
      <c r="A105" s="1" t="s">
        <v>0</v>
      </c>
      <c r="B105" s="1" t="s">
        <v>20</v>
      </c>
      <c r="C105" s="1">
        <v>1994</v>
      </c>
      <c r="D105" s="1" t="s">
        <v>24</v>
      </c>
      <c r="E105" s="1" t="s">
        <v>24</v>
      </c>
      <c r="F105" s="2">
        <v>8931491</v>
      </c>
      <c r="G105" s="2">
        <v>943.52188784372629</v>
      </c>
      <c r="H105" s="2">
        <v>28998.863871854781</v>
      </c>
      <c r="I105" s="2">
        <v>12557.172057872383</v>
      </c>
      <c r="J105" s="2">
        <v>477.43281211576101</v>
      </c>
      <c r="K105" s="2">
        <f t="shared" si="3"/>
        <v>42976.990629686654</v>
      </c>
      <c r="L105" s="3">
        <v>2.1954117168734053E-2</v>
      </c>
      <c r="M105" s="3">
        <v>0.67475324463094477</v>
      </c>
      <c r="N105" s="3">
        <v>0.29218360508468061</v>
      </c>
      <c r="O105" s="3">
        <v>1.1109033115640512E-2</v>
      </c>
      <c r="P105" s="2">
        <f t="shared" si="2"/>
        <v>42976.990629686654</v>
      </c>
      <c r="Q105" s="3">
        <v>4.8118495142285486E-3</v>
      </c>
      <c r="R105" s="3">
        <v>1.0563990803368959E-4</v>
      </c>
      <c r="S105" s="3">
        <v>3.2468110724015488E-3</v>
      </c>
      <c r="T105" s="3">
        <v>1.4059435381922664E-3</v>
      </c>
      <c r="U105" s="3">
        <v>5.3454995601043658E-5</v>
      </c>
    </row>
    <row r="106" spans="1:21" x14ac:dyDescent="0.25">
      <c r="A106" s="1" t="s">
        <v>0</v>
      </c>
      <c r="B106" s="1" t="s">
        <v>20</v>
      </c>
      <c r="C106" s="1">
        <v>1995</v>
      </c>
      <c r="D106" s="1" t="s">
        <v>24</v>
      </c>
      <c r="E106" s="1" t="s">
        <v>24</v>
      </c>
      <c r="F106" s="2">
        <v>8536780</v>
      </c>
      <c r="G106" s="2">
        <v>1034.6211762929715</v>
      </c>
      <c r="H106" s="2">
        <v>75134.941204020288</v>
      </c>
      <c r="I106" s="2">
        <v>45796.059462659738</v>
      </c>
      <c r="J106" s="2">
        <v>1885.5616129785187</v>
      </c>
      <c r="K106" s="2">
        <f t="shared" si="3"/>
        <v>123851.18345595151</v>
      </c>
      <c r="L106" s="3">
        <v>8.3537447719338222E-3</v>
      </c>
      <c r="M106" s="3">
        <v>0.60665501214804718</v>
      </c>
      <c r="N106" s="3">
        <v>0.36976682971259139</v>
      </c>
      <c r="O106" s="3">
        <v>1.522441336742762E-2</v>
      </c>
      <c r="P106" s="2">
        <f t="shared" si="2"/>
        <v>123851.18345595151</v>
      </c>
      <c r="Q106" s="3">
        <v>1.4507950709278149E-2</v>
      </c>
      <c r="R106" s="3">
        <v>1.211957173891059E-4</v>
      </c>
      <c r="S106" s="3">
        <v>8.8013210137804047E-3</v>
      </c>
      <c r="T106" s="3">
        <v>5.3645589393963222E-3</v>
      </c>
      <c r="U106" s="3">
        <v>2.2087503871231527E-4</v>
      </c>
    </row>
    <row r="107" spans="1:21" x14ac:dyDescent="0.25">
      <c r="A107" s="1" t="s">
        <v>0</v>
      </c>
      <c r="B107" s="1" t="s">
        <v>20</v>
      </c>
      <c r="C107" s="1">
        <v>1996</v>
      </c>
      <c r="D107" s="1" t="s">
        <v>24</v>
      </c>
      <c r="E107" s="1" t="s">
        <v>24</v>
      </c>
      <c r="F107" s="2">
        <v>7759020</v>
      </c>
      <c r="G107" s="2">
        <v>7831.2841660446002</v>
      </c>
      <c r="H107" s="2">
        <v>178375.93208806735</v>
      </c>
      <c r="I107" s="2">
        <v>47938.146788998885</v>
      </c>
      <c r="J107" s="2">
        <v>267.79932360007211</v>
      </c>
      <c r="K107" s="2">
        <f t="shared" si="3"/>
        <v>234413.16236671092</v>
      </c>
      <c r="L107" s="3">
        <v>3.3408039407759479E-2</v>
      </c>
      <c r="M107" s="3">
        <v>0.76094674158706099</v>
      </c>
      <c r="N107" s="3">
        <v>0.20450279457433143</v>
      </c>
      <c r="O107" s="3">
        <v>1.1424244308480111E-3</v>
      </c>
      <c r="P107" s="2">
        <f t="shared" si="2"/>
        <v>234413.16236671092</v>
      </c>
      <c r="Q107" s="3">
        <v>3.0211697143029782E-2</v>
      </c>
      <c r="R107" s="3">
        <v>1.0093135687296334E-3</v>
      </c>
      <c r="S107" s="3">
        <v>2.2989492498803631E-2</v>
      </c>
      <c r="T107" s="3">
        <v>6.1783764945829356E-3</v>
      </c>
      <c r="U107" s="3">
        <v>3.4514580913578277E-5</v>
      </c>
    </row>
    <row r="108" spans="1:21" x14ac:dyDescent="0.25">
      <c r="A108" s="1" t="s">
        <v>0</v>
      </c>
      <c r="B108" s="1" t="s">
        <v>20</v>
      </c>
      <c r="C108" s="1">
        <v>1997</v>
      </c>
      <c r="D108" s="1" t="s">
        <v>24</v>
      </c>
      <c r="E108" s="1" t="s">
        <v>25</v>
      </c>
      <c r="F108" s="2">
        <v>7217000</v>
      </c>
      <c r="G108" s="2">
        <v>1667.8984660127185</v>
      </c>
      <c r="H108" s="2">
        <v>29153.264466349028</v>
      </c>
      <c r="I108" s="2">
        <v>39047.150069602969</v>
      </c>
      <c r="J108" s="2">
        <v>1316.3683233681102</v>
      </c>
      <c r="K108" s="2">
        <f t="shared" si="3"/>
        <v>71184.681325332815</v>
      </c>
      <c r="L108" s="3">
        <v>2.3430581340808165E-2</v>
      </c>
      <c r="M108" s="3">
        <v>0.40954407498308382</v>
      </c>
      <c r="N108" s="3">
        <v>0.54853304591120056</v>
      </c>
      <c r="O108" s="3">
        <v>1.8492297764907576E-2</v>
      </c>
      <c r="P108" s="2">
        <f t="shared" si="2"/>
        <v>71184.681325332815</v>
      </c>
      <c r="Q108" s="3">
        <v>9.8634725405754211E-3</v>
      </c>
      <c r="R108" s="3">
        <v>2.3110689566478016E-4</v>
      </c>
      <c r="S108" s="3">
        <v>4.0395267377510086E-3</v>
      </c>
      <c r="T108" s="3">
        <v>5.4104406359433239E-3</v>
      </c>
      <c r="U108" s="3">
        <v>1.8239827121631014E-4</v>
      </c>
    </row>
    <row r="109" spans="1:21" x14ac:dyDescent="0.25">
      <c r="A109" s="1" t="s">
        <v>0</v>
      </c>
      <c r="B109" s="1" t="s">
        <v>20</v>
      </c>
      <c r="C109" s="1">
        <v>1998</v>
      </c>
      <c r="D109" s="1" t="s">
        <v>24</v>
      </c>
      <c r="E109" s="1" t="s">
        <v>25</v>
      </c>
      <c r="F109" s="2">
        <v>9262694</v>
      </c>
      <c r="G109" s="2">
        <v>5028.1571316735663</v>
      </c>
      <c r="H109" s="2">
        <v>102014.89309604869</v>
      </c>
      <c r="I109" s="2">
        <v>19196.093557425265</v>
      </c>
      <c r="J109" s="2">
        <v>1724.9238033996082</v>
      </c>
      <c r="K109" s="2">
        <f t="shared" si="3"/>
        <v>127964.06758854713</v>
      </c>
      <c r="L109" s="3">
        <v>3.9293508141996496E-2</v>
      </c>
      <c r="M109" s="3">
        <v>0.79721514811536898</v>
      </c>
      <c r="N109" s="3">
        <v>0.15001159246631612</v>
      </c>
      <c r="O109" s="3">
        <v>1.3479751276318369E-2</v>
      </c>
      <c r="P109" s="2">
        <f t="shared" si="2"/>
        <v>127964.06758854713</v>
      </c>
      <c r="Q109" s="3">
        <v>1.3814994599686346E-2</v>
      </c>
      <c r="R109" s="3">
        <v>5.4283960278441303E-4</v>
      </c>
      <c r="S109" s="3">
        <v>1.1013522966001974E-2</v>
      </c>
      <c r="T109" s="3">
        <v>2.0724093398125066E-3</v>
      </c>
      <c r="U109" s="3">
        <v>1.8622269108745342E-4</v>
      </c>
    </row>
    <row r="110" spans="1:21" x14ac:dyDescent="0.25">
      <c r="A110" s="1" t="s">
        <v>0</v>
      </c>
      <c r="B110" s="1" t="s">
        <v>20</v>
      </c>
      <c r="C110" s="1">
        <v>1999</v>
      </c>
      <c r="D110" s="1" t="s">
        <v>24</v>
      </c>
      <c r="E110" s="1" t="s">
        <v>25</v>
      </c>
      <c r="F110" s="2">
        <v>9010000</v>
      </c>
      <c r="G110" s="2">
        <v>7330.3187621577908</v>
      </c>
      <c r="H110" s="2">
        <v>65205.439000137994</v>
      </c>
      <c r="I110" s="2">
        <v>22434.600150592702</v>
      </c>
      <c r="J110" s="2">
        <v>528.09734886862543</v>
      </c>
      <c r="K110" s="2">
        <f t="shared" si="3"/>
        <v>95498.455261757117</v>
      </c>
      <c r="L110" s="3">
        <v>7.6758506114739819E-2</v>
      </c>
      <c r="M110" s="3">
        <v>0.68279051029058757</v>
      </c>
      <c r="N110" s="3">
        <v>0.23492107897557543</v>
      </c>
      <c r="O110" s="3">
        <v>5.5299046190970683E-3</v>
      </c>
      <c r="P110" s="2">
        <f t="shared" si="2"/>
        <v>95498.455261757117</v>
      </c>
      <c r="Q110" s="3">
        <v>1.0599162626166161E-2</v>
      </c>
      <c r="R110" s="3">
        <v>8.135758892516971E-4</v>
      </c>
      <c r="S110" s="3">
        <v>7.2370076581729182E-3</v>
      </c>
      <c r="T110" s="3">
        <v>2.4899667203765485E-3</v>
      </c>
      <c r="U110" s="3">
        <v>5.8612358364997271E-5</v>
      </c>
    </row>
    <row r="111" spans="1:21" x14ac:dyDescent="0.25">
      <c r="A111" s="1" t="s">
        <v>0</v>
      </c>
      <c r="B111" s="1" t="s">
        <v>20</v>
      </c>
      <c r="C111" s="1">
        <v>2000</v>
      </c>
      <c r="D111" s="1" t="s">
        <v>24</v>
      </c>
      <c r="E111" s="1" t="s">
        <v>25</v>
      </c>
      <c r="F111" s="2">
        <v>14883720</v>
      </c>
      <c r="G111" s="2">
        <v>17429.395708577482</v>
      </c>
      <c r="H111" s="2">
        <v>373441.85743090196</v>
      </c>
      <c r="I111" s="2">
        <v>83715.435554208874</v>
      </c>
      <c r="J111" s="2">
        <v>1567.3999836387434</v>
      </c>
      <c r="K111" s="2">
        <f t="shared" si="3"/>
        <v>476154.08867732703</v>
      </c>
      <c r="L111" s="3">
        <v>3.6604528078280921E-2</v>
      </c>
      <c r="M111" s="3">
        <v>0.78428783100079702</v>
      </c>
      <c r="N111" s="3">
        <v>0.17581584941705689</v>
      </c>
      <c r="O111" s="3">
        <v>3.2917915038652864E-3</v>
      </c>
      <c r="P111" s="2">
        <f t="shared" si="2"/>
        <v>476154.08867732703</v>
      </c>
      <c r="Q111" s="3">
        <v>3.1991604832483214E-2</v>
      </c>
      <c r="R111" s="3">
        <v>1.1710375973598994E-3</v>
      </c>
      <c r="S111" s="3">
        <v>2.5090626364302874E-2</v>
      </c>
      <c r="T111" s="3">
        <v>5.624631177837857E-3</v>
      </c>
      <c r="U111" s="3">
        <v>1.0530969298258388E-4</v>
      </c>
    </row>
    <row r="112" spans="1:21" x14ac:dyDescent="0.25">
      <c r="A112" s="1" t="s">
        <v>0</v>
      </c>
      <c r="B112" s="1" t="s">
        <v>20</v>
      </c>
      <c r="C112" s="1">
        <v>2001</v>
      </c>
      <c r="D112" s="1" t="s">
        <v>24</v>
      </c>
      <c r="E112" s="1" t="s">
        <v>25</v>
      </c>
      <c r="F112" s="2">
        <v>11263498</v>
      </c>
      <c r="G112" s="2">
        <v>925.27668727112984</v>
      </c>
      <c r="H112" s="2">
        <v>29028.616904626932</v>
      </c>
      <c r="I112" s="2">
        <v>25519.109081225601</v>
      </c>
      <c r="J112" s="2">
        <v>659.59162303664925</v>
      </c>
      <c r="K112" s="2">
        <f t="shared" si="3"/>
        <v>56132.594296160307</v>
      </c>
      <c r="L112" s="3">
        <v>1.6483768457044617E-2</v>
      </c>
      <c r="M112" s="3">
        <v>0.51714368930588706</v>
      </c>
      <c r="N112" s="3">
        <v>0.45462194294075609</v>
      </c>
      <c r="O112" s="3">
        <v>1.1750599296312373E-2</v>
      </c>
      <c r="P112" s="2">
        <f t="shared" si="2"/>
        <v>56132.594296160307</v>
      </c>
      <c r="Q112" s="3">
        <v>4.9835845219806767E-3</v>
      </c>
      <c r="R112" s="3">
        <v>8.2148253346440859E-5</v>
      </c>
      <c r="S112" s="3">
        <v>2.5772292856648025E-3</v>
      </c>
      <c r="T112" s="3">
        <v>2.2656468781923345E-3</v>
      </c>
      <c r="U112" s="3">
        <v>5.8560104777099372E-5</v>
      </c>
    </row>
    <row r="113" spans="1:21" x14ac:dyDescent="0.25">
      <c r="A113" s="1" t="s">
        <v>0</v>
      </c>
      <c r="B113" s="1" t="s">
        <v>20</v>
      </c>
      <c r="C113" s="1">
        <v>2002</v>
      </c>
      <c r="D113" s="1" t="s">
        <v>25</v>
      </c>
      <c r="E113" s="1" t="s">
        <v>25</v>
      </c>
      <c r="F113" s="2">
        <v>12223213</v>
      </c>
      <c r="G113" s="2">
        <v>18260.806316709928</v>
      </c>
      <c r="H113" s="2">
        <v>519240.2868991085</v>
      </c>
      <c r="I113" s="2">
        <v>131711.56407126909</v>
      </c>
      <c r="J113" s="2">
        <v>4135.4344302383897</v>
      </c>
      <c r="K113" s="2">
        <f t="shared" si="3"/>
        <v>673348.09171732597</v>
      </c>
      <c r="L113" s="3">
        <v>2.7119414967282453E-2</v>
      </c>
      <c r="M113" s="3">
        <v>0.77113203896490357</v>
      </c>
      <c r="N113" s="3">
        <v>0.19560694637946952</v>
      </c>
      <c r="O113" s="3">
        <v>6.141599688344347E-3</v>
      </c>
      <c r="P113" s="2">
        <f t="shared" si="2"/>
        <v>673348.09171732597</v>
      </c>
      <c r="Q113" s="3">
        <v>5.5087650989745982E-2</v>
      </c>
      <c r="R113" s="3">
        <v>1.4939448667637492E-3</v>
      </c>
      <c r="S113" s="3">
        <v>4.2479852629509811E-2</v>
      </c>
      <c r="T113" s="3">
        <v>1.0775527193322173E-2</v>
      </c>
      <c r="U113" s="3">
        <v>3.3832630015024609E-4</v>
      </c>
    </row>
    <row r="114" spans="1:21" x14ac:dyDescent="0.25">
      <c r="A114" s="1" t="s">
        <v>0</v>
      </c>
      <c r="B114" s="1" t="s">
        <v>20</v>
      </c>
      <c r="C114" s="1">
        <v>2003</v>
      </c>
      <c r="D114" s="1" t="s">
        <v>25</v>
      </c>
      <c r="E114" s="1" t="s">
        <v>25</v>
      </c>
      <c r="F114" s="2">
        <v>14576139</v>
      </c>
      <c r="G114" s="2">
        <v>19569.752925252644</v>
      </c>
      <c r="H114" s="2">
        <v>272498.14411648689</v>
      </c>
      <c r="I114" s="2">
        <v>92735.477157347705</v>
      </c>
      <c r="J114" s="2">
        <v>2437.3894736842103</v>
      </c>
      <c r="K114" s="2">
        <f t="shared" si="3"/>
        <v>387240.76367277146</v>
      </c>
      <c r="L114" s="3">
        <v>5.0536396890771537E-2</v>
      </c>
      <c r="M114" s="3">
        <v>0.7036917847490739</v>
      </c>
      <c r="N114" s="3">
        <v>0.2394775701757256</v>
      </c>
      <c r="O114" s="3">
        <v>6.2942481844289206E-3</v>
      </c>
      <c r="P114" s="2">
        <f t="shared" si="2"/>
        <v>387240.76367277146</v>
      </c>
      <c r="Q114" s="3">
        <v>2.6566758431212232E-2</v>
      </c>
      <c r="R114" s="3">
        <v>1.3425882481809925E-3</v>
      </c>
      <c r="S114" s="3">
        <v>1.8694809655457244E-2</v>
      </c>
      <c r="T114" s="3">
        <v>6.362142756552178E-3</v>
      </c>
      <c r="U114" s="3">
        <v>1.672177710218193E-4</v>
      </c>
    </row>
    <row r="115" spans="1:21" x14ac:dyDescent="0.25">
      <c r="A115" s="1" t="s">
        <v>0</v>
      </c>
      <c r="B115" s="1" t="s">
        <v>20</v>
      </c>
      <c r="C115" s="1">
        <v>2004</v>
      </c>
      <c r="D115" s="1" t="s">
        <v>25</v>
      </c>
      <c r="E115" s="1" t="s">
        <v>25</v>
      </c>
      <c r="F115" s="2">
        <v>13558987</v>
      </c>
      <c r="G115" s="2">
        <v>22558.70024582047</v>
      </c>
      <c r="H115" s="2">
        <v>375354.28117924114</v>
      </c>
      <c r="I115" s="2">
        <v>154392.57194538473</v>
      </c>
      <c r="J115" s="2">
        <v>7176.8769669726134</v>
      </c>
      <c r="K115" s="2">
        <f t="shared" si="3"/>
        <v>559482.43033741892</v>
      </c>
      <c r="L115" s="3">
        <v>4.0320658920809216E-2</v>
      </c>
      <c r="M115" s="3">
        <v>0.67089556494717495</v>
      </c>
      <c r="N115" s="3">
        <v>0.27595606863341882</v>
      </c>
      <c r="O115" s="3">
        <v>1.2827707498597055E-2</v>
      </c>
      <c r="P115" s="2">
        <f t="shared" si="2"/>
        <v>559482.43033741892</v>
      </c>
      <c r="Q115" s="3">
        <v>4.1262848790799708E-2</v>
      </c>
      <c r="R115" s="3">
        <v>1.6637452521947598E-3</v>
      </c>
      <c r="S115" s="3">
        <v>2.7683062250833425E-2</v>
      </c>
      <c r="T115" s="3">
        <v>1.1386733532924305E-2</v>
      </c>
      <c r="U115" s="3">
        <v>5.2930775484721785E-4</v>
      </c>
    </row>
    <row r="116" spans="1:21" x14ac:dyDescent="0.25">
      <c r="A116" s="1" t="s">
        <v>0</v>
      </c>
      <c r="B116" s="1" t="s">
        <v>20</v>
      </c>
      <c r="C116" s="1">
        <v>2005</v>
      </c>
      <c r="D116" s="1" t="s">
        <v>25</v>
      </c>
      <c r="E116" s="1" t="s">
        <v>24</v>
      </c>
      <c r="F116" s="2">
        <v>13679792</v>
      </c>
      <c r="G116" s="2">
        <v>9092.9646059058068</v>
      </c>
      <c r="H116" s="2">
        <v>305412.04745514912</v>
      </c>
      <c r="I116" s="2">
        <v>93926.979998396797</v>
      </c>
      <c r="J116" s="2">
        <v>2935.01069444107</v>
      </c>
      <c r="K116" s="2">
        <f t="shared" si="3"/>
        <v>411367.00275389286</v>
      </c>
      <c r="L116" s="3">
        <v>2.2104263455826632E-2</v>
      </c>
      <c r="M116" s="3">
        <v>0.74243205072495067</v>
      </c>
      <c r="N116" s="3">
        <v>0.22832891157920648</v>
      </c>
      <c r="O116" s="3">
        <v>7.1347742400160105E-3</v>
      </c>
      <c r="P116" s="2">
        <f t="shared" si="2"/>
        <v>411367.00275389286</v>
      </c>
      <c r="Q116" s="3">
        <v>3.007114455789188E-2</v>
      </c>
      <c r="R116" s="3">
        <v>6.647005017258893E-4</v>
      </c>
      <c r="S116" s="3">
        <v>2.2325781521762109E-2</v>
      </c>
      <c r="T116" s="3">
        <v>6.8661117068444313E-3</v>
      </c>
      <c r="U116" s="3">
        <v>2.1455082755944462E-4</v>
      </c>
    </row>
    <row r="117" spans="1:21" x14ac:dyDescent="0.25">
      <c r="A117" s="1" t="s">
        <v>0</v>
      </c>
      <c r="B117" s="1" t="s">
        <v>20</v>
      </c>
      <c r="C117" s="1">
        <v>2006</v>
      </c>
      <c r="D117" s="1" t="s">
        <v>25</v>
      </c>
      <c r="E117" s="1" t="s">
        <v>24</v>
      </c>
      <c r="F117" s="2">
        <v>14901861.278999999</v>
      </c>
      <c r="G117" s="2">
        <v>2366.3164979471153</v>
      </c>
      <c r="H117" s="2">
        <v>166427.86644543966</v>
      </c>
      <c r="I117" s="2">
        <v>85501.044336924082</v>
      </c>
      <c r="J117" s="2">
        <v>80.296887472023883</v>
      </c>
      <c r="K117" s="2">
        <f t="shared" si="3"/>
        <v>254375.52416778289</v>
      </c>
      <c r="L117" s="3">
        <v>9.3024535504694344E-3</v>
      </c>
      <c r="M117" s="3">
        <v>0.65426053465610134</v>
      </c>
      <c r="N117" s="3">
        <v>0.33612134900419377</v>
      </c>
      <c r="O117" s="3">
        <v>3.156627892354182E-4</v>
      </c>
      <c r="P117" s="2">
        <f t="shared" si="2"/>
        <v>254375.52416778289</v>
      </c>
      <c r="Q117" s="3">
        <v>1.70700504725711E-2</v>
      </c>
      <c r="R117" s="3">
        <v>1.5879335162526147E-4</v>
      </c>
      <c r="S117" s="3">
        <v>1.1168260348791002E-2</v>
      </c>
      <c r="T117" s="3">
        <v>5.7376083924102735E-3</v>
      </c>
      <c r="U117" s="3">
        <v>5.388379744561162E-6</v>
      </c>
    </row>
    <row r="118" spans="1:21" x14ac:dyDescent="0.25">
      <c r="A118" s="1" t="s">
        <v>0</v>
      </c>
      <c r="B118" s="1" t="s">
        <v>20</v>
      </c>
      <c r="C118" s="1">
        <v>2007</v>
      </c>
      <c r="D118" s="1" t="s">
        <v>25</v>
      </c>
      <c r="E118" s="1" t="s">
        <v>24</v>
      </c>
      <c r="F118" s="2">
        <v>14719447</v>
      </c>
      <c r="G118" s="2">
        <v>8992.7869542609842</v>
      </c>
      <c r="H118" s="2">
        <v>470071.72667168122</v>
      </c>
      <c r="I118" s="2">
        <v>338500.33687453653</v>
      </c>
      <c r="J118" s="2">
        <v>20966.67309489378</v>
      </c>
      <c r="K118" s="2">
        <f t="shared" si="3"/>
        <v>838531.52359537245</v>
      </c>
      <c r="L118" s="3">
        <v>1.0724447085426917E-2</v>
      </c>
      <c r="M118" s="3">
        <v>0.56058921274200191</v>
      </c>
      <c r="N118" s="3">
        <v>0.40368230334758115</v>
      </c>
      <c r="O118" s="3">
        <v>2.5004036824990139E-2</v>
      </c>
      <c r="P118" s="2">
        <f t="shared" si="2"/>
        <v>838531.52359537245</v>
      </c>
      <c r="Q118" s="3">
        <v>5.6967596920955828E-2</v>
      </c>
      <c r="R118" s="3">
        <v>6.1094597876272007E-4</v>
      </c>
      <c r="S118" s="3">
        <v>3.1935420309722316E-2</v>
      </c>
      <c r="T118" s="3">
        <v>2.2996810741228019E-2</v>
      </c>
      <c r="U118" s="3">
        <v>1.4244198912427744E-3</v>
      </c>
    </row>
    <row r="119" spans="1:21" x14ac:dyDescent="0.25">
      <c r="A119" s="1" t="s">
        <v>0</v>
      </c>
      <c r="B119" s="1" t="s">
        <v>20</v>
      </c>
      <c r="C119" s="1">
        <v>2008</v>
      </c>
      <c r="D119" s="1" t="s">
        <v>25</v>
      </c>
      <c r="E119" s="1" t="s">
        <v>24</v>
      </c>
      <c r="F119" s="2">
        <v>14251927</v>
      </c>
      <c r="G119" s="2">
        <v>3087.1020857349313</v>
      </c>
      <c r="H119" s="2">
        <v>432907.4284259518</v>
      </c>
      <c r="I119" s="2">
        <v>294550.37889898929</v>
      </c>
      <c r="J119" s="2">
        <v>14984.904126276908</v>
      </c>
      <c r="K119" s="2">
        <f t="shared" si="3"/>
        <v>745529.81353695295</v>
      </c>
      <c r="L119" s="3">
        <v>4.1408164095934116E-3</v>
      </c>
      <c r="M119" s="3">
        <v>0.58067084718201456</v>
      </c>
      <c r="N119" s="3">
        <v>0.39508866520250785</v>
      </c>
      <c r="O119" s="3">
        <v>2.0099671205884198E-2</v>
      </c>
      <c r="P119" s="2">
        <f t="shared" si="2"/>
        <v>745529.81353695295</v>
      </c>
      <c r="Q119" s="3">
        <v>5.2310807762133003E-2</v>
      </c>
      <c r="R119" s="3">
        <v>2.1660945118052676E-4</v>
      </c>
      <c r="S119" s="3">
        <v>3.0375361060013276E-2</v>
      </c>
      <c r="T119" s="3">
        <v>2.0667407214406113E-2</v>
      </c>
      <c r="U119" s="3">
        <v>1.0514300365330883E-3</v>
      </c>
    </row>
    <row r="120" spans="1:21" x14ac:dyDescent="0.25">
      <c r="A120" s="1" t="s">
        <v>0</v>
      </c>
      <c r="B120" s="1" t="s">
        <v>20</v>
      </c>
      <c r="C120" s="1">
        <v>2009</v>
      </c>
      <c r="D120" s="1" t="s">
        <v>25</v>
      </c>
      <c r="E120" s="1" t="s">
        <v>24</v>
      </c>
      <c r="F120" s="2">
        <v>13650711</v>
      </c>
      <c r="G120" s="2">
        <v>17614.343342373035</v>
      </c>
      <c r="H120" s="2">
        <v>463998.30216319993</v>
      </c>
      <c r="I120" s="2">
        <v>473626.97307740524</v>
      </c>
      <c r="J120" s="2">
        <v>10228.282654049588</v>
      </c>
      <c r="K120" s="2">
        <f t="shared" si="3"/>
        <v>965467.90123702772</v>
      </c>
      <c r="L120" s="3">
        <v>1.8244359361719076E-2</v>
      </c>
      <c r="M120" s="3">
        <v>0.48059422956339776</v>
      </c>
      <c r="N120" s="3">
        <v>0.49056729122797343</v>
      </c>
      <c r="O120" s="3">
        <v>1.0594119846909843E-2</v>
      </c>
      <c r="P120" s="2">
        <f t="shared" si="2"/>
        <v>965467.90123702772</v>
      </c>
      <c r="Q120" s="3">
        <v>7.0726565175764672E-2</v>
      </c>
      <c r="R120" s="3">
        <v>1.2903608714866966E-3</v>
      </c>
      <c r="S120" s="3">
        <v>3.3990779100312056E-2</v>
      </c>
      <c r="T120" s="3">
        <v>3.4696139496133586E-2</v>
      </c>
      <c r="U120" s="3">
        <v>7.4928570783233108E-4</v>
      </c>
    </row>
    <row r="121" spans="1:21" x14ac:dyDescent="0.25">
      <c r="A121" s="1" t="s">
        <v>0</v>
      </c>
      <c r="B121" s="1" t="s">
        <v>20</v>
      </c>
      <c r="C121" s="1">
        <v>2010</v>
      </c>
      <c r="D121" s="1" t="s">
        <v>25</v>
      </c>
      <c r="E121" s="1" t="s">
        <v>24</v>
      </c>
      <c r="F121" s="2">
        <v>10862006.359999999</v>
      </c>
      <c r="G121" s="2">
        <v>2162.6140133615445</v>
      </c>
      <c r="H121" s="2">
        <v>183222.53729112592</v>
      </c>
      <c r="I121" s="2">
        <v>115974.05309317081</v>
      </c>
      <c r="J121" s="2">
        <v>8103.7616345964134</v>
      </c>
      <c r="K121" s="2">
        <f t="shared" si="3"/>
        <v>309462.96603225463</v>
      </c>
      <c r="L121" s="3">
        <v>6.9882805076460748E-3</v>
      </c>
      <c r="M121" s="3">
        <v>0.59206611905874729</v>
      </c>
      <c r="N121" s="3">
        <v>0.37475906917108487</v>
      </c>
      <c r="O121" s="3">
        <v>2.6186531262521979E-2</v>
      </c>
      <c r="P121" s="2">
        <f t="shared" si="2"/>
        <v>309462.96603225463</v>
      </c>
      <c r="Q121" s="3">
        <v>2.8490405526908073E-2</v>
      </c>
      <c r="R121" s="3">
        <v>1.9909894559862369E-4</v>
      </c>
      <c r="S121" s="3">
        <v>1.6868203830726347E-2</v>
      </c>
      <c r="T121" s="3">
        <v>1.0677037855570802E-2</v>
      </c>
      <c r="U121" s="3">
        <v>7.4606489501230727E-4</v>
      </c>
    </row>
    <row r="122" spans="1:21" x14ac:dyDescent="0.25">
      <c r="A122" s="1" t="s">
        <v>0</v>
      </c>
      <c r="B122" s="1" t="s">
        <v>20</v>
      </c>
      <c r="C122" s="1">
        <v>2011</v>
      </c>
      <c r="D122" s="1" t="s">
        <v>25</v>
      </c>
      <c r="E122" s="1" t="s">
        <v>24</v>
      </c>
      <c r="F122" s="2">
        <v>18356155</v>
      </c>
      <c r="G122" s="2">
        <v>7679.7437634534454</v>
      </c>
      <c r="H122" s="2">
        <v>324202.24906049453</v>
      </c>
      <c r="I122" s="2">
        <v>123775.97606767203</v>
      </c>
      <c r="J122" s="2">
        <v>9115.2978461075454</v>
      </c>
      <c r="K122" s="2">
        <f t="shared" si="3"/>
        <v>464773.26673772756</v>
      </c>
      <c r="L122" s="3">
        <v>1.6523634884075936E-2</v>
      </c>
      <c r="M122" s="3">
        <v>0.69754926167782894</v>
      </c>
      <c r="N122" s="3">
        <v>0.26631474941849237</v>
      </c>
      <c r="O122" s="3">
        <v>1.9612354019602693E-2</v>
      </c>
      <c r="P122" s="2">
        <f t="shared" si="2"/>
        <v>464773.26673772756</v>
      </c>
      <c r="Q122" s="3">
        <v>2.5319750608868118E-2</v>
      </c>
      <c r="R122" s="3">
        <v>4.183743144167962E-4</v>
      </c>
      <c r="S122" s="3">
        <v>1.7661773343082717E-2</v>
      </c>
      <c r="T122" s="3">
        <v>6.7430230387394326E-3</v>
      </c>
      <c r="U122" s="3">
        <v>4.9657991262917235E-4</v>
      </c>
    </row>
    <row r="123" spans="1:21" x14ac:dyDescent="0.25">
      <c r="A123" s="1" t="s">
        <v>0</v>
      </c>
      <c r="B123" s="1" t="s">
        <v>20</v>
      </c>
      <c r="C123" s="1">
        <v>2012</v>
      </c>
      <c r="D123" s="1" t="s">
        <v>25</v>
      </c>
      <c r="E123" s="1" t="s">
        <v>24</v>
      </c>
      <c r="F123" s="2">
        <v>22429471.651899185</v>
      </c>
      <c r="G123" s="2">
        <v>9623.0989700943537</v>
      </c>
      <c r="H123" s="2">
        <v>360756.64549791173</v>
      </c>
      <c r="I123" s="2">
        <v>329062.55893037416</v>
      </c>
      <c r="J123" s="2">
        <v>11273.560912830219</v>
      </c>
      <c r="K123" s="2">
        <f t="shared" si="3"/>
        <v>710715.86431121046</v>
      </c>
      <c r="L123" s="3">
        <v>1.3540008677617701E-2</v>
      </c>
      <c r="M123" s="3">
        <v>0.50759616270496322</v>
      </c>
      <c r="N123" s="3">
        <v>0.46300156708797374</v>
      </c>
      <c r="O123" s="3">
        <v>1.5862261529445355E-2</v>
      </c>
      <c r="P123" s="2">
        <f t="shared" si="2"/>
        <v>710715.86431121046</v>
      </c>
      <c r="Q123" s="3">
        <v>3.1686696652572802E-2</v>
      </c>
      <c r="R123" s="3">
        <v>4.2903814764087546E-4</v>
      </c>
      <c r="S123" s="3">
        <v>1.6084045629642156E-2</v>
      </c>
      <c r="T123" s="3">
        <v>1.4670990205982459E-2</v>
      </c>
      <c r="U123" s="3">
        <v>5.0262266930731041E-4</v>
      </c>
    </row>
    <row r="124" spans="1:21" x14ac:dyDescent="0.25">
      <c r="A124" s="1" t="s">
        <v>0</v>
      </c>
      <c r="B124" s="1" t="s">
        <v>20</v>
      </c>
      <c r="C124" s="1">
        <v>2013</v>
      </c>
      <c r="D124" s="1" t="s">
        <v>25</v>
      </c>
      <c r="E124" s="1" t="s">
        <v>24</v>
      </c>
      <c r="F124" s="2">
        <v>22894291.889219828</v>
      </c>
      <c r="G124" s="2">
        <v>3423.0944271769254</v>
      </c>
      <c r="H124" s="2">
        <v>512251.36629764171</v>
      </c>
      <c r="I124" s="2">
        <v>207265.49242143138</v>
      </c>
      <c r="J124" s="2">
        <v>6166.2259624110793</v>
      </c>
      <c r="K124" s="2">
        <f t="shared" si="3"/>
        <v>729106.17910866102</v>
      </c>
      <c r="L124" s="3">
        <v>4.6949189641509962E-3</v>
      </c>
      <c r="M124" s="3">
        <v>0.70257444111072231</v>
      </c>
      <c r="N124" s="3">
        <v>0.28427339989741324</v>
      </c>
      <c r="O124" s="3">
        <v>8.4572400277135862E-3</v>
      </c>
      <c r="P124" s="2">
        <f t="shared" si="2"/>
        <v>729106.17910866102</v>
      </c>
      <c r="Q124" s="3">
        <v>3.184663594911067E-2</v>
      </c>
      <c r="R124" s="3">
        <v>1.4951737506189254E-4</v>
      </c>
      <c r="S124" s="3">
        <v>2.2374632453203067E-2</v>
      </c>
      <c r="T124" s="3">
        <v>9.0531514765488739E-3</v>
      </c>
      <c r="U124" s="3">
        <v>2.6933464429684123E-4</v>
      </c>
    </row>
    <row r="125" spans="1:21" x14ac:dyDescent="0.25">
      <c r="A125" s="1" t="s">
        <v>0</v>
      </c>
      <c r="B125" s="1" t="s">
        <v>20</v>
      </c>
      <c r="C125" s="1">
        <v>2014</v>
      </c>
      <c r="D125" s="1" t="s">
        <v>25</v>
      </c>
      <c r="E125" s="1" t="s">
        <v>24</v>
      </c>
      <c r="F125" s="2">
        <v>21045679</v>
      </c>
      <c r="G125" s="2">
        <v>25024.486171710396</v>
      </c>
      <c r="H125" s="2">
        <v>236933.77736037952</v>
      </c>
      <c r="I125" s="2">
        <v>76409.386759052824</v>
      </c>
      <c r="J125" s="2">
        <v>2060.0948905213363</v>
      </c>
      <c r="K125" s="2">
        <f t="shared" si="3"/>
        <v>340427.74518166407</v>
      </c>
      <c r="L125" s="3">
        <v>7.3508950213081084E-2</v>
      </c>
      <c r="M125" s="3">
        <v>0.69598844604732035</v>
      </c>
      <c r="N125" s="3">
        <v>0.22445111434227583</v>
      </c>
      <c r="O125" s="3">
        <v>6.051489397322766E-3</v>
      </c>
      <c r="P125" s="2">
        <f t="shared" si="2"/>
        <v>340427.74518166407</v>
      </c>
      <c r="Q125" s="3">
        <v>1.6175659867361091E-2</v>
      </c>
      <c r="R125" s="3">
        <v>1.18905577585358E-3</v>
      </c>
      <c r="S125" s="3">
        <v>1.1258072374874648E-2</v>
      </c>
      <c r="T125" s="3">
        <v>3.6306448824508265E-3</v>
      </c>
      <c r="U125" s="3">
        <v>9.7886834182035003E-5</v>
      </c>
    </row>
    <row r="126" spans="1:21" x14ac:dyDescent="0.25">
      <c r="A126" s="1" t="s">
        <v>0</v>
      </c>
      <c r="B126" s="1" t="s">
        <v>20</v>
      </c>
      <c r="C126" s="1">
        <v>2015</v>
      </c>
      <c r="D126" s="1" t="s">
        <v>25</v>
      </c>
      <c r="E126" s="1" t="s">
        <v>24</v>
      </c>
      <c r="F126" s="2">
        <v>20655861</v>
      </c>
      <c r="G126" s="2">
        <v>84644.105250933659</v>
      </c>
      <c r="H126" s="2">
        <v>514790.36106758623</v>
      </c>
      <c r="I126" s="2">
        <v>26070.103582120715</v>
      </c>
      <c r="J126" s="2">
        <v>5.3783392066736608</v>
      </c>
      <c r="K126" s="2">
        <f t="shared" si="3"/>
        <v>625509.94823984732</v>
      </c>
      <c r="L126" s="3">
        <v>0.13532015835898023</v>
      </c>
      <c r="M126" s="3">
        <v>0.82299308350919076</v>
      </c>
      <c r="N126" s="3">
        <v>4.1678159804621237E-2</v>
      </c>
      <c r="O126" s="3">
        <v>8.5983272077574944E-6</v>
      </c>
      <c r="P126" s="2">
        <f t="shared" si="2"/>
        <v>625509.94823984732</v>
      </c>
      <c r="Q126" s="3">
        <v>3.0282443720929732E-2</v>
      </c>
      <c r="R126" s="3">
        <v>4.0978250798131173E-3</v>
      </c>
      <c r="S126" s="3">
        <v>2.4922241734081491E-2</v>
      </c>
      <c r="T126" s="3">
        <v>1.2621165286753582E-3</v>
      </c>
      <c r="U126" s="3">
        <v>2.6037835976305517E-7</v>
      </c>
    </row>
    <row r="127" spans="1:21" x14ac:dyDescent="0.25">
      <c r="A127" s="1" t="s">
        <v>0</v>
      </c>
      <c r="B127" s="1" t="s">
        <v>20</v>
      </c>
      <c r="C127" s="1">
        <v>2016</v>
      </c>
      <c r="D127" s="1" t="s">
        <v>25</v>
      </c>
      <c r="E127" s="1" t="s">
        <v>24</v>
      </c>
      <c r="F127" s="2">
        <v>19218676</v>
      </c>
      <c r="G127" s="2">
        <v>14090.085300942061</v>
      </c>
      <c r="H127" s="2">
        <v>107246.92609666155</v>
      </c>
      <c r="I127" s="2">
        <v>15474.276839781507</v>
      </c>
      <c r="K127" s="2">
        <f t="shared" si="3"/>
        <v>136811.2882373851</v>
      </c>
      <c r="P127" s="2">
        <f t="shared" si="2"/>
        <v>136811.2882373851</v>
      </c>
      <c r="Q127" s="3">
        <v>7.1186635456773973E-3</v>
      </c>
      <c r="R127" s="3">
        <v>7.3314547271321193E-4</v>
      </c>
      <c r="S127" s="3">
        <v>5.5803493485535403E-3</v>
      </c>
      <c r="T127" s="3">
        <v>8.0516872441064658E-4</v>
      </c>
    </row>
    <row r="128" spans="1:21" x14ac:dyDescent="0.25">
      <c r="A128" s="1" t="s">
        <v>0</v>
      </c>
      <c r="B128" s="1" t="s">
        <v>20</v>
      </c>
      <c r="C128" s="1">
        <v>2017</v>
      </c>
      <c r="D128" s="1" t="s">
        <v>25</v>
      </c>
      <c r="E128" s="1" t="s">
        <v>24</v>
      </c>
      <c r="F128" s="2">
        <v>19789669</v>
      </c>
      <c r="G128" s="2">
        <v>36669.094670076563</v>
      </c>
      <c r="H128" s="2">
        <v>256086.72401136981</v>
      </c>
      <c r="K128" s="2">
        <f t="shared" si="3"/>
        <v>292755.81868144637</v>
      </c>
      <c r="P128" s="2">
        <f t="shared" si="2"/>
        <v>292755.81868144637</v>
      </c>
      <c r="Q128" s="3">
        <v>1.479336610841982E-2</v>
      </c>
      <c r="R128" s="3">
        <v>1.8529412831551938E-3</v>
      </c>
      <c r="S128" s="3">
        <v>1.2940424825264626E-2</v>
      </c>
    </row>
    <row r="129" spans="1:21" x14ac:dyDescent="0.25">
      <c r="A129" s="1" t="s">
        <v>0</v>
      </c>
      <c r="B129" s="1" t="s">
        <v>20</v>
      </c>
      <c r="C129" s="1">
        <v>2018</v>
      </c>
      <c r="D129" s="1" t="s">
        <v>25</v>
      </c>
      <c r="E129" s="1" t="s">
        <v>24</v>
      </c>
      <c r="F129" s="2">
        <v>19795120</v>
      </c>
      <c r="G129" s="2">
        <v>9799.5891381427555</v>
      </c>
      <c r="K129" s="2">
        <f t="shared" si="3"/>
        <v>9799.5891381427555</v>
      </c>
      <c r="P129" s="2">
        <f t="shared" si="2"/>
        <v>9799.5891381427555</v>
      </c>
      <c r="Q129" s="3">
        <v>4.9505075686041584E-4</v>
      </c>
      <c r="R129" s="3">
        <v>4.9505075686041584E-4</v>
      </c>
    </row>
    <row r="130" spans="1:21" x14ac:dyDescent="0.25">
      <c r="A130" s="1" t="s">
        <v>0</v>
      </c>
      <c r="B130" s="1" t="s">
        <v>21</v>
      </c>
      <c r="C130" s="1">
        <v>1984</v>
      </c>
      <c r="D130" s="1" t="s">
        <v>24</v>
      </c>
      <c r="E130" s="1" t="s">
        <v>24</v>
      </c>
      <c r="F130" s="2">
        <v>4291652</v>
      </c>
      <c r="G130" s="2">
        <v>112</v>
      </c>
      <c r="H130" s="2">
        <v>29777.894999999997</v>
      </c>
      <c r="I130" s="2">
        <v>3479.0469999999996</v>
      </c>
      <c r="J130" s="2">
        <v>130.75200000000001</v>
      </c>
      <c r="K130" s="2">
        <f t="shared" si="3"/>
        <v>33499.693999999996</v>
      </c>
      <c r="L130" s="3">
        <v>3.3433141210185385E-3</v>
      </c>
      <c r="M130" s="3">
        <v>0.88890050756881545</v>
      </c>
      <c r="N130" s="3">
        <v>0.10385309788202841</v>
      </c>
      <c r="O130" s="3">
        <v>3.9030804281376427E-3</v>
      </c>
      <c r="P130" s="2">
        <v>33499.693999999996</v>
      </c>
      <c r="Q130" s="3">
        <v>7.8057806178133725E-3</v>
      </c>
      <c r="R130" s="3">
        <v>2.6097176565108262E-5</v>
      </c>
      <c r="S130" s="3">
        <v>6.9385623531451283E-3</v>
      </c>
      <c r="T130" s="3">
        <v>8.106544985474124E-4</v>
      </c>
      <c r="U130" s="3">
        <v>3.0466589555723531E-5</v>
      </c>
    </row>
    <row r="131" spans="1:21" x14ac:dyDescent="0.25">
      <c r="A131" s="1" t="s">
        <v>0</v>
      </c>
      <c r="B131" s="1" t="s">
        <v>21</v>
      </c>
      <c r="C131" s="1">
        <v>1985</v>
      </c>
      <c r="D131" s="1" t="s">
        <v>24</v>
      </c>
      <c r="E131" s="1" t="s">
        <v>24</v>
      </c>
      <c r="F131" s="2">
        <v>7001628</v>
      </c>
      <c r="G131" s="2">
        <v>0</v>
      </c>
      <c r="H131" s="2">
        <v>19730.819</v>
      </c>
      <c r="I131" s="2">
        <v>36872.063999999998</v>
      </c>
      <c r="J131" s="2">
        <v>1925.556</v>
      </c>
      <c r="K131" s="2">
        <f t="shared" si="3"/>
        <v>58528.438999999998</v>
      </c>
      <c r="L131" s="3">
        <v>0</v>
      </c>
      <c r="M131" s="3">
        <v>0.33711507323815693</v>
      </c>
      <c r="N131" s="3">
        <v>0.62998543323528589</v>
      </c>
      <c r="O131" s="3">
        <v>3.2899493526557237E-2</v>
      </c>
      <c r="P131" s="2">
        <v>58528.438999999998</v>
      </c>
      <c r="Q131" s="3">
        <v>8.3592614460522609E-3</v>
      </c>
      <c r="R131" s="3">
        <v>0</v>
      </c>
      <c r="S131" s="3">
        <v>2.8180330346028095E-3</v>
      </c>
      <c r="T131" s="3">
        <v>5.2662129436182557E-3</v>
      </c>
      <c r="U131" s="3">
        <v>2.7501546783119586E-4</v>
      </c>
    </row>
    <row r="132" spans="1:21" x14ac:dyDescent="0.25">
      <c r="A132" s="1" t="s">
        <v>0</v>
      </c>
      <c r="B132" s="1" t="s">
        <v>21</v>
      </c>
      <c r="C132" s="1">
        <v>1986</v>
      </c>
      <c r="D132" s="1" t="s">
        <v>24</v>
      </c>
      <c r="E132" s="1" t="s">
        <v>24</v>
      </c>
      <c r="F132" s="2">
        <v>18971280</v>
      </c>
      <c r="G132" s="2">
        <v>1119.134</v>
      </c>
      <c r="H132" s="2">
        <v>93487.679999999993</v>
      </c>
      <c r="I132" s="2">
        <v>99789.108000000007</v>
      </c>
      <c r="J132" s="2">
        <v>10686.531999999999</v>
      </c>
      <c r="K132" s="2">
        <f t="shared" si="3"/>
        <v>205082.45400000003</v>
      </c>
      <c r="L132" s="3">
        <v>5.4569953605099726E-3</v>
      </c>
      <c r="M132" s="3">
        <v>0.45585411221966349</v>
      </c>
      <c r="N132" s="3">
        <v>0.48658042681701086</v>
      </c>
      <c r="O132" s="3">
        <v>5.2108465602815526E-2</v>
      </c>
      <c r="P132" s="2">
        <v>205082.45400000003</v>
      </c>
      <c r="Q132" s="3">
        <v>1.0810153769276508E-2</v>
      </c>
      <c r="R132" s="3">
        <v>5.8990958965341295E-5</v>
      </c>
      <c r="S132" s="3">
        <v>4.9278530494515915E-3</v>
      </c>
      <c r="T132" s="3">
        <v>5.2600092350120822E-3</v>
      </c>
      <c r="U132" s="3">
        <v>5.633005258474915E-4</v>
      </c>
    </row>
    <row r="133" spans="1:21" x14ac:dyDescent="0.25">
      <c r="A133" s="1" t="s">
        <v>0</v>
      </c>
      <c r="B133" s="1" t="s">
        <v>21</v>
      </c>
      <c r="C133" s="1">
        <v>1987</v>
      </c>
      <c r="D133" s="1" t="s">
        <v>24</v>
      </c>
      <c r="E133" s="1" t="s">
        <v>24</v>
      </c>
      <c r="F133" s="2">
        <v>10122835</v>
      </c>
      <c r="G133" s="2">
        <v>261.50400000000002</v>
      </c>
      <c r="H133" s="2">
        <v>9174.7080000000005</v>
      </c>
      <c r="I133" s="2">
        <v>13047.51</v>
      </c>
      <c r="J133" s="2">
        <v>279.40000000000003</v>
      </c>
      <c r="K133" s="2">
        <f t="shared" si="3"/>
        <v>22763.122000000003</v>
      </c>
      <c r="L133" s="3">
        <v>1.1488055109488056E-2</v>
      </c>
      <c r="M133" s="3">
        <v>0.40305139163248344</v>
      </c>
      <c r="N133" s="3">
        <v>0.57318631424986421</v>
      </c>
      <c r="O133" s="3">
        <v>1.227423900816417E-2</v>
      </c>
      <c r="P133" s="2">
        <v>22763.122000000003</v>
      </c>
      <c r="Q133" s="3">
        <v>2.2486904113323989E-3</v>
      </c>
      <c r="R133" s="3">
        <v>2.5833079369563962E-5</v>
      </c>
      <c r="S133" s="3">
        <v>9.0633779963814488E-4</v>
      </c>
      <c r="T133" s="3">
        <v>1.2889185687606289E-3</v>
      </c>
      <c r="U133" s="3">
        <v>2.760096356406086E-5</v>
      </c>
    </row>
    <row r="134" spans="1:21" x14ac:dyDescent="0.25">
      <c r="A134" s="1" t="s">
        <v>0</v>
      </c>
      <c r="B134" s="1" t="s">
        <v>21</v>
      </c>
      <c r="C134" s="1">
        <v>1988</v>
      </c>
      <c r="D134" s="1" t="s">
        <v>24</v>
      </c>
      <c r="E134" s="1" t="s">
        <v>24</v>
      </c>
      <c r="F134" s="2">
        <v>26697200</v>
      </c>
      <c r="G134" s="2">
        <v>2378.6280000000002</v>
      </c>
      <c r="H134" s="2">
        <v>99409.600000000006</v>
      </c>
      <c r="I134" s="2">
        <v>49900.840000000004</v>
      </c>
      <c r="J134" s="2">
        <v>894.66</v>
      </c>
      <c r="K134" s="2">
        <f t="shared" si="3"/>
        <v>152583.728</v>
      </c>
      <c r="L134" s="3">
        <v>1.5589001731560788E-2</v>
      </c>
      <c r="M134" s="3">
        <v>0.65150852782938951</v>
      </c>
      <c r="N134" s="3">
        <v>0.32703906670834521</v>
      </c>
      <c r="O134" s="3">
        <v>5.8634037307044948E-3</v>
      </c>
      <c r="P134" s="2">
        <v>152583.728</v>
      </c>
      <c r="Q134" s="3">
        <v>5.7153457291401347E-3</v>
      </c>
      <c r="R134" s="3">
        <v>8.9096534468034109E-5</v>
      </c>
      <c r="S134" s="3">
        <v>3.7235964820280781E-3</v>
      </c>
      <c r="T134" s="3">
        <v>1.8691413331735165E-3</v>
      </c>
      <c r="U134" s="3">
        <v>3.3511379470506272E-5</v>
      </c>
    </row>
    <row r="135" spans="1:21" x14ac:dyDescent="0.25">
      <c r="A135" s="1" t="s">
        <v>0</v>
      </c>
      <c r="B135" s="1" t="s">
        <v>21</v>
      </c>
      <c r="C135" s="1">
        <v>1989</v>
      </c>
      <c r="D135" s="1" t="s">
        <v>24</v>
      </c>
      <c r="E135" s="1" t="s">
        <v>24</v>
      </c>
      <c r="F135" s="2">
        <v>3073538</v>
      </c>
      <c r="G135" s="2">
        <v>1118.3579999999999</v>
      </c>
      <c r="H135" s="2">
        <v>5029.2</v>
      </c>
      <c r="I135" s="2">
        <v>5253.26</v>
      </c>
      <c r="J135" s="2">
        <v>869.34479999999996</v>
      </c>
      <c r="K135" s="2">
        <f t="shared" si="3"/>
        <v>12270.1628</v>
      </c>
      <c r="L135" s="3">
        <v>9.1144511953826723E-2</v>
      </c>
      <c r="M135" s="3">
        <v>0.40987231237062316</v>
      </c>
      <c r="N135" s="3">
        <v>0.42813286878312651</v>
      </c>
      <c r="O135" s="3">
        <v>7.0850306892423623E-2</v>
      </c>
      <c r="P135" s="2">
        <v>12270.1628</v>
      </c>
      <c r="Q135" s="3">
        <v>3.992194923244808E-3</v>
      </c>
      <c r="R135" s="3">
        <v>3.6386665790369275E-4</v>
      </c>
      <c r="S135" s="3">
        <v>1.6362901646246118E-3</v>
      </c>
      <c r="T135" s="3">
        <v>1.709189865230233E-3</v>
      </c>
      <c r="U135" s="3">
        <v>2.8284823548627023E-4</v>
      </c>
    </row>
    <row r="136" spans="1:21" x14ac:dyDescent="0.25">
      <c r="A136" s="1" t="s">
        <v>0</v>
      </c>
      <c r="B136" s="1" t="s">
        <v>21</v>
      </c>
      <c r="C136" s="1">
        <v>1990</v>
      </c>
      <c r="D136" s="1" t="s">
        <v>24</v>
      </c>
      <c r="E136" s="1" t="s">
        <v>24</v>
      </c>
      <c r="F136" s="2">
        <v>37874036</v>
      </c>
      <c r="G136" s="2">
        <v>670.56000000000006</v>
      </c>
      <c r="H136" s="2">
        <v>106785.70000000001</v>
      </c>
      <c r="I136" s="2">
        <v>58888.660799999998</v>
      </c>
      <c r="J136" s="2">
        <v>1758.096886357961</v>
      </c>
      <c r="K136" s="2">
        <f t="shared" si="3"/>
        <v>168103.01768635798</v>
      </c>
      <c r="L136" s="3">
        <v>3.9889825252935824E-3</v>
      </c>
      <c r="M136" s="3">
        <v>0.63523963739448064</v>
      </c>
      <c r="N136" s="3">
        <v>0.35031293078791037</v>
      </c>
      <c r="O136" s="3">
        <v>1.0458449292315325E-2</v>
      </c>
      <c r="P136" s="2">
        <v>168103.01768635798</v>
      </c>
      <c r="Q136" s="3">
        <v>4.4384764720178747E-3</v>
      </c>
      <c r="R136" s="3">
        <v>1.7705005085806014E-5</v>
      </c>
      <c r="S136" s="3">
        <v>2.8194961846685685E-3</v>
      </c>
      <c r="T136" s="3">
        <v>1.5548557011457664E-3</v>
      </c>
      <c r="U136" s="3">
        <v>4.6419581117733561E-5</v>
      </c>
    </row>
    <row r="137" spans="1:21" x14ac:dyDescent="0.25">
      <c r="A137" s="1" t="s">
        <v>0</v>
      </c>
      <c r="B137" s="1" t="s">
        <v>21</v>
      </c>
      <c r="C137" s="1">
        <v>1991</v>
      </c>
      <c r="D137" s="1" t="s">
        <v>24</v>
      </c>
      <c r="E137" s="1" t="s">
        <v>24</v>
      </c>
      <c r="F137" s="2">
        <v>27011585</v>
      </c>
      <c r="G137" s="2">
        <v>1766.38</v>
      </c>
      <c r="H137" s="2">
        <v>20183.918400000002</v>
      </c>
      <c r="I137" s="2">
        <v>13560.885260630228</v>
      </c>
      <c r="J137" s="2">
        <v>613.6235495566076</v>
      </c>
      <c r="K137" s="2">
        <f t="shared" si="3"/>
        <v>36124.807210186838</v>
      </c>
      <c r="L137" s="3">
        <v>4.8896593128444389E-2</v>
      </c>
      <c r="M137" s="3">
        <v>0.55872736655902033</v>
      </c>
      <c r="N137" s="3">
        <v>0.3753898306426447</v>
      </c>
      <c r="O137" s="3">
        <v>1.6986209669890551E-2</v>
      </c>
      <c r="P137" s="2">
        <v>36124.807210186838</v>
      </c>
      <c r="Q137" s="3">
        <v>1.3373819866619023E-3</v>
      </c>
      <c r="R137" s="3">
        <v>6.5393422859117678E-5</v>
      </c>
      <c r="S137" s="3">
        <v>7.4723191549107553E-4</v>
      </c>
      <c r="T137" s="3">
        <v>5.0203959747753524E-4</v>
      </c>
      <c r="U137" s="3">
        <v>2.2717050834173842E-5</v>
      </c>
    </row>
    <row r="138" spans="1:21" x14ac:dyDescent="0.25">
      <c r="A138" s="1" t="s">
        <v>0</v>
      </c>
      <c r="B138" s="1" t="s">
        <v>21</v>
      </c>
      <c r="C138" s="1">
        <v>1992</v>
      </c>
      <c r="D138" s="1" t="s">
        <v>24</v>
      </c>
      <c r="E138" s="1" t="s">
        <v>24</v>
      </c>
      <c r="F138" s="2">
        <v>27002939</v>
      </c>
      <c r="G138" s="2">
        <v>14504.829</v>
      </c>
      <c r="H138" s="2">
        <v>130857.51134098944</v>
      </c>
      <c r="I138" s="2">
        <v>81964.961129421834</v>
      </c>
      <c r="J138" s="2">
        <v>756.06233320256968</v>
      </c>
      <c r="K138" s="2">
        <f t="shared" si="3"/>
        <v>228083.36380361384</v>
      </c>
      <c r="L138" s="3">
        <v>6.3594418979584427E-2</v>
      </c>
      <c r="M138" s="3">
        <v>0.57372668115181524</v>
      </c>
      <c r="N138" s="3">
        <v>0.35936404901497315</v>
      </c>
      <c r="O138" s="3">
        <v>3.3148508536271874E-3</v>
      </c>
      <c r="P138" s="2">
        <v>228083.36380361384</v>
      </c>
      <c r="Q138" s="3">
        <v>8.4466125633070478E-3</v>
      </c>
      <c r="R138" s="3">
        <v>5.3715741830916998E-4</v>
      </c>
      <c r="S138" s="3">
        <v>4.8460469929213794E-3</v>
      </c>
      <c r="T138" s="3">
        <v>3.0354088912107617E-3</v>
      </c>
      <c r="U138" s="3">
        <v>2.799926086573649E-5</v>
      </c>
    </row>
    <row r="139" spans="1:21" x14ac:dyDescent="0.25">
      <c r="A139" s="1" t="s">
        <v>0</v>
      </c>
      <c r="B139" s="1" t="s">
        <v>21</v>
      </c>
      <c r="C139" s="1">
        <v>1993</v>
      </c>
      <c r="D139" s="1" t="s">
        <v>24</v>
      </c>
      <c r="E139" s="1" t="s">
        <v>24</v>
      </c>
      <c r="F139" s="2">
        <v>14635458</v>
      </c>
      <c r="G139" s="2">
        <v>358.5065120223781</v>
      </c>
      <c r="H139" s="2">
        <v>8920.5018228633671</v>
      </c>
      <c r="I139" s="2">
        <v>2614.8403922202651</v>
      </c>
      <c r="J139" s="2">
        <v>144.20270270270271</v>
      </c>
      <c r="K139" s="2">
        <f t="shared" si="3"/>
        <v>12038.051429808715</v>
      </c>
      <c r="L139" s="3">
        <v>2.9781108189539843E-2</v>
      </c>
      <c r="M139" s="3">
        <v>0.74102539558639469</v>
      </c>
      <c r="N139" s="3">
        <v>0.21721458887817818</v>
      </c>
      <c r="O139" s="3">
        <v>1.1978907345887132E-2</v>
      </c>
      <c r="P139" s="2">
        <v>12038.051429808715</v>
      </c>
      <c r="Q139" s="3">
        <v>8.2252645799049911E-4</v>
      </c>
      <c r="R139" s="3">
        <v>2.4495749434174053E-5</v>
      </c>
      <c r="S139" s="3">
        <v>6.0951299391268565E-4</v>
      </c>
      <c r="T139" s="3">
        <v>1.7866474641383038E-4</v>
      </c>
      <c r="U139" s="3">
        <v>9.8529682298089133E-6</v>
      </c>
    </row>
    <row r="140" spans="1:21" x14ac:dyDescent="0.25">
      <c r="A140" s="1" t="s">
        <v>0</v>
      </c>
      <c r="B140" s="1" t="s">
        <v>21</v>
      </c>
      <c r="C140" s="1">
        <v>1994</v>
      </c>
      <c r="D140" s="1" t="s">
        <v>24</v>
      </c>
      <c r="E140" s="1" t="s">
        <v>24</v>
      </c>
      <c r="F140" s="2">
        <v>44673729</v>
      </c>
      <c r="G140" s="2">
        <v>4754.9134981581901</v>
      </c>
      <c r="H140" s="2">
        <v>47590.716215017332</v>
      </c>
      <c r="I140" s="2">
        <v>6594.3081413212312</v>
      </c>
      <c r="J140" s="2">
        <v>77.602678571428569</v>
      </c>
      <c r="K140" s="2">
        <f t="shared" si="3"/>
        <v>59017.540533068175</v>
      </c>
      <c r="L140" s="3">
        <v>8.0567801626602181E-2</v>
      </c>
      <c r="M140" s="3">
        <v>0.80638257347155518</v>
      </c>
      <c r="N140" s="3">
        <v>0.11173471618368047</v>
      </c>
      <c r="O140" s="3">
        <v>1.3149087181623053E-3</v>
      </c>
      <c r="P140" s="2">
        <v>59017.540533068175</v>
      </c>
      <c r="Q140" s="3">
        <v>1.3210793424714596E-3</v>
      </c>
      <c r="R140" s="3">
        <v>1.0643645839724259E-4</v>
      </c>
      <c r="S140" s="3">
        <v>1.0652953599422455E-3</v>
      </c>
      <c r="T140" s="3">
        <v>1.4761042538717175E-4</v>
      </c>
      <c r="U140" s="3">
        <v>1.7370987447998481E-6</v>
      </c>
    </row>
    <row r="141" spans="1:21" x14ac:dyDescent="0.25">
      <c r="A141" s="1" t="s">
        <v>0</v>
      </c>
      <c r="B141" s="1" t="s">
        <v>21</v>
      </c>
      <c r="C141" s="1">
        <v>1995</v>
      </c>
      <c r="D141" s="1" t="s">
        <v>24</v>
      </c>
      <c r="E141" s="1" t="s">
        <v>24</v>
      </c>
      <c r="F141" s="2">
        <v>41240126</v>
      </c>
      <c r="G141" s="2">
        <v>1539.3810595598395</v>
      </c>
      <c r="H141" s="2">
        <v>39058.916081884876</v>
      </c>
      <c r="I141" s="2">
        <v>11962.829947567228</v>
      </c>
      <c r="J141" s="2">
        <v>841.25321209890581</v>
      </c>
      <c r="K141" s="2">
        <f t="shared" si="3"/>
        <v>53402.380301110854</v>
      </c>
      <c r="L141" s="3">
        <v>2.882607574568765E-2</v>
      </c>
      <c r="M141" s="3">
        <v>0.73140777361701959</v>
      </c>
      <c r="N141" s="3">
        <v>0.22401304736070693</v>
      </c>
      <c r="O141" s="3">
        <v>1.5753103276585714E-2</v>
      </c>
      <c r="P141" s="2">
        <v>53402.380301110854</v>
      </c>
      <c r="Q141" s="3">
        <v>1.2949131217763702E-3</v>
      </c>
      <c r="R141" s="3">
        <v>3.7327263732410507E-5</v>
      </c>
      <c r="S141" s="3">
        <v>9.4710952342591959E-4</v>
      </c>
      <c r="T141" s="3">
        <v>2.9007743447649088E-4</v>
      </c>
      <c r="U141" s="3">
        <v>2.0398900141549176E-5</v>
      </c>
    </row>
    <row r="142" spans="1:21" x14ac:dyDescent="0.25">
      <c r="A142" s="1" t="s">
        <v>0</v>
      </c>
      <c r="B142" s="1" t="s">
        <v>21</v>
      </c>
      <c r="C142" s="1">
        <v>1996</v>
      </c>
      <c r="D142" s="1" t="s">
        <v>24</v>
      </c>
      <c r="E142" s="1" t="s">
        <v>24</v>
      </c>
      <c r="F142" s="2">
        <v>39278455</v>
      </c>
      <c r="G142" s="2">
        <v>9057.5730740911895</v>
      </c>
      <c r="H142" s="2">
        <v>54068.56811460208</v>
      </c>
      <c r="I142" s="2">
        <v>24311.117567838861</v>
      </c>
      <c r="J142" s="2">
        <v>0</v>
      </c>
      <c r="K142" s="2">
        <f t="shared" si="3"/>
        <v>87437.25875653213</v>
      </c>
      <c r="L142" s="3">
        <v>0.10358939887756408</v>
      </c>
      <c r="M142" s="3">
        <v>0.61836989040513357</v>
      </c>
      <c r="N142" s="3">
        <v>0.27804071071730235</v>
      </c>
      <c r="O142" s="3">
        <v>0</v>
      </c>
      <c r="P142" s="2">
        <v>87437.25875653213</v>
      </c>
      <c r="Q142" s="3">
        <v>2.2260870178455881E-3</v>
      </c>
      <c r="R142" s="3">
        <v>2.3059901602777373E-4</v>
      </c>
      <c r="S142" s="3">
        <v>1.376545185257467E-3</v>
      </c>
      <c r="T142" s="3">
        <v>6.1894281656034737E-4</v>
      </c>
      <c r="U14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</vt:lpstr>
      <vt:lpstr>pivot</vt:lpstr>
      <vt:lpstr>Regression</vt:lpstr>
      <vt:lpstr>DIPAC_Chum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Zaleski</dc:creator>
  <cp:lastModifiedBy>Adam Zaleski</cp:lastModifiedBy>
  <dcterms:created xsi:type="dcterms:W3CDTF">2019-08-19T17:01:09Z</dcterms:created>
  <dcterms:modified xsi:type="dcterms:W3CDTF">2022-06-06T22:44:29Z</dcterms:modified>
</cp:coreProperties>
</file>