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Development\Wilson\Notes and back of envelope work\Chum maturation age SEAK for AHRP\"/>
    </mc:Choice>
  </mc:AlternateContent>
  <xr:revisionPtr revIDLastSave="0" documentId="13_ncr:1_{75D687CB-BE44-47C3-B131-EA363A0A2F93}" xr6:coauthVersionLast="47" xr6:coauthVersionMax="47" xr10:uidLastSave="{00000000-0000-0000-0000-000000000000}"/>
  <bookViews>
    <workbookView xWindow="-28920" yWindow="-120" windowWidth="29040" windowHeight="15840" xr2:uid="{7D5BE2F6-7BF8-418E-B8A9-94C9D890963E}"/>
  </bookViews>
  <sheets>
    <sheet name="BroodYr" sheetId="2" r:id="rId1"/>
    <sheet name="ReturnYr" sheetId="3" r:id="rId2"/>
    <sheet name="returns by project" sheetId="4" r:id="rId3"/>
    <sheet name="Query" sheetId="1" r:id="rId4"/>
    <sheet name="HR021319" sheetId="5" r:id="rId5"/>
    <sheet name="Releases" sheetId="6" r:id="rId6"/>
  </sheets>
  <definedNames>
    <definedName name="_xlnm._FilterDatabase" localSheetId="3" hidden="1">Query!$A$1:$N$564</definedName>
  </definedNames>
  <calcPr calcId="191029"/>
  <pivotCaches>
    <pivotCache cacheId="0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2" l="1"/>
  <c r="Y23" i="2"/>
  <c r="Y25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4" i="2"/>
  <c r="Y26" i="2"/>
  <c r="Y8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8" i="2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4" i="6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8" i="2"/>
  <c r="M57" i="3"/>
  <c r="M28" i="3"/>
  <c r="T38" i="2"/>
  <c r="Y51" i="2"/>
  <c r="Z54" i="2"/>
  <c r="L52" i="2" s="1"/>
  <c r="AB52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38" i="2"/>
  <c r="AB51" i="2"/>
  <c r="AB27" i="2"/>
  <c r="Z29" i="2" s="1"/>
  <c r="L27" i="2" s="1"/>
  <c r="AB26" i="2"/>
  <c r="Y50" i="2"/>
  <c r="AB41" i="2"/>
  <c r="Y41" i="2"/>
  <c r="W53" i="2"/>
  <c r="AB8" i="2"/>
  <c r="T22" i="2"/>
  <c r="U22" i="2"/>
  <c r="V22" i="2"/>
  <c r="W22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1" i="2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AB50" i="2"/>
  <c r="Y42" i="2"/>
  <c r="Y43" i="2"/>
  <c r="Y44" i="2"/>
  <c r="Y45" i="2"/>
  <c r="Y46" i="2"/>
  <c r="Y47" i="2"/>
  <c r="Y48" i="2"/>
  <c r="Y49" i="2"/>
  <c r="W51" i="2"/>
  <c r="W50" i="2"/>
  <c r="AB49" i="2"/>
  <c r="W49" i="2"/>
  <c r="AB48" i="2"/>
  <c r="W48" i="2"/>
  <c r="AB47" i="2"/>
  <c r="W47" i="2"/>
  <c r="AB46" i="2"/>
  <c r="W46" i="2"/>
  <c r="AB45" i="2"/>
  <c r="W45" i="2"/>
  <c r="AB44" i="2"/>
  <c r="W44" i="2"/>
  <c r="AB43" i="2"/>
  <c r="W43" i="2"/>
  <c r="AB42" i="2"/>
  <c r="W42" i="2"/>
  <c r="W41" i="2"/>
  <c r="W40" i="2"/>
  <c r="W39" i="2"/>
  <c r="W38" i="2"/>
  <c r="AB9" i="2"/>
  <c r="AB10" i="2"/>
  <c r="AB11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29" i="2"/>
  <c r="U29" i="2"/>
  <c r="V29" i="2"/>
  <c r="W29" i="2"/>
  <c r="T18" i="2"/>
  <c r="U18" i="2"/>
  <c r="V18" i="2"/>
  <c r="W18" i="2"/>
  <c r="T19" i="2"/>
  <c r="U19" i="2"/>
  <c r="V19" i="2"/>
  <c r="W19" i="2"/>
  <c r="T20" i="2"/>
  <c r="U20" i="2"/>
  <c r="V20" i="2"/>
  <c r="W20" i="2"/>
  <c r="U21" i="2"/>
  <c r="V21" i="2"/>
  <c r="W21" i="2"/>
  <c r="AB12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K91" i="4"/>
  <c r="L91" i="4"/>
  <c r="M91" i="4"/>
  <c r="K92" i="4"/>
  <c r="L92" i="4"/>
  <c r="M92" i="4"/>
  <c r="K93" i="4"/>
  <c r="L93" i="4"/>
  <c r="M93" i="4"/>
  <c r="K94" i="4"/>
  <c r="L94" i="4"/>
  <c r="M94" i="4"/>
  <c r="J92" i="4"/>
  <c r="J93" i="4"/>
  <c r="J94" i="4"/>
  <c r="J91" i="4"/>
  <c r="M99" i="4"/>
  <c r="M96" i="4"/>
  <c r="K96" i="4"/>
  <c r="L96" i="4"/>
  <c r="K97" i="4"/>
  <c r="L97" i="4"/>
  <c r="M97" i="4"/>
  <c r="K98" i="4"/>
  <c r="L98" i="4"/>
  <c r="M98" i="4"/>
  <c r="K99" i="4"/>
  <c r="L99" i="4"/>
  <c r="J97" i="4"/>
  <c r="J98" i="4"/>
  <c r="J99" i="4"/>
  <c r="J96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" i="1"/>
  <c r="W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Wilson, Lorna I (DFG)</author>
  </authors>
  <commentList>
    <comment ref="L27" authorId="0" shapeId="0" xr:uid="{C994BD87-228D-4E5F-87A3-1AD452115D86}">
      <text>
        <r>
          <rPr>
            <b/>
            <sz val="9"/>
            <color indexed="81"/>
            <rFont val="Tahoma"/>
            <family val="2"/>
          </rPr>
          <t>Wilson, Lorna I (DFG):</t>
        </r>
        <r>
          <rPr>
            <sz val="9"/>
            <color indexed="81"/>
            <rFont val="Tahoma"/>
            <family val="2"/>
          </rPr>
          <t xml:space="preserve">
Estimated from the number of age 3 and 4 fish in BY17 and ratio of ages within BY17</t>
        </r>
      </text>
    </comment>
    <comment ref="L52" authorId="0" shapeId="0" xr:uid="{44DB1DD9-983C-4ED0-9BA2-603491FE5042}">
      <text>
        <r>
          <rPr>
            <b/>
            <sz val="9"/>
            <color indexed="81"/>
            <rFont val="Tahoma"/>
            <family val="2"/>
          </rPr>
          <t>Wilson, Lorna I (DFG):</t>
        </r>
        <r>
          <rPr>
            <sz val="9"/>
            <color indexed="81"/>
            <rFont val="Tahoma"/>
            <family val="2"/>
          </rPr>
          <t xml:space="preserve">
Estimated from the number of age 3 and 4 fish in BY17 and ratio of ages within BY17</t>
        </r>
      </text>
    </comment>
  </commentList>
</comments>
</file>

<file path=xl/sharedStrings.xml><?xml version="1.0" encoding="utf-8"?>
<sst xmlns="http://schemas.openxmlformats.org/spreadsheetml/2006/main" count="3330" uniqueCount="287">
  <si>
    <t>AGENCY_CODE</t>
  </si>
  <si>
    <t>RETURN_YEAR</t>
  </si>
  <si>
    <t>REPORT_ID</t>
  </si>
  <si>
    <t>SCHEDULE_CODE</t>
  </si>
  <si>
    <t>SCHEDULE_ID</t>
  </si>
  <si>
    <t>SURVIVAL_ID</t>
  </si>
  <si>
    <t>YEAR_BROOD</t>
  </si>
  <si>
    <t>FISH_COUNT</t>
  </si>
  <si>
    <t>OCEAN_SURVIVAL</t>
  </si>
  <si>
    <t>RETURN_COMPLETE</t>
  </si>
  <si>
    <t>2012</t>
  </si>
  <si>
    <t>C</t>
  </si>
  <si>
    <t>2006</t>
  </si>
  <si>
    <t>Y</t>
  </si>
  <si>
    <t>2007</t>
  </si>
  <si>
    <t>N</t>
  </si>
  <si>
    <t>2008</t>
  </si>
  <si>
    <t>2009</t>
  </si>
  <si>
    <t>2011</t>
  </si>
  <si>
    <t>F</t>
  </si>
  <si>
    <t>2002</t>
  </si>
  <si>
    <t>1996</t>
  </si>
  <si>
    <t>1997</t>
  </si>
  <si>
    <t>1998</t>
  </si>
  <si>
    <t>1999</t>
  </si>
  <si>
    <t>2005</t>
  </si>
  <si>
    <t>2001</t>
  </si>
  <si>
    <t>1995</t>
  </si>
  <si>
    <t>2003</t>
  </si>
  <si>
    <t>2004</t>
  </si>
  <si>
    <t>2000</t>
  </si>
  <si>
    <t>2015</t>
  </si>
  <si>
    <t>2010</t>
  </si>
  <si>
    <t>2013</t>
  </si>
  <si>
    <t>2014</t>
  </si>
  <si>
    <t>2017</t>
  </si>
  <si>
    <t>2016</t>
  </si>
  <si>
    <t>2018</t>
  </si>
  <si>
    <t>2020</t>
  </si>
  <si>
    <t>2019</t>
  </si>
  <si>
    <t>FACILITY</t>
  </si>
  <si>
    <t>SPECIES_CODE</t>
  </si>
  <si>
    <t>450</t>
  </si>
  <si>
    <t>Row Labels</t>
  </si>
  <si>
    <t>(blank)</t>
  </si>
  <si>
    <t>Grand Total</t>
  </si>
  <si>
    <t>Sum of FISH_COUNT</t>
  </si>
  <si>
    <t>Column Labels</t>
  </si>
  <si>
    <t>Age</t>
  </si>
  <si>
    <t>PROJECT</t>
  </si>
  <si>
    <t>3 to 4</t>
  </si>
  <si>
    <t>NSRAA</t>
  </si>
  <si>
    <t>MEDVEJIE</t>
  </si>
  <si>
    <t>MEDVEJIE CREEK</t>
  </si>
  <si>
    <t>HAINES PROJECTS</t>
  </si>
  <si>
    <t>HERMAN CR SPAWNING CHANNEL</t>
  </si>
  <si>
    <t>CHILKAT R 17-MILE INCUBATION</t>
  </si>
  <si>
    <t>CHILKAT R 31-MILE INCUBATION</t>
  </si>
  <si>
    <t>HIDDEN FALLS</t>
  </si>
  <si>
    <t>SOUTHEAST COVE-HFH</t>
  </si>
  <si>
    <t>SAWMILL CREEK</t>
  </si>
  <si>
    <t>CRAWFISH INLET</t>
  </si>
  <si>
    <t>CRAWFISH INLET-SCH</t>
  </si>
  <si>
    <t>THOMAS BAY</t>
  </si>
  <si>
    <t>GUNNUK CREEK</t>
  </si>
  <si>
    <t>MEDVEJIE CREEK-KADASHAN</t>
  </si>
  <si>
    <t>2021</t>
  </si>
  <si>
    <t>BY</t>
  </si>
  <si>
    <t>HF</t>
  </si>
  <si>
    <t>Avg age (3,4,5)</t>
  </si>
  <si>
    <t>Medvejie Cr</t>
  </si>
  <si>
    <t>Estimated percent age 5</t>
  </si>
  <si>
    <t>WGOA SST</t>
  </si>
  <si>
    <t>HIDDENFALLS20B</t>
  </si>
  <si>
    <t>1:1.5,2.5</t>
  </si>
  <si>
    <t>5,5H</t>
  </si>
  <si>
    <t>TM</t>
  </si>
  <si>
    <t>KASNYKU BAY 112-11</t>
  </si>
  <si>
    <t>FED FRY</t>
  </si>
  <si>
    <t>CHUM</t>
  </si>
  <si>
    <t>KADASHAN R</t>
  </si>
  <si>
    <t>HIDDEN FALLS H</t>
  </si>
  <si>
    <t>H</t>
  </si>
  <si>
    <t>AK</t>
  </si>
  <si>
    <t>!01215NSRA13</t>
  </si>
  <si>
    <t>NOT TAGGED</t>
  </si>
  <si>
    <t>HIDDENFALLS20</t>
  </si>
  <si>
    <t>1:1.3,2.2n,3.2n</t>
  </si>
  <si>
    <t>3,2n,2nH</t>
  </si>
  <si>
    <t>!01215NSRA10</t>
  </si>
  <si>
    <t>!01215NSRA11</t>
  </si>
  <si>
    <t>!01215NSRA12</t>
  </si>
  <si>
    <t>HIDDENFALLS19</t>
  </si>
  <si>
    <t>1:1.4n,2.3</t>
  </si>
  <si>
    <t>4n,3H</t>
  </si>
  <si>
    <t>!01205NSRA16</t>
  </si>
  <si>
    <t>HIDDENFALLS19B</t>
  </si>
  <si>
    <t>1:1.8n,2.2</t>
  </si>
  <si>
    <t>8n,2H</t>
  </si>
  <si>
    <t>!01205NSRA14</t>
  </si>
  <si>
    <t>!01205NSRA13</t>
  </si>
  <si>
    <t>!01205NSRA15</t>
  </si>
  <si>
    <t>HIDDENFALLS18B</t>
  </si>
  <si>
    <t>1:1.3,2.5-3.4</t>
  </si>
  <si>
    <t>3,5-4H</t>
  </si>
  <si>
    <t>!01195NSRA11</t>
  </si>
  <si>
    <t>HIDDENFALLS18LLB</t>
  </si>
  <si>
    <t>1:1.5n,2.4-3.4n</t>
  </si>
  <si>
    <t>5n,4-4nH</t>
  </si>
  <si>
    <t>!01195NSRA12</t>
  </si>
  <si>
    <t>HIDDENFALLS18LL</t>
  </si>
  <si>
    <t>1:1.5n,2.4</t>
  </si>
  <si>
    <t>5n,4H</t>
  </si>
  <si>
    <t>!01195NSRA10</t>
  </si>
  <si>
    <t>HIDDENFALLS18</t>
  </si>
  <si>
    <t>1:1.3,2.5</t>
  </si>
  <si>
    <t>3,5H</t>
  </si>
  <si>
    <t>!01195NSRA09</t>
  </si>
  <si>
    <t>HIDDENFALLS17LLB</t>
  </si>
  <si>
    <t>1:1.3,2.2n,3.4n</t>
  </si>
  <si>
    <t>3,2n,4nH</t>
  </si>
  <si>
    <t>!01185NSRA16</t>
  </si>
  <si>
    <t>HIDDENFALLS17</t>
  </si>
  <si>
    <t>!01185NSRA15</t>
  </si>
  <si>
    <t>HIDDENFALLS17LL</t>
  </si>
  <si>
    <t>1:1.3,2.5n</t>
  </si>
  <si>
    <t>3,5nH</t>
  </si>
  <si>
    <t>!01185NSRA17</t>
  </si>
  <si>
    <t>HIDDENFALLS17B</t>
  </si>
  <si>
    <t>1:1.3,2.2n,3.2n+4.3</t>
  </si>
  <si>
    <t>3,2n,2nH3</t>
  </si>
  <si>
    <t>!01185NSRA14</t>
  </si>
  <si>
    <t>HIDDENFALLS16LLB</t>
  </si>
  <si>
    <t>1:1.4n,2.3,3.2n</t>
  </si>
  <si>
    <t>4n,3,2nH</t>
  </si>
  <si>
    <t>!01175NSRA13</t>
  </si>
  <si>
    <t>HIDDENFALLS16LL</t>
  </si>
  <si>
    <t>1:1.6,2.3</t>
  </si>
  <si>
    <t>6,3H</t>
  </si>
  <si>
    <t>!01175NSRA12</t>
  </si>
  <si>
    <t>HIDDENFALLS16</t>
  </si>
  <si>
    <t>!01175NSRA10</t>
  </si>
  <si>
    <t>HIDDENFALLS16B</t>
  </si>
  <si>
    <t>!01175NSRA11</t>
  </si>
  <si>
    <t>HIDDENFALLS15</t>
  </si>
  <si>
    <t>1:1.1,2.2,3.3</t>
  </si>
  <si>
    <t>1,2,3H</t>
  </si>
  <si>
    <t>!01165NSRA06</t>
  </si>
  <si>
    <t>HIDDENFALLS15LL</t>
  </si>
  <si>
    <t>1:1.3,2.3,3.2</t>
  </si>
  <si>
    <t>3,3,2H</t>
  </si>
  <si>
    <t>S</t>
  </si>
  <si>
    <t>!01165NSRA07</t>
  </si>
  <si>
    <t>HIDDENFALLS14</t>
  </si>
  <si>
    <t>!01155NSRA07</t>
  </si>
  <si>
    <t>HIDDENFALLS14LL</t>
  </si>
  <si>
    <t>!01155NSRA08</t>
  </si>
  <si>
    <t>HIDDENFALLS13</t>
  </si>
  <si>
    <t>!01145NSRA06</t>
  </si>
  <si>
    <t>HIDDENFALLS13LL</t>
  </si>
  <si>
    <t>!01145NSRA07</t>
  </si>
  <si>
    <t>HIDDENFALLS12LL</t>
  </si>
  <si>
    <t>!01135NSRA07</t>
  </si>
  <si>
    <t>HIDDENFALLS12</t>
  </si>
  <si>
    <t>!01135NSRA06</t>
  </si>
  <si>
    <t>HIDDENFALLS11</t>
  </si>
  <si>
    <t>!01125NSRA08</t>
  </si>
  <si>
    <t>HIDDENFALLS11LL</t>
  </si>
  <si>
    <t>!01125NSRA09</t>
  </si>
  <si>
    <t>HIDDENFALLS10</t>
  </si>
  <si>
    <t>!01115NSRA04</t>
  </si>
  <si>
    <t>HIDDENFALLS09</t>
  </si>
  <si>
    <t>!01105NSRA05</t>
  </si>
  <si>
    <t>HIDDENFALLS08</t>
  </si>
  <si>
    <t>1:1.3,2.3,3.1</t>
  </si>
  <si>
    <t>3,3,1H</t>
  </si>
  <si>
    <t>!01095NSRA04</t>
  </si>
  <si>
    <t>HIDDENFALLS07</t>
  </si>
  <si>
    <t>1:1.3,2.4n</t>
  </si>
  <si>
    <t>3,4nH</t>
  </si>
  <si>
    <t>!01085NSRA07</t>
  </si>
  <si>
    <t>HIDDENFALLS07LL</t>
  </si>
  <si>
    <t>1:1.1,2.2,3.4</t>
  </si>
  <si>
    <t>1,2,4H</t>
  </si>
  <si>
    <t>!01085NSRA08</t>
  </si>
  <si>
    <t>HIDDENFALLS06</t>
  </si>
  <si>
    <t>1:1.1,2.2,3.2,4.2</t>
  </si>
  <si>
    <t>1,2,2,2H</t>
  </si>
  <si>
    <t>!01075NSRA09</t>
  </si>
  <si>
    <t>HIDDENFALLS06LL</t>
  </si>
  <si>
    <t>1:1.3,2.3n,3.1</t>
  </si>
  <si>
    <t>3,3n,1H</t>
  </si>
  <si>
    <t>!01075NSRA10</t>
  </si>
  <si>
    <t>HIDDENFALLS05</t>
  </si>
  <si>
    <t>!01065NSRA01</t>
  </si>
  <si>
    <t>HIDDENFALLS05LLG</t>
  </si>
  <si>
    <t>1:1.1,2.3,3.2,4.1</t>
  </si>
  <si>
    <t>1,3,2,1H</t>
  </si>
  <si>
    <t>!01065NSRA02</t>
  </si>
  <si>
    <t>HIDDENFALLS04LLG</t>
  </si>
  <si>
    <t>!01055NSRA06</t>
  </si>
  <si>
    <t>HIDDENFALLS04</t>
  </si>
  <si>
    <t>1:1.4,2.2</t>
  </si>
  <si>
    <t>4,2H</t>
  </si>
  <si>
    <t>!01055NSRA04</t>
  </si>
  <si>
    <t>HIDDENFALLS03LLG</t>
  </si>
  <si>
    <t>1:1.4,2.3</t>
  </si>
  <si>
    <t>4,3H</t>
  </si>
  <si>
    <t>!01045NSRA06</t>
  </si>
  <si>
    <t>HIDDENFALLS03</t>
  </si>
  <si>
    <t>1:1.3,2.3</t>
  </si>
  <si>
    <t>3,3H</t>
  </si>
  <si>
    <t>!01045NSRA04</t>
  </si>
  <si>
    <t>HIDDENFALLS02</t>
  </si>
  <si>
    <t>!01035NSRA04</t>
  </si>
  <si>
    <t>HIDDENFALLS01</t>
  </si>
  <si>
    <t>!01025NSRA04</t>
  </si>
  <si>
    <t>HIDDENFALLS00</t>
  </si>
  <si>
    <t>!01015NSRA04</t>
  </si>
  <si>
    <t>HIDDENFALLS99</t>
  </si>
  <si>
    <t>!01005NSRA04</t>
  </si>
  <si>
    <t>HIDDENFALLS98</t>
  </si>
  <si>
    <t>!01995NSRA04</t>
  </si>
  <si>
    <t>HIDDENFALLS97</t>
  </si>
  <si>
    <t>!01985NSRA04</t>
  </si>
  <si>
    <t>HIDDENFALLS96</t>
  </si>
  <si>
    <t>1:1.3,2.4</t>
  </si>
  <si>
    <t>3,4H</t>
  </si>
  <si>
    <t>!01975NSRA04</t>
  </si>
  <si>
    <t>HIDDENFALLS95</t>
  </si>
  <si>
    <t>!01965NSRA13</t>
  </si>
  <si>
    <t>HIDDENFALLS94</t>
  </si>
  <si>
    <t>3H</t>
  </si>
  <si>
    <t>!01955NSRA12</t>
  </si>
  <si>
    <t>Comment (PSMFC)</t>
  </si>
  <si>
    <t>Mark ID</t>
  </si>
  <si>
    <t>Thermal Mark RBr</t>
  </si>
  <si>
    <t>Thermal Mark Hatch Code</t>
  </si>
  <si>
    <t>Mark Code</t>
  </si>
  <si>
    <t>Region Released</t>
  </si>
  <si>
    <t>Experiment Code</t>
  </si>
  <si>
    <t>Total Released</t>
  </si>
  <si>
    <t>Ad Clipped and Tagged</t>
  </si>
  <si>
    <t>Date Last Released</t>
  </si>
  <si>
    <t>Release Site</t>
  </si>
  <si>
    <t>Year Released</t>
  </si>
  <si>
    <t>Length</t>
  </si>
  <si>
    <t>Weight</t>
  </si>
  <si>
    <t>Stage</t>
  </si>
  <si>
    <t>Species</t>
  </si>
  <si>
    <t>Ancestry</t>
  </si>
  <si>
    <t>Stock</t>
  </si>
  <si>
    <t>Year Brood</t>
  </si>
  <si>
    <t>Location (Facility or Wild Stock)</t>
  </si>
  <si>
    <t>Rearing Code</t>
  </si>
  <si>
    <t>Agency</t>
  </si>
  <si>
    <t>State</t>
  </si>
  <si>
    <t>Tag Code</t>
  </si>
  <si>
    <t>Status</t>
  </si>
  <si>
    <t>Release Year range: 1995,2021</t>
  </si>
  <si>
    <t>Brood Year range: ,</t>
  </si>
  <si>
    <t>Stock:%</t>
  </si>
  <si>
    <t>Release Site:%KAS%</t>
  </si>
  <si>
    <t>Release Location:%</t>
  </si>
  <si>
    <t>Regions: 1</t>
  </si>
  <si>
    <t>Rearing codes: H</t>
  </si>
  <si>
    <t>Species Release codes: 450</t>
  </si>
  <si>
    <t>Release Agencies: NSRAA</t>
  </si>
  <si>
    <t>Release States: AK</t>
  </si>
  <si>
    <t>Thermal Mark: All Releases</t>
  </si>
  <si>
    <t xml:space="preserve">Tag Codes: </t>
  </si>
  <si>
    <t>Release Type: CWT AND NON-CWT</t>
  </si>
  <si>
    <t>Criteria for this report included:</t>
  </si>
  <si>
    <t xml:space="preserve"> </t>
  </si>
  <si>
    <t>Juneau AK 99811-5526</t>
  </si>
  <si>
    <t>PO BOX 115526</t>
  </si>
  <si>
    <t>(907) 465-3483</t>
  </si>
  <si>
    <t>dfg.dcf.cwtstaff@alaska.gov</t>
  </si>
  <si>
    <t>Mark Tag &amp; Age Laboratory</t>
  </si>
  <si>
    <t>Alaska Department of Fish and Game</t>
  </si>
  <si>
    <t>This Hatchery Release Report was generated on 4/6/2022 2:57:47 PM by the:</t>
  </si>
  <si>
    <t>Sum of Total Released</t>
  </si>
  <si>
    <t>Total</t>
  </si>
  <si>
    <t>Release year</t>
  </si>
  <si>
    <t>Brood year</t>
  </si>
  <si>
    <t>Released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</si>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</sst>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2" borderId="1" xfId="1" applyFont="1" applyFill="1" applyBorder="1" applyAlignment="1">
      <alignment horizontal="center" textRotation="90"/>
    </xf>
    <xf numFmtId="0" fontId="0" fillId="0" borderId="0" xfId="0" applyAlignment="1">
      <alignment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2" xfId="1" applyFont="1" applyBorder="1" applyAlignment="1">
      <alignment wrapText="1"/>
    </xf>
    <xf numFmtId="0" fontId="1" fillId="0" borderId="2" xfId="1" applyFont="1" applyBorder="1" applyAlignment="1">
      <alignment horizontal="right" wrapText="1"/>
    </xf>
    <xf numFmtId="0" fontId="0" fillId="0" borderId="0" xfId="0" pivotButton="1" applyAlignment="1">
      <alignment textRotation="90"/>
    </xf>
    <xf numFmtId="3" fontId="0" fillId="0" borderId="0" xfId="0" pivotButton="1" applyNumberFormat="1" applyAlignment="1">
      <alignment textRotation="90"/>
    </xf>
    <xf numFmtId="3" fontId="0" fillId="0" borderId="0" xfId="0" applyNumberFormat="1" applyAlignment="1">
      <alignment textRotation="90"/>
    </xf>
    <xf numFmtId="3" fontId="3" fillId="0" borderId="0" xfId="0" applyNumberFormat="1" applyFont="1"/>
    <xf numFmtId="0" fontId="0" fillId="0" borderId="0" xfId="0" applyNumberFormat="1" applyAlignment="1">
      <alignment horizontal="left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0" fontId="5" fillId="0" borderId="0" xfId="2"/>
    <xf numFmtId="0" fontId="0" fillId="0" borderId="0" xfId="0" quotePrefix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3" fontId="0" fillId="3" borderId="0" xfId="0" applyNumberFormat="1" applyFill="1"/>
    <xf numFmtId="166" fontId="0" fillId="4" borderId="0" xfId="0" applyNumberFormat="1" applyFill="1"/>
    <xf numFmtId="3" fontId="0" fillId="0" borderId="0" xfId="0" pivotButton="1" applyNumberFormat="1"/>
    <xf numFmtId="14" fontId="0" fillId="0" borderId="0" xfId="0" applyNumberFormat="1"/>
    <xf numFmtId="47" fontId="0" fillId="0" borderId="0" xfId="0" applyNumberFormat="1"/>
  </cellXfs>
  <cellStyles count="3">
    <cellStyle name="Normal" xfId="0" builtinId="0"/>
    <cellStyle name="Normal_Query" xfId="2" xr:uid="{C5F6639E-AD9E-4C65-A0F7-6B8966419DA7}"/>
    <cellStyle name="Normal_Sheet1" xfId="1" xr:uid="{059F448B-2381-475C-A1D9-0D0FB6EAEDFC}"/>
  </cellStyles>
  <dxfs count="26">
    <dxf>
      <numFmt numFmtId="3" formatCode="#,##0"/>
    </dxf>
    <dxf>
      <numFmt numFmtId="3" formatCode="#,##0"/>
    </dxf>
    <dxf>
      <font>
        <color theme="0" tint="-0.499984740745262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Hidden Falls - Kadashan (summer)</a:t>
            </a:r>
          </a:p>
        </c:rich>
      </c:tx>
      <c:layout>
        <c:manualLayout>
          <c:xMode val="edge"/>
          <c:yMode val="edge"/>
          <c:x val="0.2200740913934674"/>
          <c:y val="2.0797272445906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886014248219"/>
          <c:y val="0.16951041986761803"/>
          <c:w val="0.80673997000374953"/>
          <c:h val="0.7724649026200510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BroodYr!$T$4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BroodYr!$T$12:$T$26</c:f>
              <c:numCache>
                <c:formatCode>0.0%</c:formatCode>
                <c:ptCount val="15"/>
                <c:pt idx="0">
                  <c:v>1.8764240123704663E-2</c:v>
                </c:pt>
                <c:pt idx="1">
                  <c:v>4.2350662719223352E-2</c:v>
                </c:pt>
                <c:pt idx="2">
                  <c:v>1.964909192827257E-2</c:v>
                </c:pt>
                <c:pt idx="3">
                  <c:v>3.84716027194087E-2</c:v>
                </c:pt>
                <c:pt idx="4">
                  <c:v>4.4068674816899828E-2</c:v>
                </c:pt>
                <c:pt idx="5">
                  <c:v>5.9608833150101119E-2</c:v>
                </c:pt>
                <c:pt idx="6">
                  <c:v>8.8817496500019077E-3</c:v>
                </c:pt>
                <c:pt idx="7">
                  <c:v>8.6291182744726233E-3</c:v>
                </c:pt>
                <c:pt idx="8">
                  <c:v>2.3783064927493987E-2</c:v>
                </c:pt>
                <c:pt idx="9">
                  <c:v>5.5518892667986527E-2</c:v>
                </c:pt>
                <c:pt idx="10">
                  <c:v>0.13865227233153404</c:v>
                </c:pt>
                <c:pt idx="11">
                  <c:v>8.1190552041141405E-3</c:v>
                </c:pt>
                <c:pt idx="12">
                  <c:v>3.4360316609378452E-2</c:v>
                </c:pt>
                <c:pt idx="13">
                  <c:v>0.2393564856211601</c:v>
                </c:pt>
                <c:pt idx="14">
                  <c:v>0.10350192224266631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1-4959-B3EB-C964BFFCD6C1}"/>
            </c:ext>
          </c:extLst>
        </c:ser>
        <c:ser>
          <c:idx val="1"/>
          <c:order val="1"/>
          <c:tx>
            <c:strRef>
              <c:f>BroodYr!$U$4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BroodYr!$U$12:$U$26</c:f>
              <c:numCache>
                <c:formatCode>0.0%</c:formatCode>
                <c:ptCount val="15"/>
                <c:pt idx="0">
                  <c:v>0.80217126528837424</c:v>
                </c:pt>
                <c:pt idx="1">
                  <c:v>0.56454131545325303</c:v>
                </c:pt>
                <c:pt idx="2">
                  <c:v>0.6175936147051565</c:v>
                </c:pt>
                <c:pt idx="3">
                  <c:v>0.7350756195559246</c:v>
                </c:pt>
                <c:pt idx="4">
                  <c:v>0.75187301320561839</c:v>
                </c:pt>
                <c:pt idx="5">
                  <c:v>0.54637132347951189</c:v>
                </c:pt>
                <c:pt idx="6">
                  <c:v>0.56291918526015405</c:v>
                </c:pt>
                <c:pt idx="7">
                  <c:v>0.60134425896454813</c:v>
                </c:pt>
                <c:pt idx="8">
                  <c:v>0.61051701522990598</c:v>
                </c:pt>
                <c:pt idx="9">
                  <c:v>0.692874426789854</c:v>
                </c:pt>
                <c:pt idx="10">
                  <c:v>0.67321608915201114</c:v>
                </c:pt>
                <c:pt idx="11">
                  <c:v>0.71006052883083781</c:v>
                </c:pt>
                <c:pt idx="12">
                  <c:v>0.75566207309766331</c:v>
                </c:pt>
                <c:pt idx="13">
                  <c:v>0.69404583345351756</c:v>
                </c:pt>
                <c:pt idx="14">
                  <c:v>0.83514338284791101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1-4959-B3EB-C964BFFCD6C1}"/>
            </c:ext>
          </c:extLst>
        </c:ser>
        <c:ser>
          <c:idx val="2"/>
          <c:order val="2"/>
          <c:tx>
            <c:strRef>
              <c:f>BroodYr!$V$4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BroodYr!$V$12:$V$26</c:f>
              <c:numCache>
                <c:formatCode>0.0%</c:formatCode>
                <c:ptCount val="15"/>
                <c:pt idx="0">
                  <c:v>0.17569789085326487</c:v>
                </c:pt>
                <c:pt idx="1">
                  <c:v>0.3847173044914855</c:v>
                </c:pt>
                <c:pt idx="2">
                  <c:v>0.35036320955957612</c:v>
                </c:pt>
                <c:pt idx="3">
                  <c:v>0.21977061476227025</c:v>
                </c:pt>
                <c:pt idx="4">
                  <c:v>0.1977565853043734</c:v>
                </c:pt>
                <c:pt idx="5">
                  <c:v>0.36963231401930047</c:v>
                </c:pt>
                <c:pt idx="6">
                  <c:v>0.41615572619574515</c:v>
                </c:pt>
                <c:pt idx="7">
                  <c:v>0.38470630311854537</c:v>
                </c:pt>
                <c:pt idx="8">
                  <c:v>0.35850397143481744</c:v>
                </c:pt>
                <c:pt idx="9">
                  <c:v>0.247176675634973</c:v>
                </c:pt>
                <c:pt idx="10">
                  <c:v>0.12845551105693889</c:v>
                </c:pt>
                <c:pt idx="11">
                  <c:v>0.27831975606426068</c:v>
                </c:pt>
                <c:pt idx="12">
                  <c:v>0.20629434581060199</c:v>
                </c:pt>
                <c:pt idx="13">
                  <c:v>6.5681877181343565E-2</c:v>
                </c:pt>
                <c:pt idx="14">
                  <c:v>6.1354694909422726E-2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1-4959-B3EB-C964BFFC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268841184322999"/>
          <c:y val="0.19965223097112861"/>
          <c:w val="5.5677751091348114E-2"/>
          <c:h val="0.65359609358703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6426071741033"/>
          <c:y val="5.0925925925925923E-2"/>
          <c:w val="0.81346762904636927"/>
          <c:h val="0.767600612423447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53215223097115"/>
                  <c:y val="-0.3327701224846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BroodYr!$Y$14:$Y$25</c:f>
              <c:numCache>
                <c:formatCode>#,##0.0</c:formatCode>
                <c:ptCount val="12"/>
                <c:pt idx="0">
                  <c:v>4.3555022852452927</c:v>
                </c:pt>
                <c:pt idx="1">
                  <c:v>4.1946633379676541</c:v>
                </c:pt>
                <c:pt idx="2">
                  <c:v>4.1662913638336905</c:v>
                </c:pt>
                <c:pt idx="3">
                  <c:v>4.3587985395713718</c:v>
                </c:pt>
                <c:pt idx="4">
                  <c:v>4.4313606543339414</c:v>
                </c:pt>
                <c:pt idx="5">
                  <c:v>4.3867178241289402</c:v>
                </c:pt>
                <c:pt idx="6">
                  <c:v>4.3491128033228881</c:v>
                </c:pt>
                <c:pt idx="7">
                  <c:v>4.2005177927813602</c:v>
                </c:pt>
                <c:pt idx="8">
                  <c:v>4.1091554936444377</c:v>
                </c:pt>
                <c:pt idx="9">
                  <c:v>4.2772020206617221</c:v>
                </c:pt>
                <c:pt idx="10">
                  <c:v>4.1793005581659362</c:v>
                </c:pt>
                <c:pt idx="11">
                  <c:v>3.828156999048141</c:v>
                </c:pt>
              </c:numCache>
            </c:numRef>
          </c:xVal>
          <c:yVal>
            <c:numRef>
              <c:f>BroodYr!$P$14:$P$25</c:f>
              <c:numCache>
                <c:formatCode>0.0%</c:formatCode>
                <c:ptCount val="12"/>
                <c:pt idx="0">
                  <c:v>6.0020534860829103E-2</c:v>
                </c:pt>
                <c:pt idx="1">
                  <c:v>4.1778430635770608E-2</c:v>
                </c:pt>
                <c:pt idx="2">
                  <c:v>1.612967928752124E-2</c:v>
                </c:pt>
                <c:pt idx="3">
                  <c:v>8.3901626393574728E-3</c:v>
                </c:pt>
                <c:pt idx="4">
                  <c:v>4.6539339683077739E-2</c:v>
                </c:pt>
                <c:pt idx="5">
                  <c:v>2.2881054234521313E-2</c:v>
                </c:pt>
                <c:pt idx="6">
                  <c:v>2.7263012026429207E-3</c:v>
                </c:pt>
                <c:pt idx="7">
                  <c:v>7.8522336048333311E-3</c:v>
                </c:pt>
                <c:pt idx="8">
                  <c:v>7.4910347588186812E-3</c:v>
                </c:pt>
                <c:pt idx="9">
                  <c:v>1.5754703122684979E-2</c:v>
                </c:pt>
                <c:pt idx="10">
                  <c:v>4.89889469837355E-3</c:v>
                </c:pt>
                <c:pt idx="11">
                  <c:v>9.1288160628086989E-3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E-43CA-BD95-A346D922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9816"/>
        <c:axId val="910200144"/>
      </c:scatterChart>
      <c:valAx>
        <c:axId val="91019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Cohort maturation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00144"/>
        <c:crosses val="autoZero"/>
        <c:crossBetween val="midCat"/>
      </c:valAx>
      <c:valAx>
        <c:axId val="91020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Cohort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Hidden Falls - Kadashan (summer)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4359526214382"/>
          <c:y val="0.19339314003114497"/>
          <c:w val="0.78008489375694201"/>
          <c:h val="0.739322529832292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ReturnYr!$I$8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ReturnYr!$H$9:$H$28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ReturnYr!$I$9:$I$28</c:f>
              <c:numCache>
                <c:formatCode>General</c:formatCode>
                <c:ptCount val="20"/>
                <c:pt idx="1">
                  <c:v>118008</c:v>
                </c:pt>
                <c:pt idx="2">
                  <c:v>35777</c:v>
                </c:pt>
                <c:pt idx="3">
                  <c:v>22279</c:v>
                </c:pt>
                <c:pt idx="4">
                  <c:v>33832</c:v>
                </c:pt>
                <c:pt idx="5">
                  <c:v>61754</c:v>
                </c:pt>
                <c:pt idx="6">
                  <c:v>51353</c:v>
                </c:pt>
                <c:pt idx="7">
                  <c:v>70424</c:v>
                </c:pt>
                <c:pt idx="8">
                  <c:v>31469</c:v>
                </c:pt>
                <c:pt idx="9">
                  <c:v>21959</c:v>
                </c:pt>
                <c:pt idx="10">
                  <c:v>17218</c:v>
                </c:pt>
                <c:pt idx="11">
                  <c:v>8155</c:v>
                </c:pt>
                <c:pt idx="12">
                  <c:v>2611</c:v>
                </c:pt>
                <c:pt idx="13">
                  <c:v>16405</c:v>
                </c:pt>
                <c:pt idx="14">
                  <c:v>39814</c:v>
                </c:pt>
                <c:pt idx="15">
                  <c:v>4460</c:v>
                </c:pt>
                <c:pt idx="16">
                  <c:v>5448</c:v>
                </c:pt>
                <c:pt idx="17">
                  <c:v>66386</c:v>
                </c:pt>
                <c:pt idx="18">
                  <c:v>13838</c:v>
                </c:pt>
                <c:pt idx="19">
                  <c:v>24404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F-4798-B6F5-01C2D34C1E2C}"/>
            </c:ext>
          </c:extLst>
        </c:ser>
        <c:ser>
          <c:idx val="1"/>
          <c:order val="1"/>
          <c:tx>
            <c:strRef>
              <c:f>ReturnYr!$J$8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ReturnYr!$H$9:$H$28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ReturnYr!$J$9:$J$28</c:f>
              <c:numCache>
                <c:formatCode>General</c:formatCode>
                <c:ptCount val="20"/>
                <c:pt idx="1">
                  <c:v>919614</c:v>
                </c:pt>
                <c:pt idx="2">
                  <c:v>1785632</c:v>
                </c:pt>
                <c:pt idx="3">
                  <c:v>936465</c:v>
                </c:pt>
                <c:pt idx="4">
                  <c:v>412713</c:v>
                </c:pt>
                <c:pt idx="5">
                  <c:v>1446318</c:v>
                </c:pt>
                <c:pt idx="6">
                  <c:v>823191</c:v>
                </c:pt>
                <c:pt idx="7">
                  <c:v>1614084</c:v>
                </c:pt>
                <c:pt idx="8">
                  <c:v>1345589</c:v>
                </c:pt>
                <c:pt idx="9">
                  <c:v>536905</c:v>
                </c:pt>
                <c:pt idx="10">
                  <c:v>201275</c:v>
                </c:pt>
                <c:pt idx="11">
                  <c:v>1091265</c:v>
                </c:pt>
                <c:pt idx="12">
                  <c:v>568304</c:v>
                </c:pt>
                <c:pt idx="13">
                  <c:v>67025</c:v>
                </c:pt>
                <c:pt idx="14">
                  <c:v>204734</c:v>
                </c:pt>
                <c:pt idx="15">
                  <c:v>193314</c:v>
                </c:pt>
                <c:pt idx="16">
                  <c:v>390054</c:v>
                </c:pt>
                <c:pt idx="17">
                  <c:v>119814</c:v>
                </c:pt>
                <c:pt idx="18">
                  <c:v>192495</c:v>
                </c:pt>
                <c:pt idx="19">
                  <c:v>199737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F-4798-B6F5-01C2D34C1E2C}"/>
            </c:ext>
          </c:extLst>
        </c:ser>
        <c:ser>
          <c:idx val="2"/>
          <c:order val="2"/>
          <c:tx>
            <c:strRef>
              <c:f>ReturnYr!$K$8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ReturnYr!$H$9:$H$28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ReturnYr!$K$9:$K$28</c:f>
              <c:numCache>
                <c:formatCode>General</c:formatCode>
                <c:ptCount val="20"/>
                <c:pt idx="1">
                  <c:v>548970</c:v>
                </c:pt>
                <c:pt idx="2">
                  <c:v>309515</c:v>
                </c:pt>
                <c:pt idx="3">
                  <c:v>944615</c:v>
                </c:pt>
                <c:pt idx="4">
                  <c:v>334380</c:v>
                </c:pt>
                <c:pt idx="5">
                  <c:v>646214</c:v>
                </c:pt>
                <c:pt idx="6">
                  <c:v>316784</c:v>
                </c:pt>
                <c:pt idx="7">
                  <c:v>560979</c:v>
                </c:pt>
                <c:pt idx="8">
                  <c:v>915676</c:v>
                </c:pt>
                <c:pt idx="9">
                  <c:v>402300</c:v>
                </c:pt>
                <c:pt idx="10">
                  <c:v>141216</c:v>
                </c:pt>
                <c:pt idx="11">
                  <c:v>136167</c:v>
                </c:pt>
                <c:pt idx="12">
                  <c:v>806752</c:v>
                </c:pt>
                <c:pt idx="13">
                  <c:v>363569</c:v>
                </c:pt>
                <c:pt idx="14">
                  <c:v>39358</c:v>
                </c:pt>
                <c:pt idx="15">
                  <c:v>73037</c:v>
                </c:pt>
                <c:pt idx="16">
                  <c:v>36886</c:v>
                </c:pt>
                <c:pt idx="17">
                  <c:v>152888</c:v>
                </c:pt>
                <c:pt idx="18">
                  <c:v>32709</c:v>
                </c:pt>
                <c:pt idx="19">
                  <c:v>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F-4798-B6F5-01C2D34C1E2C}"/>
            </c:ext>
          </c:extLst>
        </c:ser>
        <c:ser>
          <c:idx val="3"/>
          <c:order val="3"/>
          <c:tx>
            <c:strRef>
              <c:f>ReturnYr!$L$8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ReturnYr!$H$9:$H$28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ReturnYr!$L$9:$L$28</c:f>
              <c:numCache>
                <c:formatCode>General</c:formatCode>
                <c:ptCount val="20"/>
                <c:pt idx="1">
                  <c:v>33898</c:v>
                </c:pt>
                <c:pt idx="2">
                  <c:v>18017</c:v>
                </c:pt>
                <c:pt idx="3">
                  <c:v>11579</c:v>
                </c:pt>
                <c:pt idx="4">
                  <c:v>25636</c:v>
                </c:pt>
                <c:pt idx="5">
                  <c:v>30793</c:v>
                </c:pt>
                <c:pt idx="6">
                  <c:v>35766</c:v>
                </c:pt>
                <c:pt idx="7">
                  <c:v>6070</c:v>
                </c:pt>
                <c:pt idx="8">
                  <c:v>12235</c:v>
                </c:pt>
                <c:pt idx="9">
                  <c:v>32392</c:v>
                </c:pt>
                <c:pt idx="10">
                  <c:v>12232</c:v>
                </c:pt>
                <c:pt idx="11">
                  <c:v>4500</c:v>
                </c:pt>
                <c:pt idx="12">
                  <c:v>8984</c:v>
                </c:pt>
                <c:pt idx="13">
                  <c:v>23347</c:v>
                </c:pt>
                <c:pt idx="14">
                  <c:v>5028</c:v>
                </c:pt>
                <c:pt idx="15">
                  <c:v>790</c:v>
                </c:pt>
                <c:pt idx="16">
                  <c:v>1309</c:v>
                </c:pt>
                <c:pt idx="17">
                  <c:v>17136</c:v>
                </c:pt>
                <c:pt idx="18">
                  <c:v>1923</c:v>
                </c:pt>
                <c:pt idx="19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F-4798-B6F5-01C2D34C1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3166167939443711"/>
          <c:y val="0.22526604031822289"/>
          <c:w val="5.327091398802114E-2"/>
          <c:h val="0.6976261472865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Medvejie Cr - Nakwasina (fall)</a:t>
            </a:r>
          </a:p>
        </c:rich>
      </c:tx>
      <c:layout>
        <c:manualLayout>
          <c:xMode val="edge"/>
          <c:yMode val="edge"/>
          <c:x val="0.211385588278938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77707196470805"/>
          <c:y val="0.14779763854794484"/>
          <c:w val="0.77984277238380839"/>
          <c:h val="0.565536352988165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ReturnYr!$I$8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ReturnYr!$H$39:$H$58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ReturnYr!$I$39:$I$58</c:f>
              <c:numCache>
                <c:formatCode>General</c:formatCode>
                <c:ptCount val="20"/>
                <c:pt idx="7">
                  <c:v>175003</c:v>
                </c:pt>
                <c:pt idx="8">
                  <c:v>31055</c:v>
                </c:pt>
                <c:pt idx="9">
                  <c:v>16055</c:v>
                </c:pt>
                <c:pt idx="10">
                  <c:v>274598</c:v>
                </c:pt>
                <c:pt idx="11">
                  <c:v>35232</c:v>
                </c:pt>
                <c:pt idx="12">
                  <c:v>110422</c:v>
                </c:pt>
                <c:pt idx="13">
                  <c:v>269326</c:v>
                </c:pt>
                <c:pt idx="14">
                  <c:v>150055</c:v>
                </c:pt>
                <c:pt idx="15">
                  <c:v>107339</c:v>
                </c:pt>
                <c:pt idx="16">
                  <c:v>734005</c:v>
                </c:pt>
                <c:pt idx="17">
                  <c:v>137250</c:v>
                </c:pt>
                <c:pt idx="18">
                  <c:v>364233</c:v>
                </c:pt>
                <c:pt idx="19">
                  <c:v>1136331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1-40CA-BCE8-FE9C5F2FA735}"/>
            </c:ext>
          </c:extLst>
        </c:ser>
        <c:ser>
          <c:idx val="1"/>
          <c:order val="1"/>
          <c:tx>
            <c:strRef>
              <c:f>ReturnYr!$J$8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ReturnYr!$H$39:$H$58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ReturnYr!$J$39:$J$58</c:f>
              <c:numCache>
                <c:formatCode>General</c:formatCode>
                <c:ptCount val="20"/>
                <c:pt idx="7">
                  <c:v>404291</c:v>
                </c:pt>
                <c:pt idx="8">
                  <c:v>1188380</c:v>
                </c:pt>
                <c:pt idx="9">
                  <c:v>166589</c:v>
                </c:pt>
                <c:pt idx="10">
                  <c:v>236817</c:v>
                </c:pt>
                <c:pt idx="11">
                  <c:v>1758766</c:v>
                </c:pt>
                <c:pt idx="12">
                  <c:v>459629</c:v>
                </c:pt>
                <c:pt idx="13">
                  <c:v>1601008</c:v>
                </c:pt>
                <c:pt idx="14">
                  <c:v>810456</c:v>
                </c:pt>
                <c:pt idx="15">
                  <c:v>1268907</c:v>
                </c:pt>
                <c:pt idx="16">
                  <c:v>375181</c:v>
                </c:pt>
                <c:pt idx="17">
                  <c:v>1127239</c:v>
                </c:pt>
                <c:pt idx="18">
                  <c:v>134465</c:v>
                </c:pt>
                <c:pt idx="19">
                  <c:v>494731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1-40CA-BCE8-FE9C5F2FA735}"/>
            </c:ext>
          </c:extLst>
        </c:ser>
        <c:ser>
          <c:idx val="2"/>
          <c:order val="2"/>
          <c:tx>
            <c:strRef>
              <c:f>ReturnYr!$K$8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ReturnYr!$H$39:$H$58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ReturnYr!$K$39:$K$58</c:f>
              <c:numCache>
                <c:formatCode>General</c:formatCode>
                <c:ptCount val="20"/>
                <c:pt idx="7">
                  <c:v>128710</c:v>
                </c:pt>
                <c:pt idx="8">
                  <c:v>123431</c:v>
                </c:pt>
                <c:pt idx="9">
                  <c:v>134122</c:v>
                </c:pt>
                <c:pt idx="10">
                  <c:v>50679</c:v>
                </c:pt>
                <c:pt idx="11">
                  <c:v>135219</c:v>
                </c:pt>
                <c:pt idx="12">
                  <c:v>340383</c:v>
                </c:pt>
                <c:pt idx="13">
                  <c:v>267471</c:v>
                </c:pt>
                <c:pt idx="14">
                  <c:v>469099</c:v>
                </c:pt>
                <c:pt idx="15">
                  <c:v>95878</c:v>
                </c:pt>
                <c:pt idx="16">
                  <c:v>140794</c:v>
                </c:pt>
                <c:pt idx="17">
                  <c:v>33650</c:v>
                </c:pt>
                <c:pt idx="18">
                  <c:v>32576</c:v>
                </c:pt>
                <c:pt idx="19">
                  <c:v>19142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1-40CA-BCE8-FE9C5F2FA735}"/>
            </c:ext>
          </c:extLst>
        </c:ser>
        <c:ser>
          <c:idx val="3"/>
          <c:order val="3"/>
          <c:tx>
            <c:strRef>
              <c:f>ReturnYr!$L$8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ReturnYr!$H$39:$H$58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ReturnYr!$L$39:$L$58</c:f>
              <c:numCache>
                <c:formatCode>General</c:formatCode>
                <c:ptCount val="20"/>
                <c:pt idx="7">
                  <c:v>4283</c:v>
                </c:pt>
                <c:pt idx="8">
                  <c:v>5696</c:v>
                </c:pt>
                <c:pt idx="9">
                  <c:v>1283</c:v>
                </c:pt>
                <c:pt idx="10">
                  <c:v>3020</c:v>
                </c:pt>
                <c:pt idx="11">
                  <c:v>1841</c:v>
                </c:pt>
                <c:pt idx="12">
                  <c:v>3006</c:v>
                </c:pt>
                <c:pt idx="13">
                  <c:v>8876</c:v>
                </c:pt>
                <c:pt idx="14">
                  <c:v>12896</c:v>
                </c:pt>
                <c:pt idx="15">
                  <c:v>14717</c:v>
                </c:pt>
                <c:pt idx="16">
                  <c:v>27120</c:v>
                </c:pt>
                <c:pt idx="17">
                  <c:v>1961</c:v>
                </c:pt>
                <c:pt idx="18">
                  <c:v>80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1-40CA-BCE8-FE9C5F2F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Return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Hidden Falls - Kadashan (summer)</a:t>
            </a:r>
          </a:p>
        </c:rich>
      </c:tx>
      <c:layout>
        <c:manualLayout>
          <c:xMode val="edge"/>
          <c:yMode val="edge"/>
          <c:x val="0.3017021947833095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2902396513342"/>
          <c:y val="5.1883190642565226E-2"/>
          <c:w val="0.7848275217115962"/>
          <c:h val="0.611086342895356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BroodYr!$AA$8:$AA$26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xVal>
          <c:yVal>
            <c:numRef>
              <c:f>BroodYr!$Y$8:$Y$26</c:f>
              <c:numCache>
                <c:formatCode>#,##0.0</c:formatCode>
                <c:ptCount val="19"/>
                <c:pt idx="0">
                  <c:v>4.2327461251941125</c:v>
                </c:pt>
                <c:pt idx="1">
                  <c:v>4.305467047984771</c:v>
                </c:pt>
                <c:pt idx="2">
                  <c:v>4.2693173024080036</c:v>
                </c:pt>
                <c:pt idx="3">
                  <c:v>4.6226360195242142</c:v>
                </c:pt>
                <c:pt idx="4">
                  <c:v>4.1636668581988729</c:v>
                </c:pt>
                <c:pt idx="5">
                  <c:v>4.3591480764443391</c:v>
                </c:pt>
                <c:pt idx="6">
                  <c:v>4.3555022852452927</c:v>
                </c:pt>
                <c:pt idx="7">
                  <c:v>4.1946633379676541</c:v>
                </c:pt>
                <c:pt idx="8">
                  <c:v>4.1662913638336905</c:v>
                </c:pt>
                <c:pt idx="9">
                  <c:v>4.3587985395713718</c:v>
                </c:pt>
                <c:pt idx="10">
                  <c:v>4.4313606543339414</c:v>
                </c:pt>
                <c:pt idx="11">
                  <c:v>4.3867178241289402</c:v>
                </c:pt>
                <c:pt idx="12">
                  <c:v>4.3491128033228881</c:v>
                </c:pt>
                <c:pt idx="13">
                  <c:v>4.2005177927813602</c:v>
                </c:pt>
                <c:pt idx="14">
                  <c:v>4.1091554936444377</c:v>
                </c:pt>
                <c:pt idx="15">
                  <c:v>4.2772020206617221</c:v>
                </c:pt>
                <c:pt idx="16">
                  <c:v>4.1793005581659362</c:v>
                </c:pt>
                <c:pt idx="17">
                  <c:v>3.828156999048141</c:v>
                </c:pt>
                <c:pt idx="18">
                  <c:v>3.9578527726667567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74-4058-961A-7DEC3DD4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  <c:max val="2016"/>
          <c:min val="2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Brood year</a:t>
                </a:r>
              </a:p>
            </c:rich>
          </c:tx>
          <c:layout>
            <c:manualLayout>
              <c:xMode val="edge"/>
              <c:yMode val="edge"/>
              <c:x val="0.51157611199043629"/>
              <c:y val="0.9086690028078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  <c:majorUnit val="1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Maturation age</a:t>
                </a:r>
              </a:p>
            </c:rich>
          </c:tx>
          <c:layout>
            <c:manualLayout>
              <c:xMode val="edge"/>
              <c:yMode val="edge"/>
              <c:x val="2.7917375113994903E-3"/>
              <c:y val="5.50073722743399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Medvejie Cr - Nakwasina (fall)</a:t>
            </a:r>
          </a:p>
        </c:rich>
      </c:tx>
      <c:layout>
        <c:manualLayout>
          <c:xMode val="edge"/>
          <c:yMode val="edge"/>
          <c:x val="0.249247941764106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6596948044244"/>
          <c:y val="0.12962962962962962"/>
          <c:w val="0.81026843018319694"/>
          <c:h val="0.572687629395967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BroodYr!$J$36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BroodYr!$I$37:$I$51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BroodYr!$J$37:$J$51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175003</c:v>
                </c:pt>
                <c:pt idx="5">
                  <c:v>31055</c:v>
                </c:pt>
                <c:pt idx="6">
                  <c:v>16055</c:v>
                </c:pt>
                <c:pt idx="7">
                  <c:v>274598</c:v>
                </c:pt>
                <c:pt idx="8">
                  <c:v>35232</c:v>
                </c:pt>
                <c:pt idx="9">
                  <c:v>110422</c:v>
                </c:pt>
                <c:pt idx="10">
                  <c:v>269326</c:v>
                </c:pt>
                <c:pt idx="11">
                  <c:v>150055</c:v>
                </c:pt>
                <c:pt idx="12">
                  <c:v>107339</c:v>
                </c:pt>
                <c:pt idx="13">
                  <c:v>734005</c:v>
                </c:pt>
                <c:pt idx="14">
                  <c:v>137250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7AC-B46A-6885AE139E93}"/>
            </c:ext>
          </c:extLst>
        </c:ser>
        <c:ser>
          <c:idx val="1"/>
          <c:order val="1"/>
          <c:tx>
            <c:strRef>
              <c:f>BroodYr!$K$36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BroodYr!$I$37:$I$51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BroodYr!$K$37:$K$51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1188380</c:v>
                </c:pt>
                <c:pt idx="5">
                  <c:v>166589</c:v>
                </c:pt>
                <c:pt idx="6">
                  <c:v>236817</c:v>
                </c:pt>
                <c:pt idx="7">
                  <c:v>1758766</c:v>
                </c:pt>
                <c:pt idx="8">
                  <c:v>459629</c:v>
                </c:pt>
                <c:pt idx="9">
                  <c:v>1601008</c:v>
                </c:pt>
                <c:pt idx="10">
                  <c:v>810456</c:v>
                </c:pt>
                <c:pt idx="11">
                  <c:v>1268907</c:v>
                </c:pt>
                <c:pt idx="12">
                  <c:v>375181</c:v>
                </c:pt>
                <c:pt idx="13">
                  <c:v>1127239</c:v>
                </c:pt>
                <c:pt idx="14">
                  <c:v>134465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47AC-B46A-6885AE139E93}"/>
            </c:ext>
          </c:extLst>
        </c:ser>
        <c:ser>
          <c:idx val="2"/>
          <c:order val="2"/>
          <c:tx>
            <c:strRef>
              <c:f>BroodYr!$V$4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BroodYr!$I$37:$I$51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BroodYr!$L$37:$L$51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134122</c:v>
                </c:pt>
                <c:pt idx="5">
                  <c:v>50679</c:v>
                </c:pt>
                <c:pt idx="6">
                  <c:v>135219</c:v>
                </c:pt>
                <c:pt idx="7">
                  <c:v>340383</c:v>
                </c:pt>
                <c:pt idx="8">
                  <c:v>267471</c:v>
                </c:pt>
                <c:pt idx="9">
                  <c:v>469099</c:v>
                </c:pt>
                <c:pt idx="10">
                  <c:v>95878</c:v>
                </c:pt>
                <c:pt idx="11">
                  <c:v>140794</c:v>
                </c:pt>
                <c:pt idx="12">
                  <c:v>33650</c:v>
                </c:pt>
                <c:pt idx="13">
                  <c:v>32576</c:v>
                </c:pt>
                <c:pt idx="14">
                  <c:v>19142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1-47AC-B46A-6885AE13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Brood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Medvejie Cr - Nakwasina (fall)</a:t>
            </a:r>
          </a:p>
        </c:rich>
      </c:tx>
      <c:layout>
        <c:manualLayout>
          <c:xMode val="edge"/>
          <c:yMode val="edge"/>
          <c:x val="0.38958973341808645"/>
          <c:y val="7.7051932395726594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2902396513342"/>
          <c:y val="0.14434557124300543"/>
          <c:w val="0.7848275217115962"/>
          <c:h val="0.518623816084924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BroodYr!$S$41:$S$51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xVal>
          <c:yVal>
            <c:numRef>
              <c:f>BroodYr!$Y$41:$Y$51</c:f>
              <c:numCache>
                <c:formatCode>#,##0.0</c:formatCode>
                <c:ptCount val="11"/>
                <c:pt idx="0">
                  <c:v>3.9727005919846676</c:v>
                </c:pt>
                <c:pt idx="1">
                  <c:v>4.0790261071266052</c:v>
                </c:pt>
                <c:pt idx="2">
                  <c:v>4.30705169663816</c:v>
                </c:pt>
                <c:pt idx="3">
                  <c:v>4.0277135684636987</c:v>
                </c:pt>
                <c:pt idx="4">
                  <c:v>4.3046428590168064</c:v>
                </c:pt>
                <c:pt idx="5">
                  <c:v>4.1644908185123883</c:v>
                </c:pt>
                <c:pt idx="6">
                  <c:v>3.8524675501420478</c:v>
                </c:pt>
                <c:pt idx="7">
                  <c:v>3.9940625328577033</c:v>
                </c:pt>
                <c:pt idx="8">
                  <c:v>3.857238894162776</c:v>
                </c:pt>
                <c:pt idx="9">
                  <c:v>3.6296221393796664</c:v>
                </c:pt>
                <c:pt idx="10">
                  <c:v>3.5939310382765415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A-46D9-A991-1A77F868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  <c:max val="2016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Brood year</a:t>
                </a:r>
              </a:p>
            </c:rich>
          </c:tx>
          <c:layout>
            <c:manualLayout>
              <c:xMode val="edge"/>
              <c:yMode val="edge"/>
              <c:x val="0.51157611199043629"/>
              <c:y val="0.9086690028078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  <c:majorUnit val="1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Maturation age</a:t>
                </a:r>
              </a:p>
            </c:rich>
          </c:tx>
          <c:layout>
            <c:manualLayout>
              <c:xMode val="edge"/>
              <c:yMode val="edge"/>
              <c:x val="2.7917375113994903E-3"/>
              <c:y val="5.50073722743399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/>
              <a:t>Medvejie Cr - Nakwasina (fall)</a:t>
            </a:r>
          </a:p>
        </c:rich>
      </c:tx>
      <c:layout>
        <c:manualLayout>
          <c:xMode val="edge"/>
          <c:yMode val="edge"/>
          <c:x val="0.47254230217909354"/>
          <c:y val="1.75438596491228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3734222022959"/>
          <c:y val="3.5090060823346148E-2"/>
          <c:w val="0.75860654864207"/>
          <c:h val="0.768138389302695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366606727129549E-2"/>
                  <c:y val="4.2767307457877567E-2"/>
                </c:manualLayout>
              </c:layout>
              <c:tx>
                <c:rich>
                  <a:bodyPr/>
                  <a:lstStyle/>
                  <a:p>
                    <a:fld id="{492CD3F1-5A49-4C80-9FAC-4C19BEB8C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10-430C-ABED-D7E62C5C08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015ED1-AB89-43EB-8D02-27FD8DB93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10-430C-ABED-D7E62C5C08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47769F-7523-4C92-A10D-7678F546E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310-430C-ABED-D7E62C5C08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FBAFD1-8D04-46AC-8122-35BF9C4DC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310-430C-ABED-D7E62C5C0891}"/>
                </c:ext>
              </c:extLst>
            </c:dLbl>
            <c:dLbl>
              <c:idx val="4"/>
              <c:layout>
                <c:manualLayout>
                  <c:x val="-1.2981448181738664E-2"/>
                  <c:y val="-5.5597499695240839E-2"/>
                </c:manualLayout>
              </c:layout>
              <c:tx>
                <c:rich>
                  <a:bodyPr/>
                  <a:lstStyle/>
                  <a:p>
                    <a:fld id="{EE61F9E6-119D-4FBC-94FE-04038BED2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310-430C-ABED-D7E62C5C08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5B8191-ACC2-4A54-BC4B-BF03C01DB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310-430C-ABED-D7E62C5C08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F774C0-FBB6-4C38-A4CF-A642B3C17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310-430C-ABED-D7E62C5C08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ED5C76-B819-448B-BBE1-754564E79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310-430C-ABED-D7E62C5C08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04A479-182A-4B2B-BC92-18AA6AA3F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310-430C-ABED-D7E62C5C0891}"/>
                </c:ext>
              </c:extLst>
            </c:dLbl>
            <c:dLbl>
              <c:idx val="9"/>
              <c:layout>
                <c:manualLayout>
                  <c:x val="-0.12718676887829911"/>
                  <c:y val="0"/>
                </c:manualLayout>
              </c:layout>
              <c:tx>
                <c:rich>
                  <a:bodyPr/>
                  <a:lstStyle/>
                  <a:p>
                    <a:fld id="{E42C4904-34AC-4BD0-9A01-79D795F62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310-430C-ABED-D7E62C5C08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7D9B96D-2BF7-4253-9577-1AC377FE0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34-4253-867E-E0ECCD96F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296051406770916"/>
                  <c:y val="-0.53336555848669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BroodYr!$AB$41:$AB$51</c:f>
              <c:numCache>
                <c:formatCode>0.0%</c:formatCode>
                <c:ptCount val="11"/>
                <c:pt idx="0">
                  <c:v>0.14726181861020884</c:v>
                </c:pt>
                <c:pt idx="1">
                  <c:v>0.18641687026154188</c:v>
                </c:pt>
                <c:pt idx="2">
                  <c:v>6.7794964043966441E-2</c:v>
                </c:pt>
                <c:pt idx="3">
                  <c:v>0.15613106007280103</c:v>
                </c:pt>
                <c:pt idx="4">
                  <c:v>7.6653126760931098E-2</c:v>
                </c:pt>
                <c:pt idx="5">
                  <c:v>6.8970298711811553E-2</c:v>
                </c:pt>
                <c:pt idx="6">
                  <c:v>0.33231415400712683</c:v>
                </c:pt>
                <c:pt idx="7">
                  <c:v>0.11825531737156467</c:v>
                </c:pt>
                <c:pt idx="8">
                  <c:v>0.28609924276549187</c:v>
                </c:pt>
                <c:pt idx="9">
                  <c:v>0.65115294981809535</c:v>
                </c:pt>
                <c:pt idx="10">
                  <c:v>1.0207117093667497</c:v>
                </c:pt>
              </c:numCache>
            </c:numRef>
          </c:xVal>
          <c:yVal>
            <c:numRef>
              <c:f>BroodYr!$V$41:$V$51</c:f>
              <c:numCache>
                <c:formatCode>0.0%</c:formatCode>
                <c:ptCount val="11"/>
                <c:pt idx="0">
                  <c:v>8.9563640855957069E-2</c:v>
                </c:pt>
                <c:pt idx="1">
                  <c:v>0.2040850021947222</c:v>
                </c:pt>
                <c:pt idx="2">
                  <c:v>0.3484208600560178</c:v>
                </c:pt>
                <c:pt idx="3">
                  <c:v>0.14339480997764295</c:v>
                </c:pt>
                <c:pt idx="4">
                  <c:v>0.35085894334751788</c:v>
                </c:pt>
                <c:pt idx="5">
                  <c:v>0.21513082375882184</c:v>
                </c:pt>
                <c:pt idx="6">
                  <c:v>8.1552489665379452E-2</c:v>
                </c:pt>
                <c:pt idx="7">
                  <c:v>9.0266682737556392E-2</c:v>
                </c:pt>
                <c:pt idx="8">
                  <c:v>6.5191700408780057E-2</c:v>
                </c:pt>
                <c:pt idx="9">
                  <c:v>1.7201212364427454E-2</c:v>
                </c:pt>
                <c:pt idx="10">
                  <c:v>6.5812409534582283E-2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BroodYr!$AA$41:$AA$52</c15:f>
                <c15:dlblRangeCache>
                  <c:ptCount val="12"/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6310-430C-ABED-D7E62C5C0891}"/>
            </c:ext>
          </c:extLst>
        </c:ser>
        <c:ser>
          <c:idx val="1"/>
          <c:order val="1"/>
          <c:tx>
            <c:v>Estimated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BroodYr!$AB$52</c:f>
              <c:numCache>
                <c:formatCode>0.0%</c:formatCode>
                <c:ptCount val="1"/>
                <c:pt idx="0">
                  <c:v>0.73622433201072901</c:v>
                </c:pt>
              </c:numCache>
            </c:numRef>
          </c:xVal>
          <c:yVal>
            <c:numRef>
              <c:f>BroodYr!$Z$54</c:f>
              <c:numCache>
                <c:formatCode>0.0%</c:formatCode>
                <c:ptCount val="1"/>
                <c:pt idx="0">
                  <c:v>3.8219744670235867E-2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4-4253-867E-E0ECCD96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  <c:max val="1.15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 of age 3 to age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  <c:majorUnit val="0.25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solidFill>
                      <a:schemeClr val="bg1"/>
                    </a:solidFill>
                    <a:effectLst/>
                  </a:rPr>
                  <a:t>Percent age 5</a:t>
                </a:r>
                <a:endParaRPr lang="en-US" sz="1100">
                  <a:solidFill>
                    <a:schemeClr val="bg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2352552190693246E-2"/>
              <c:y val="0.2832911121083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16059103723147"/>
                  <c:y val="-0.31785797608632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BroodYr!$Y$41:$Y$51</c:f>
              <c:numCache>
                <c:formatCode>#,##0.0</c:formatCode>
                <c:ptCount val="11"/>
                <c:pt idx="0">
                  <c:v>3.9727005919846676</c:v>
                </c:pt>
                <c:pt idx="1">
                  <c:v>4.0790261071266052</c:v>
                </c:pt>
                <c:pt idx="2">
                  <c:v>4.30705169663816</c:v>
                </c:pt>
                <c:pt idx="3">
                  <c:v>4.0277135684636987</c:v>
                </c:pt>
                <c:pt idx="4">
                  <c:v>4.3046428590168064</c:v>
                </c:pt>
                <c:pt idx="5">
                  <c:v>4.1644908185123883</c:v>
                </c:pt>
                <c:pt idx="6">
                  <c:v>3.8524675501420478</c:v>
                </c:pt>
                <c:pt idx="7">
                  <c:v>3.9940625328577033</c:v>
                </c:pt>
                <c:pt idx="8">
                  <c:v>3.857238894162776</c:v>
                </c:pt>
                <c:pt idx="9">
                  <c:v>3.6296221393796664</c:v>
                </c:pt>
                <c:pt idx="10">
                  <c:v>3.5939310382765415</c:v>
                </c:pt>
              </c:numCache>
            </c:numRef>
          </c:xVal>
          <c:yVal>
            <c:numRef>
              <c:f>BroodYr!$Z$41:$Z$51</c:f>
              <c:numCache>
                <c:formatCode>0.0</c:formatCode>
                <c:ptCount val="11"/>
                <c:pt idx="0">
                  <c:v>10.3</c:v>
                </c:pt>
                <c:pt idx="1">
                  <c:v>10.9</c:v>
                </c:pt>
                <c:pt idx="2">
                  <c:v>10</c:v>
                </c:pt>
                <c:pt idx="3">
                  <c:v>10.3</c:v>
                </c:pt>
                <c:pt idx="4">
                  <c:v>9.9</c:v>
                </c:pt>
                <c:pt idx="5">
                  <c:v>10</c:v>
                </c:pt>
                <c:pt idx="6">
                  <c:v>9.4</c:v>
                </c:pt>
                <c:pt idx="7">
                  <c:v>10.7</c:v>
                </c:pt>
                <c:pt idx="8">
                  <c:v>12.6</c:v>
                </c:pt>
                <c:pt idx="9">
                  <c:v>11.6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B-455F-AE74-509B004C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22328"/>
        <c:axId val="879922656"/>
      </c:scatterChart>
      <c:valAx>
        <c:axId val="879922328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22656"/>
        <c:crosses val="autoZero"/>
        <c:crossBetween val="midCat"/>
      </c:valAx>
      <c:valAx>
        <c:axId val="879922656"/>
        <c:scaling>
          <c:orientation val="minMax"/>
          <c:min val="7.5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2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16059103723147"/>
                  <c:y val="-0.31785797608632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BroodYr!$Y$14:$Y$24</c:f>
              <c:numCache>
                <c:formatCode>#,##0.0</c:formatCode>
                <c:ptCount val="11"/>
                <c:pt idx="0">
                  <c:v>4.3555022852452927</c:v>
                </c:pt>
                <c:pt idx="1">
                  <c:v>4.1946633379676541</c:v>
                </c:pt>
                <c:pt idx="2">
                  <c:v>4.1662913638336905</c:v>
                </c:pt>
                <c:pt idx="3">
                  <c:v>4.3587985395713718</c:v>
                </c:pt>
                <c:pt idx="4">
                  <c:v>4.4313606543339414</c:v>
                </c:pt>
                <c:pt idx="5">
                  <c:v>4.3867178241289402</c:v>
                </c:pt>
                <c:pt idx="6">
                  <c:v>4.3491128033228881</c:v>
                </c:pt>
                <c:pt idx="7">
                  <c:v>4.2005177927813602</c:v>
                </c:pt>
                <c:pt idx="8">
                  <c:v>4.1091554936444377</c:v>
                </c:pt>
                <c:pt idx="9">
                  <c:v>4.2772020206617221</c:v>
                </c:pt>
                <c:pt idx="10">
                  <c:v>4.1793005581659362</c:v>
                </c:pt>
              </c:numCache>
            </c:numRef>
          </c:xVal>
          <c:yVal>
            <c:numRef>
              <c:f>BroodYr!$Z$14:$Z$24</c:f>
              <c:numCache>
                <c:formatCode>#,##0.0</c:formatCode>
                <c:ptCount val="11"/>
                <c:pt idx="0">
                  <c:v>12.3</c:v>
                </c:pt>
                <c:pt idx="1">
                  <c:v>12.3</c:v>
                </c:pt>
                <c:pt idx="2">
                  <c:v>10.3</c:v>
                </c:pt>
                <c:pt idx="3">
                  <c:v>10.9</c:v>
                </c:pt>
                <c:pt idx="4">
                  <c:v>10</c:v>
                </c:pt>
                <c:pt idx="5">
                  <c:v>10.3</c:v>
                </c:pt>
                <c:pt idx="6">
                  <c:v>9.9</c:v>
                </c:pt>
                <c:pt idx="7">
                  <c:v>10</c:v>
                </c:pt>
                <c:pt idx="8">
                  <c:v>9.4</c:v>
                </c:pt>
                <c:pt idx="9">
                  <c:v>10.7</c:v>
                </c:pt>
                <c:pt idx="10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3-417A-8101-C6A99431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22328"/>
        <c:axId val="879922656"/>
      </c:scatterChart>
      <c:valAx>
        <c:axId val="87992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WGOA summer SST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22656"/>
        <c:crosses val="autoZero"/>
        <c:crossBetween val="midCat"/>
      </c:valAx>
      <c:valAx>
        <c:axId val="879922656"/>
        <c:scaling>
          <c:orientation val="minMax"/>
          <c:min val="7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Maturation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2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baseline="0">
                <a:effectLst/>
              </a:rPr>
              <a:t>Hidden Falls - Kadashan (summer)</a:t>
            </a:r>
            <a:endParaRPr lang="en-US" sz="1200" b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/>
            </a:pPr>
            <a:endParaRPr lang="en-US" sz="1200" b="0"/>
          </a:p>
        </c:rich>
      </c:tx>
      <c:layout>
        <c:manualLayout>
          <c:xMode val="edge"/>
          <c:yMode val="edge"/>
          <c:x val="0.38532669502258432"/>
          <c:y val="5.02813868969831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17811853318933"/>
          <c:y val="5.3111544842312404E-2"/>
          <c:w val="0.75391595259380761"/>
          <c:h val="0.750117218766714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875E3A-D72F-4F48-B98D-791D21FD7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64-46F0-A6BB-EDA0685E82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CFC272-6985-4C18-83C9-3D26781D0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64-46F0-A6BB-EDA0685E82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681825-8DE2-458F-BC41-C2C2185C7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64-46F0-A6BB-EDA0685E82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696D8D-03AD-4D53-B3C6-ED30F1430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64-46F0-A6BB-EDA0685E82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D62DB4-A022-421E-90A1-FA41AB547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64-46F0-A6BB-EDA0685E82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F3A808-B59C-4A41-AA94-352400D9D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64-46F0-A6BB-EDA0685E82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BEF40E-5478-4E78-9B2B-72F2B6C27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64-46F0-A6BB-EDA0685E82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F9BA96-FE46-4A2B-B20C-DF4D47957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F64-46F0-A6BB-EDA0685E82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8A0840-C692-4D5C-AAFD-3BD1877C2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64-46F0-A6BB-EDA0685E82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7746B5-C078-4523-8EED-BCA3B637B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64-46F0-A6BB-EDA0685E82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90D0445-5ED0-4878-BF72-2F8FAC65E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F64-46F0-A6BB-EDA0685E82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77085B-A5B9-4726-815F-E89E04B32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64-46F0-A6BB-EDA0685E82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FF1812-ADA3-4610-BBEE-41A6DD442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F64-46F0-A6BB-EDA0685E82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C7340D-F1B2-4F4E-A811-53F068A04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F64-46F0-A6BB-EDA0685E821F}"/>
                </c:ext>
              </c:extLst>
            </c:dLbl>
            <c:dLbl>
              <c:idx val="14"/>
              <c:layout>
                <c:manualLayout>
                  <c:x val="-2.3435310765665081E-2"/>
                  <c:y val="-8.5477665347219858E-2"/>
                </c:manualLayout>
              </c:layout>
              <c:tx>
                <c:rich>
                  <a:bodyPr/>
                  <a:lstStyle/>
                  <a:p>
                    <a:fld id="{C5A65EA3-30E3-4797-8E4E-A0BA21470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34C-4D27-BB22-623E75A347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F2E97CA-E880-47F7-AE26-BECC349D9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4C-4D27-BB22-623E75A347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4A5779-5710-4034-83D0-5A5EADFEC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4C-4D27-BB22-623E75A347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0C357E-3324-445F-8DE5-767DD854B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4C-4D27-BB22-623E75A347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ECE406B-1C3F-444D-AAEC-C2F40B0B6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02B-405B-B6F8-781E81AE6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602693189076561"/>
                  <c:y val="-0.4985101785331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BroodYr!$AB$8:$AB$26</c:f>
              <c:numCache>
                <c:formatCode>0.0%</c:formatCode>
                <c:ptCount val="19"/>
                <c:pt idx="0">
                  <c:v>3.8727118116949066E-2</c:v>
                </c:pt>
                <c:pt idx="1">
                  <c:v>6.6087525313166431E-2</c:v>
                </c:pt>
                <c:pt idx="2">
                  <c:v>3.820431089255872E-2</c:v>
                </c:pt>
                <c:pt idx="3">
                  <c:v>5.3981822719420036E-2</c:v>
                </c:pt>
                <c:pt idx="4">
                  <c:v>2.3391812865497075E-2</c:v>
                </c:pt>
                <c:pt idx="5">
                  <c:v>7.5017826968467829E-2</c:v>
                </c:pt>
                <c:pt idx="6">
                  <c:v>3.18155684586428E-2</c:v>
                </c:pt>
                <c:pt idx="7">
                  <c:v>5.2336932005240824E-2</c:v>
                </c:pt>
                <c:pt idx="8">
                  <c:v>5.8611858708710107E-2</c:v>
                </c:pt>
                <c:pt idx="9">
                  <c:v>0.10909949074649111</c:v>
                </c:pt>
                <c:pt idx="10">
                  <c:v>1.5778019087939226E-2</c:v>
                </c:pt>
                <c:pt idx="11">
                  <c:v>1.4349714237450378E-2</c:v>
                </c:pt>
                <c:pt idx="12">
                  <c:v>3.8955613577023498E-2</c:v>
                </c:pt>
                <c:pt idx="13">
                  <c:v>8.0128361679056723E-2</c:v>
                </c:pt>
                <c:pt idx="14">
                  <c:v>0.20595507826644732</c:v>
                </c:pt>
                <c:pt idx="15">
                  <c:v>1.1434314223158845E-2</c:v>
                </c:pt>
                <c:pt idx="16">
                  <c:v>4.5470479242826378E-2</c:v>
                </c:pt>
                <c:pt idx="17">
                  <c:v>0.34487129535832101</c:v>
                </c:pt>
                <c:pt idx="18">
                  <c:v>0.12393311659815327</c:v>
                </c:pt>
              </c:numCache>
            </c:numRef>
          </c:xVal>
          <c:yVal>
            <c:numRef>
              <c:f>BroodYr!$V$8:$V$26</c:f>
              <c:numCache>
                <c:formatCode>0.0%</c:formatCode>
                <c:ptCount val="19"/>
                <c:pt idx="0">
                  <c:v>0.24250541791178087</c:v>
                </c:pt>
                <c:pt idx="1">
                  <c:v>0.32868852715708424</c:v>
                </c:pt>
                <c:pt idx="2">
                  <c:v>0.2500196274155741</c:v>
                </c:pt>
                <c:pt idx="3">
                  <c:v>0.57854091239529726</c:v>
                </c:pt>
                <c:pt idx="4">
                  <c:v>0.17569789085326487</c:v>
                </c:pt>
                <c:pt idx="5">
                  <c:v>0.3847173044914855</c:v>
                </c:pt>
                <c:pt idx="6">
                  <c:v>0.35036320955957612</c:v>
                </c:pt>
                <c:pt idx="7">
                  <c:v>0.21977061476227025</c:v>
                </c:pt>
                <c:pt idx="8">
                  <c:v>0.1977565853043734</c:v>
                </c:pt>
                <c:pt idx="9">
                  <c:v>0.36963231401930047</c:v>
                </c:pt>
                <c:pt idx="10">
                  <c:v>0.41615572619574515</c:v>
                </c:pt>
                <c:pt idx="11">
                  <c:v>0.38470630311854537</c:v>
                </c:pt>
                <c:pt idx="12">
                  <c:v>0.35850397143481744</c:v>
                </c:pt>
                <c:pt idx="13">
                  <c:v>0.247176675634973</c:v>
                </c:pt>
                <c:pt idx="14">
                  <c:v>0.12845551105693889</c:v>
                </c:pt>
                <c:pt idx="15">
                  <c:v>0.27831975606426068</c:v>
                </c:pt>
                <c:pt idx="16">
                  <c:v>0.20629434581060199</c:v>
                </c:pt>
                <c:pt idx="17">
                  <c:v>6.5681877181343565E-2</c:v>
                </c:pt>
                <c:pt idx="18">
                  <c:v>6.1354694909422726E-2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BroodYr!$AA$8:$AA$26</c15:f>
                <c15:dlblRangeCache>
                  <c:ptCount val="19"/>
                  <c:pt idx="0">
                    <c:v>1998</c:v>
                  </c:pt>
                  <c:pt idx="1">
                    <c:v>1999</c:v>
                  </c:pt>
                  <c:pt idx="2">
                    <c:v>2000</c:v>
                  </c:pt>
                  <c:pt idx="3">
                    <c:v>2001</c:v>
                  </c:pt>
                  <c:pt idx="4">
                    <c:v>2002</c:v>
                  </c:pt>
                  <c:pt idx="5">
                    <c:v>2003</c:v>
                  </c:pt>
                  <c:pt idx="6">
                    <c:v>2004</c:v>
                  </c:pt>
                  <c:pt idx="7">
                    <c:v>2005</c:v>
                  </c:pt>
                  <c:pt idx="8">
                    <c:v>2006</c:v>
                  </c:pt>
                  <c:pt idx="9">
                    <c:v>2007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F64-46F0-A6BB-EDA0685E82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BroodYr!$AB$27</c:f>
              <c:numCache>
                <c:formatCode>0.0%</c:formatCode>
                <c:ptCount val="1"/>
                <c:pt idx="0">
                  <c:v>0.32266931014283784</c:v>
                </c:pt>
              </c:numCache>
            </c:numRef>
          </c:xVal>
          <c:yVal>
            <c:numRef>
              <c:f>BroodYr!$Z$29</c:f>
              <c:numCache>
                <c:formatCode>0.0%</c:formatCode>
                <c:ptCount val="1"/>
                <c:pt idx="0">
                  <c:v>0.11625914213957524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B-405B-B6F8-781E81AE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 of age 3 to age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Percent age 5</a:t>
                </a:r>
              </a:p>
            </c:rich>
          </c:tx>
          <c:layout>
            <c:manualLayout>
              <c:xMode val="edge"/>
              <c:yMode val="edge"/>
              <c:x val="1.6351389976057843E-2"/>
              <c:y val="0.23187816139031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53060784806959"/>
          <c:y val="5.0925925925925923E-2"/>
          <c:w val="0.73601248558306798"/>
          <c:h val="0.767600612423447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57152230971128"/>
                  <c:y val="-0.4024879702537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BroodYr!$Q$15:$Q$26</c:f>
              <c:numCache>
                <c:formatCode>General</c:formatCode>
                <c:ptCount val="12"/>
                <c:pt idx="0">
                  <c:v>12.3</c:v>
                </c:pt>
                <c:pt idx="1">
                  <c:v>10.3</c:v>
                </c:pt>
                <c:pt idx="2">
                  <c:v>10.9</c:v>
                </c:pt>
                <c:pt idx="3">
                  <c:v>10</c:v>
                </c:pt>
                <c:pt idx="4">
                  <c:v>10.3</c:v>
                </c:pt>
                <c:pt idx="5">
                  <c:v>9.9</c:v>
                </c:pt>
                <c:pt idx="6">
                  <c:v>10</c:v>
                </c:pt>
                <c:pt idx="7">
                  <c:v>9.4</c:v>
                </c:pt>
                <c:pt idx="8">
                  <c:v>10.7</c:v>
                </c:pt>
                <c:pt idx="9">
                  <c:v>12.6</c:v>
                </c:pt>
                <c:pt idx="10">
                  <c:v>11.6</c:v>
                </c:pt>
                <c:pt idx="11">
                  <c:v>13</c:v>
                </c:pt>
              </c:numCache>
            </c:numRef>
          </c:xVal>
          <c:yVal>
            <c:numRef>
              <c:f>BroodYr!$Y$14:$Y$25</c:f>
              <c:numCache>
                <c:formatCode>#,##0.0</c:formatCode>
                <c:ptCount val="12"/>
                <c:pt idx="0">
                  <c:v>4.3555022852452927</c:v>
                </c:pt>
                <c:pt idx="1">
                  <c:v>4.1946633379676541</c:v>
                </c:pt>
                <c:pt idx="2">
                  <c:v>4.1662913638336905</c:v>
                </c:pt>
                <c:pt idx="3">
                  <c:v>4.3587985395713718</c:v>
                </c:pt>
                <c:pt idx="4">
                  <c:v>4.4313606543339414</c:v>
                </c:pt>
                <c:pt idx="5">
                  <c:v>4.3867178241289402</c:v>
                </c:pt>
                <c:pt idx="6">
                  <c:v>4.3491128033228881</c:v>
                </c:pt>
                <c:pt idx="7">
                  <c:v>4.2005177927813602</c:v>
                </c:pt>
                <c:pt idx="8">
                  <c:v>4.1091554936444377</c:v>
                </c:pt>
                <c:pt idx="9">
                  <c:v>4.2772020206617221</c:v>
                </c:pt>
                <c:pt idx="10">
                  <c:v>4.1793005581659362</c:v>
                </c:pt>
                <c:pt idx="11">
                  <c:v>3.828156999048141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4-4EF6-8390-1A8ECC9F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9816"/>
        <c:axId val="910200144"/>
      </c:scatterChart>
      <c:valAx>
        <c:axId val="910199816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Western GOA SST (BY+2)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00144"/>
        <c:crosses val="autoZero"/>
        <c:crossBetween val="midCat"/>
      </c:valAx>
      <c:valAx>
        <c:axId val="91020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Cohort maturation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756397</xdr:colOff>
      <xdr:row>9</xdr:row>
      <xdr:rowOff>134471</xdr:rowOff>
    </xdr:from>
    <xdr:to>
      <xdr:col>37</xdr:col>
      <xdr:colOff>331643</xdr:colOff>
      <xdr:row>20</xdr:row>
      <xdr:rowOff>189939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866C8-49D6-4FC8-8FC4-DB24E3D37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537730</xdr:colOff>
      <xdr:row>1</xdr:row>
      <xdr:rowOff>34636</xdr:rowOff>
    </xdr:from>
    <xdr:to>
      <xdr:col>33</xdr:col>
      <xdr:colOff>409576</xdr:colOff>
      <xdr:row>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F8DF5-BE89-493F-8E78-60513D4F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750794</xdr:colOff>
      <xdr:row>20</xdr:row>
      <xdr:rowOff>152335</xdr:rowOff>
    </xdr:from>
    <xdr:to>
      <xdr:col>37</xdr:col>
      <xdr:colOff>337247</xdr:colOff>
      <xdr:row>33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26B6A-52BB-448C-8D50-B55713970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844186</xdr:colOff>
      <xdr:row>38</xdr:row>
      <xdr:rowOff>41414</xdr:rowOff>
    </xdr:from>
    <xdr:to>
      <xdr:col>34</xdr:col>
      <xdr:colOff>110914</xdr:colOff>
      <xdr:row>46</xdr:row>
      <xdr:rowOff>165653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89E05C-7732-4F42-BEE7-BA30DB58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44823</xdr:colOff>
      <xdr:row>39</xdr:row>
      <xdr:rowOff>145675</xdr:rowOff>
    </xdr:from>
    <xdr:to>
      <xdr:col>42</xdr:col>
      <xdr:colOff>347383</xdr:colOff>
      <xdr:row>52</xdr:row>
      <xdr:rowOff>11204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17DC742-33DF-4A3F-8272-37CE2B902AE2}"/>
            </a:ext>
          </a:extLst>
        </xdr:cNvPr>
        <xdr:cNvGrpSpPr/>
      </xdr:nvGrpSpPr>
      <xdr:grpSpPr>
        <a:xfrm>
          <a:off x="22857198" y="7575175"/>
          <a:ext cx="3960160" cy="2342029"/>
          <a:chOff x="20372294" y="5401234"/>
          <a:chExt cx="3742765" cy="234202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C8539F69-F92B-4E75-9CBC-D7B93256E6F1}"/>
              </a:ext>
            </a:extLst>
          </xdr:cNvPr>
          <xdr:cNvGraphicFramePr>
            <a:graphicFrameLocks/>
          </xdr:cNvGraphicFramePr>
        </xdr:nvGraphicFramePr>
        <xdr:xfrm>
          <a:off x="20372294" y="5401234"/>
          <a:ext cx="3742765" cy="2342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175FE547-E4EF-4196-AAAF-A75BC8B6F249}"/>
              </a:ext>
            </a:extLst>
          </xdr:cNvPr>
          <xdr:cNvSpPr txBox="1"/>
        </xdr:nvSpPr>
        <xdr:spPr>
          <a:xfrm>
            <a:off x="22469307" y="6275296"/>
            <a:ext cx="1298370" cy="537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BY 2017</a:t>
            </a:r>
            <a:r>
              <a:rPr lang="en-US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</a:t>
            </a: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stimated percent</a:t>
            </a:r>
            <a:r>
              <a:rPr lang="en-US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age 5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DD6D23CE-DE32-4CC3-AA97-8354463125B8}"/>
              </a:ext>
            </a:extLst>
          </xdr:cNvPr>
          <xdr:cNvCxnSpPr/>
        </xdr:nvCxnSpPr>
        <xdr:spPr>
          <a:xfrm>
            <a:off x="22803972" y="6645088"/>
            <a:ext cx="22410" cy="35858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240926</xdr:colOff>
      <xdr:row>36</xdr:row>
      <xdr:rowOff>101973</xdr:rowOff>
    </xdr:from>
    <xdr:to>
      <xdr:col>47</xdr:col>
      <xdr:colOff>392205</xdr:colOff>
      <xdr:row>50</xdr:row>
      <xdr:rowOff>178173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0F2807-9A4D-43B7-AA84-71A4B906B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44823</xdr:colOff>
      <xdr:row>20</xdr:row>
      <xdr:rowOff>134471</xdr:rowOff>
    </xdr:from>
    <xdr:to>
      <xdr:col>48</xdr:col>
      <xdr:colOff>190501</xdr:colOff>
      <xdr:row>32</xdr:row>
      <xdr:rowOff>109818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8998FE-EBE1-485B-B80C-B0D05A92F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537880</xdr:colOff>
      <xdr:row>5</xdr:row>
      <xdr:rowOff>145676</xdr:rowOff>
    </xdr:from>
    <xdr:to>
      <xdr:col>44</xdr:col>
      <xdr:colOff>324967</xdr:colOff>
      <xdr:row>18</xdr:row>
      <xdr:rowOff>94129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E5241634-EEB1-4208-BBA1-45EA058A3304}"/>
            </a:ext>
          </a:extLst>
        </xdr:cNvPr>
        <xdr:cNvGrpSpPr/>
      </xdr:nvGrpSpPr>
      <xdr:grpSpPr>
        <a:xfrm>
          <a:off x="23959855" y="1098176"/>
          <a:ext cx="4054287" cy="2424953"/>
          <a:chOff x="22333321" y="1131794"/>
          <a:chExt cx="4022911" cy="2424953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A765F99-F481-4268-A224-436B34AB8670}"/>
              </a:ext>
            </a:extLst>
          </xdr:cNvPr>
          <xdr:cNvGrpSpPr/>
        </xdr:nvGrpSpPr>
        <xdr:grpSpPr>
          <a:xfrm>
            <a:off x="22333321" y="1131794"/>
            <a:ext cx="4022911" cy="2424953"/>
            <a:chOff x="22293872" y="1030941"/>
            <a:chExt cx="3879881" cy="2525806"/>
          </a:xfrm>
        </xdr:grpSpPr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2454EA3-B0BD-424E-8035-8C7549FC99AD}"/>
                </a:ext>
              </a:extLst>
            </xdr:cNvPr>
            <xdr:cNvGraphicFramePr/>
          </xdr:nvGraphicFramePr>
          <xdr:xfrm>
            <a:off x="22293872" y="1030941"/>
            <a:ext cx="3879881" cy="2525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9AE0737-5A75-494C-BA7F-99F92E583537}"/>
                </a:ext>
              </a:extLst>
            </xdr:cNvPr>
            <xdr:cNvSpPr txBox="1"/>
          </xdr:nvSpPr>
          <xdr:spPr>
            <a:xfrm>
              <a:off x="25022735" y="1938037"/>
              <a:ext cx="903193" cy="61632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>
                  <a:latin typeface="Times New Roman" panose="02020603050405020304" pitchFamily="18" charset="0"/>
                  <a:cs typeface="Times New Roman" panose="02020603050405020304" pitchFamily="18" charset="0"/>
                </a:rPr>
                <a:t>BY 2017</a:t>
              </a:r>
              <a:r>
                <a:rPr lang="en-US" sz="10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e</a:t>
              </a:r>
              <a:r>
                <a:rPr lang="en-US" sz="1000">
                  <a:latin typeface="Times New Roman" panose="02020603050405020304" pitchFamily="18" charset="0"/>
                  <a:cs typeface="Times New Roman" panose="02020603050405020304" pitchFamily="18" charset="0"/>
                </a:rPr>
                <a:t>stimated percent</a:t>
              </a:r>
              <a:r>
                <a:rPr lang="en-US" sz="10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000">
                  <a:latin typeface="Times New Roman" panose="02020603050405020304" pitchFamily="18" charset="0"/>
                  <a:cs typeface="Times New Roman" panose="02020603050405020304" pitchFamily="18" charset="0"/>
                </a:rPr>
                <a:t>age 5</a:t>
              </a:r>
            </a:p>
          </xdr:txBody>
        </xdr:sp>
        <xdr:cxnSp macro="">
          <xdr:nvCxnSpPr>
            <xdr:cNvPr id="12" name="Straight Arrow Connector 11">
              <a:extLst>
                <a:ext uri="{FF2B5EF4-FFF2-40B4-BE49-F238E27FC236}">
                  <a16:creationId xmlns:a16="http://schemas.microsoft.com/office/drawing/2014/main" id="{A54CD4C6-1E5D-4225-A96B-B25D8DE1F34F}"/>
                </a:ext>
              </a:extLst>
            </xdr:cNvPr>
            <xdr:cNvCxnSpPr/>
          </xdr:nvCxnSpPr>
          <xdr:spPr>
            <a:xfrm flipH="1">
              <a:off x="25332998" y="2459935"/>
              <a:ext cx="51248" cy="242784"/>
            </a:xfrm>
            <a:prstGeom prst="straightConnector1">
              <a:avLst/>
            </a:prstGeom>
            <a:ln>
              <a:noFill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A327E05E-FF76-4D80-812E-3E5B541A6C2B}"/>
              </a:ext>
            </a:extLst>
          </xdr:cNvPr>
          <xdr:cNvCxnSpPr/>
        </xdr:nvCxnSpPr>
        <xdr:spPr>
          <a:xfrm>
            <a:off x="25515794" y="2521322"/>
            <a:ext cx="22412" cy="212913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266700</xdr:colOff>
      <xdr:row>4</xdr:row>
      <xdr:rowOff>104775</xdr:rowOff>
    </xdr:from>
    <xdr:to>
      <xdr:col>11</xdr:col>
      <xdr:colOff>314325</xdr:colOff>
      <xdr:row>20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E3F2A4-66CF-492D-A654-7C23B54DB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536201</xdr:colOff>
      <xdr:row>8</xdr:row>
      <xdr:rowOff>57150</xdr:rowOff>
    </xdr:from>
    <xdr:to>
      <xdr:col>15</xdr:col>
      <xdr:colOff>133349</xdr:colOff>
      <xdr:row>23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303E4B-6894-4222-89F0-A1A95EA8B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0.90492</cdr:x>
      <cdr:y>0.08303</cdr:y>
    </cdr:from>
    <cdr:to>
      <cdr:x>0.99592</cdr:x>
      <cdr:y>0.18372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D235A5-01CA-4310-AB81-CBAED1F03754}"/>
            </a:ext>
          </a:extLst>
        </cdr:cNvPr>
        <cdr:cNvSpPr txBox="1"/>
      </cdr:nvSpPr>
      <cdr:spPr>
        <a:xfrm xmlns:a="http://schemas.openxmlformats.org/drawingml/2006/main">
          <a:off x="4969453" y="227770"/>
          <a:ext cx="499731" cy="276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Age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145676</xdr:colOff>
      <xdr:row>12</xdr:row>
      <xdr:rowOff>22412</xdr:rowOff>
    </xdr:from>
    <xdr:to>
      <xdr:col>22</xdr:col>
      <xdr:colOff>71870</xdr:colOff>
      <xdr:row>22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B09EF-3856-418D-802B-B3C876DD8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113625</xdr:colOff>
      <xdr:row>22</xdr:row>
      <xdr:rowOff>80122</xdr:rowOff>
    </xdr:from>
    <xdr:to>
      <xdr:col>22</xdr:col>
      <xdr:colOff>43856</xdr:colOff>
      <xdr:row>34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F458A-3793-4110-B40B-F45AE94E7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0.90598</cdr:x>
      <cdr:y>0.09532</cdr:y>
    </cdr:from>
    <cdr:to>
      <cdr:x>1</cdr:x>
      <cdr:y>0.19601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D235A5-01CA-4310-AB81-CBAED1F03754}"/>
            </a:ext>
          </a:extLst>
        </cdr:cNvPr>
        <cdr:cNvSpPr txBox="1"/>
      </cdr:nvSpPr>
      <cdr:spPr>
        <a:xfrm xmlns:a="http://schemas.openxmlformats.org/drawingml/2006/main">
          <a:off x="4318943" y="193329"/>
          <a:ext cx="448192" cy="204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Age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NSRAA%20chum%20mat%20age%201-13-202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, Lorna I (DFG)" refreshedDate="44574.594403819443" createdVersion="7" refreshedVersion="7" minRefreshableVersion="3" recordCount="565" xr:uid="{1C5450C2-5BBC-4DB5-8CE9-02C749A36B7E}">
  <cacheSource type="worksheet">
    <worksheetSource ref="A1:N1048576" sheet="Query"/>
  </cacheSource>
  <cacheFields count="14">
    <cacheField name="AGENCY_CODE" numFmtId="0">
      <sharedItems containsBlank="1"/>
    </cacheField>
    <cacheField name="FACILITY" numFmtId="0">
      <sharedItems containsBlank="1"/>
    </cacheField>
    <cacheField name="SPECIES_CODE" numFmtId="0">
      <sharedItems containsBlank="1"/>
    </cacheField>
    <cacheField name="RETURN_YEAR" numFmtId="0">
      <sharedItems containsBlank="1" count="22">
        <s v="2010"/>
        <s v="2014"/>
        <s v="2013"/>
        <s v="2015"/>
        <s v="2002"/>
        <s v="2016"/>
        <s v="2012"/>
        <s v="2011"/>
        <s v="2017"/>
        <s v="2009"/>
        <s v="2007"/>
        <s v="2018"/>
        <s v="2020"/>
        <s v="2008"/>
        <s v="2006"/>
        <s v="2004"/>
        <s v="2001"/>
        <s v="2003"/>
        <s v="2005"/>
        <s v="2019"/>
        <s v="2021"/>
        <m/>
      </sharedItems>
    </cacheField>
    <cacheField name="REPORT_ID" numFmtId="0">
      <sharedItems containsString="0" containsBlank="1" containsNumber="1" containsInteger="1" minValue="128" maxValue="1034"/>
    </cacheField>
    <cacheField name="SCHEDULE_CODE" numFmtId="0">
      <sharedItems containsBlank="1"/>
    </cacheField>
    <cacheField name="SCHEDULE_ID" numFmtId="0">
      <sharedItems containsString="0" containsBlank="1" containsNumber="1" containsInteger="1" minValue="1" maxValue="7"/>
    </cacheField>
    <cacheField name="SURVIVAL_ID" numFmtId="0">
      <sharedItems containsString="0" containsBlank="1" containsNumber="1" containsInteger="1" minValue="1" maxValue="5"/>
    </cacheField>
    <cacheField name="YEAR_BROOD" numFmtId="0">
      <sharedItems containsBlank="1" count="25">
        <s v="2004"/>
        <s v="2005"/>
        <s v="2006"/>
        <s v="2007"/>
        <s v="2008"/>
        <s v="2009"/>
        <s v="2010"/>
        <s v="2011"/>
        <s v="2012"/>
        <s v="1996"/>
        <s v="1997"/>
        <s v="1998"/>
        <s v="1999"/>
        <s v="2013"/>
        <s v="2014"/>
        <s v="2003"/>
        <s v="2001"/>
        <s v="2002"/>
        <s v="2015"/>
        <s v="2016"/>
        <s v="2017"/>
        <s v="2000"/>
        <s v="1995"/>
        <s v="2018"/>
        <m/>
      </sharedItems>
    </cacheField>
    <cacheField name="FISH_COUNT" numFmtId="0">
      <sharedItems containsString="0" containsBlank="1" containsNumber="1" containsInteger="1" minValue="0" maxValue="3010892"/>
    </cacheField>
    <cacheField name="OCEAN_SURVIVAL" numFmtId="0">
      <sharedItems containsString="0" containsBlank="1" containsNumber="1" minValue="0" maxValue="16.61"/>
    </cacheField>
    <cacheField name="RETURN_COMPLETE" numFmtId="0">
      <sharedItems containsBlank="1"/>
    </cacheField>
    <cacheField name="PROJECT" numFmtId="0">
      <sharedItems containsBlank="1" count="21">
        <s v="MEDVEJIE CREEK"/>
        <s v="HAINES PROJECTS"/>
        <s v="HERMAN CR SPAWNING CHANNEL"/>
        <s v="CHILKAT R 17-MILE INCUBATION"/>
        <s v="CHILKAT R 31-MILE INCUBATION"/>
        <s v="HIDDEN FALLS"/>
        <s v="SOUTHEAST COVE-HFH"/>
        <s v="CRAWFISH INLET"/>
        <s v="CRAWFISH INLET-SCH"/>
        <s v="THOMAS BAY"/>
        <s v="GUNNUK CREEK"/>
        <s v="MEDVEJIE CREEK-KADASHAN"/>
        <m/>
        <s v="DEEP INLET" u="1"/>
        <s v="KASNYKU BAY" u="1"/>
        <s v="AMALGA HARBOR" u="1"/>
        <s v="GASTINEAU" u="1"/>
        <s v="LIMESTONE INLET" u="1"/>
        <s v="BOAT HARBOR" u="1"/>
        <s v="SKAGWAY SITE" u="1"/>
        <s v="MEDVEJIE CREEK-DEEP INLET" u="1"/>
      </sharedItems>
    </cacheField>
    <cacheField name="Age" numFmtId="0">
      <sharedItems containsString="0" containsBlank="1" containsNumber="1" containsInteger="1" minValue="2" maxValue="6" count="6">
        <n v="6"/>
        <n v="5"/>
        <n v="4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, Lorna I (DFG)" refreshedDate="44657.623687615742" createdVersion="7" refreshedVersion="7" minRefreshableVersion="3" recordCount="52" xr:uid="{26C477C9-1B8C-4F75-A26B-9139AC3FB0E1}">
  <cacheSource type="worksheet">
    <worksheetSource ref="A24:Y76" sheet="HR021319" r:id="rId2"/>
  </cacheSource>
  <cacheFields count="25">
    <cacheField name="Status" numFmtId="0">
      <sharedItems/>
    </cacheField>
    <cacheField name="Tag Code" numFmtId="0">
      <sharedItems/>
    </cacheField>
    <cacheField name="State" numFmtId="0">
      <sharedItems/>
    </cacheField>
    <cacheField name="Agency" numFmtId="0">
      <sharedItems/>
    </cacheField>
    <cacheField name="Rearing Code" numFmtId="0">
      <sharedItems/>
    </cacheField>
    <cacheField name="Location (Facility or Wild Stock)" numFmtId="0">
      <sharedItems/>
    </cacheField>
    <cacheField name="Year Brood" numFmtId="0">
      <sharedItems containsSemiMixedTypes="0" containsString="0" containsNumber="1" containsInteger="1" minValue="1994" maxValue="2020"/>
    </cacheField>
    <cacheField name="Stock" numFmtId="0">
      <sharedItems/>
    </cacheField>
    <cacheField name="Ancestry" numFmtId="0">
      <sharedItems containsBlank="1"/>
    </cacheField>
    <cacheField name="Species" numFmtId="0">
      <sharedItems/>
    </cacheField>
    <cacheField name="Stage" numFmtId="0">
      <sharedItems/>
    </cacheField>
    <cacheField name="Weight" numFmtId="0">
      <sharedItems containsSemiMixedTypes="0" containsString="0" containsNumber="1" minValue="1.52" maxValue="4.96"/>
    </cacheField>
    <cacheField name="Length" numFmtId="0">
      <sharedItems containsString="0" containsBlank="1" containsNumber="1" containsInteger="1" minValue="55" maxValue="68"/>
    </cacheField>
    <cacheField name="Year Released" numFmtId="0">
      <sharedItems containsSemiMixedTypes="0" containsString="0" containsNumber="1" containsInteger="1" minValue="1995" maxValue="2021" count="27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Release Site" numFmtId="0">
      <sharedItems/>
    </cacheField>
    <cacheField name="Date Last Released" numFmtId="14">
      <sharedItems containsSemiMixedTypes="0" containsNonDate="0" containsDate="1" containsString="0" minDate="1995-05-22T00:00:00" maxDate="2021-06-03T00:00:00"/>
    </cacheField>
    <cacheField name="Ad Clipped and Tagged" numFmtId="0">
      <sharedItems containsSemiMixedTypes="0" containsString="0" containsNumber="1" containsInteger="1" minValue="0" maxValue="0"/>
    </cacheField>
    <cacheField name="Total Released" numFmtId="0">
      <sharedItems containsSemiMixedTypes="0" containsString="0" containsNumber="1" containsInteger="1" minValue="3914853" maxValue="49715678"/>
    </cacheField>
    <cacheField name="Experiment Code" numFmtId="0">
      <sharedItems containsBlank="1"/>
    </cacheField>
    <cacheField name="Region Released" numFmtId="0">
      <sharedItems containsSemiMixedTypes="0" containsString="0" containsNumber="1" containsInteger="1" minValue="1" maxValue="1"/>
    </cacheField>
    <cacheField name="Mark Code" numFmtId="0">
      <sharedItems/>
    </cacheField>
    <cacheField name="Thermal Mark Hatch Code" numFmtId="0">
      <sharedItems/>
    </cacheField>
    <cacheField name="Thermal Mark RBr" numFmtId="0">
      <sharedItems containsDate="1" containsMixedTypes="1" minDate="1899-12-30T00:01:01" maxDate="1899-12-30T00:01:01"/>
    </cacheField>
    <cacheField name="Mark ID" numFmtId="0">
      <sharedItems/>
    </cacheField>
    <cacheField name="Comment (PSMFC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s v="NSRAA"/>
    <s v="MEDVEJIE"/>
    <s v="450"/>
    <x v="0"/>
    <n v="229"/>
    <s v="C"/>
    <n v="1"/>
    <n v="1"/>
    <x v="0"/>
    <n v="5696"/>
    <m/>
    <s v="N"/>
    <x v="0"/>
    <x v="0"/>
  </r>
  <r>
    <s v="NSRAA"/>
    <s v="MEDVEJIE"/>
    <s v="450"/>
    <x v="0"/>
    <n v="229"/>
    <s v="C"/>
    <n v="1"/>
    <n v="2"/>
    <x v="1"/>
    <n v="123431"/>
    <m/>
    <s v="N"/>
    <x v="0"/>
    <x v="1"/>
  </r>
  <r>
    <s v="NSRAA"/>
    <s v="MEDVEJIE"/>
    <s v="450"/>
    <x v="0"/>
    <n v="229"/>
    <s v="C"/>
    <n v="1"/>
    <n v="3"/>
    <x v="2"/>
    <n v="1188380"/>
    <m/>
    <s v="N"/>
    <x v="0"/>
    <x v="2"/>
  </r>
  <r>
    <s v="NSRAA"/>
    <s v="MEDVEJIE"/>
    <s v="450"/>
    <x v="0"/>
    <n v="229"/>
    <s v="C"/>
    <n v="1"/>
    <n v="4"/>
    <x v="3"/>
    <n v="31055"/>
    <m/>
    <s v="N"/>
    <x v="0"/>
    <x v="3"/>
  </r>
  <r>
    <s v="NSRAA"/>
    <s v="HAINES PROJECTS"/>
    <s v="450"/>
    <x v="1"/>
    <n v="152"/>
    <s v="C"/>
    <n v="1"/>
    <n v="1"/>
    <x v="4"/>
    <n v="332"/>
    <n v="1"/>
    <s v="Y"/>
    <x v="1"/>
    <x v="0"/>
  </r>
  <r>
    <s v="NSRAA"/>
    <s v="HAINES PROJECTS"/>
    <s v="450"/>
    <x v="1"/>
    <n v="152"/>
    <s v="C"/>
    <n v="1"/>
    <n v="2"/>
    <x v="5"/>
    <n v="2118"/>
    <m/>
    <s v="N"/>
    <x v="1"/>
    <x v="1"/>
  </r>
  <r>
    <s v="NSRAA"/>
    <s v="HAINES PROJECTS"/>
    <s v="450"/>
    <x v="1"/>
    <n v="152"/>
    <s v="C"/>
    <n v="1"/>
    <n v="3"/>
    <x v="6"/>
    <m/>
    <m/>
    <s v="N"/>
    <x v="1"/>
    <x v="2"/>
  </r>
  <r>
    <s v="NSRAA"/>
    <s v="HAINES PROJECTS"/>
    <s v="450"/>
    <x v="1"/>
    <n v="152"/>
    <s v="C"/>
    <n v="2"/>
    <n v="1"/>
    <x v="4"/>
    <n v="760"/>
    <n v="1"/>
    <s v="Y"/>
    <x v="2"/>
    <x v="0"/>
  </r>
  <r>
    <s v="NSRAA"/>
    <s v="HAINES PROJECTS"/>
    <s v="450"/>
    <x v="1"/>
    <n v="152"/>
    <s v="C"/>
    <n v="2"/>
    <n v="2"/>
    <x v="5"/>
    <n v="5269"/>
    <m/>
    <s v="N"/>
    <x v="2"/>
    <x v="1"/>
  </r>
  <r>
    <s v="NSRAA"/>
    <s v="HAINES PROJECTS"/>
    <s v="450"/>
    <x v="1"/>
    <n v="152"/>
    <s v="C"/>
    <n v="2"/>
    <n v="3"/>
    <x v="6"/>
    <n v="7021"/>
    <m/>
    <s v="N"/>
    <x v="2"/>
    <x v="2"/>
  </r>
  <r>
    <s v="NSRAA"/>
    <s v="HAINES PROJECTS"/>
    <s v="450"/>
    <x v="1"/>
    <n v="152"/>
    <s v="C"/>
    <n v="2"/>
    <n v="4"/>
    <x v="7"/>
    <n v="0"/>
    <m/>
    <s v="N"/>
    <x v="2"/>
    <x v="3"/>
  </r>
  <r>
    <s v="NSRAA"/>
    <s v="HAINES PROJECTS"/>
    <s v="450"/>
    <x v="1"/>
    <n v="152"/>
    <s v="C"/>
    <n v="3"/>
    <n v="1"/>
    <x v="4"/>
    <m/>
    <m/>
    <s v="Y"/>
    <x v="3"/>
    <x v="0"/>
  </r>
  <r>
    <s v="NSRAA"/>
    <s v="HAINES PROJECTS"/>
    <s v="450"/>
    <x v="1"/>
    <n v="152"/>
    <s v="C"/>
    <n v="3"/>
    <n v="2"/>
    <x v="5"/>
    <n v="1907"/>
    <m/>
    <s v="N"/>
    <x v="3"/>
    <x v="1"/>
  </r>
  <r>
    <s v="NSRAA"/>
    <s v="HAINES PROJECTS"/>
    <s v="450"/>
    <x v="1"/>
    <n v="152"/>
    <s v="C"/>
    <n v="3"/>
    <n v="3"/>
    <x v="6"/>
    <n v="13630"/>
    <m/>
    <s v="N"/>
    <x v="3"/>
    <x v="2"/>
  </r>
  <r>
    <s v="NSRAA"/>
    <s v="HAINES PROJECTS"/>
    <s v="450"/>
    <x v="1"/>
    <n v="152"/>
    <s v="C"/>
    <n v="3"/>
    <n v="4"/>
    <x v="7"/>
    <m/>
    <m/>
    <s v="N"/>
    <x v="3"/>
    <x v="3"/>
  </r>
  <r>
    <s v="NSRAA"/>
    <s v="HAINES PROJECTS"/>
    <s v="450"/>
    <x v="2"/>
    <n v="170"/>
    <s v="C"/>
    <n v="1"/>
    <n v="1"/>
    <x v="4"/>
    <n v="2327"/>
    <m/>
    <s v="N"/>
    <x v="4"/>
    <x v="1"/>
  </r>
  <r>
    <s v="NSRAA"/>
    <s v="HAINES PROJECTS"/>
    <s v="450"/>
    <x v="2"/>
    <n v="170"/>
    <s v="C"/>
    <n v="1"/>
    <n v="2"/>
    <x v="5"/>
    <n v="3631"/>
    <m/>
    <s v="N"/>
    <x v="4"/>
    <x v="2"/>
  </r>
  <r>
    <s v="NSRAA"/>
    <s v="HAINES PROJECTS"/>
    <s v="450"/>
    <x v="2"/>
    <n v="170"/>
    <s v="C"/>
    <n v="1"/>
    <n v="3"/>
    <x v="6"/>
    <m/>
    <m/>
    <s v="N"/>
    <x v="4"/>
    <x v="3"/>
  </r>
  <r>
    <s v="NSRAA"/>
    <s v="HAINES PROJECTS"/>
    <s v="450"/>
    <x v="2"/>
    <n v="170"/>
    <s v="C"/>
    <n v="2"/>
    <n v="1"/>
    <x v="3"/>
    <n v="700"/>
    <n v="1"/>
    <s v="Y"/>
    <x v="2"/>
    <x v="0"/>
  </r>
  <r>
    <s v="NSRAA"/>
    <s v="HAINES PROJECTS"/>
    <s v="450"/>
    <x v="2"/>
    <n v="170"/>
    <s v="C"/>
    <n v="2"/>
    <n v="2"/>
    <x v="4"/>
    <n v="5323"/>
    <m/>
    <s v="N"/>
    <x v="2"/>
    <x v="1"/>
  </r>
  <r>
    <s v="NSRAA"/>
    <s v="HAINES PROJECTS"/>
    <s v="450"/>
    <x v="2"/>
    <n v="170"/>
    <s v="C"/>
    <n v="2"/>
    <n v="3"/>
    <x v="5"/>
    <n v="9034"/>
    <m/>
    <s v="N"/>
    <x v="2"/>
    <x v="2"/>
  </r>
  <r>
    <s v="NSRAA"/>
    <s v="HAINES PROJECTS"/>
    <s v="450"/>
    <x v="2"/>
    <n v="170"/>
    <s v="C"/>
    <n v="2"/>
    <n v="4"/>
    <x v="6"/>
    <n v="0"/>
    <n v="0"/>
    <s v="N"/>
    <x v="2"/>
    <x v="3"/>
  </r>
  <r>
    <s v="NSRAA"/>
    <s v="HAINES PROJECTS"/>
    <s v="450"/>
    <x v="2"/>
    <n v="170"/>
    <s v="C"/>
    <n v="3"/>
    <n v="1"/>
    <x v="3"/>
    <n v="109"/>
    <n v="1"/>
    <s v="Y"/>
    <x v="3"/>
    <x v="0"/>
  </r>
  <r>
    <s v="NSRAA"/>
    <s v="HAINES PROJECTS"/>
    <s v="450"/>
    <x v="2"/>
    <n v="170"/>
    <s v="C"/>
    <n v="3"/>
    <n v="2"/>
    <x v="4"/>
    <n v="0"/>
    <m/>
    <s v="N"/>
    <x v="3"/>
    <x v="1"/>
  </r>
  <r>
    <s v="NSRAA"/>
    <s v="HAINES PROJECTS"/>
    <s v="450"/>
    <x v="2"/>
    <n v="170"/>
    <s v="C"/>
    <n v="3"/>
    <n v="3"/>
    <x v="5"/>
    <n v="3270"/>
    <m/>
    <s v="N"/>
    <x v="3"/>
    <x v="2"/>
  </r>
  <r>
    <s v="NSRAA"/>
    <s v="HAINES PROJECTS"/>
    <s v="450"/>
    <x v="2"/>
    <n v="170"/>
    <s v="C"/>
    <n v="3"/>
    <n v="4"/>
    <x v="6"/>
    <n v="0"/>
    <m/>
    <s v="N"/>
    <x v="3"/>
    <x v="3"/>
  </r>
  <r>
    <s v="NSRAA"/>
    <s v="MEDVEJIE"/>
    <s v="450"/>
    <x v="3"/>
    <n v="145"/>
    <s v="C"/>
    <n v="1"/>
    <n v="1"/>
    <x v="5"/>
    <n v="8876"/>
    <m/>
    <s v="Y"/>
    <x v="0"/>
    <x v="0"/>
  </r>
  <r>
    <s v="NSRAA"/>
    <s v="MEDVEJIE"/>
    <s v="450"/>
    <x v="3"/>
    <n v="145"/>
    <s v="C"/>
    <n v="1"/>
    <n v="2"/>
    <x v="6"/>
    <n v="267471"/>
    <m/>
    <s v="N"/>
    <x v="0"/>
    <x v="1"/>
  </r>
  <r>
    <s v="NSRAA"/>
    <s v="MEDVEJIE"/>
    <s v="450"/>
    <x v="3"/>
    <n v="145"/>
    <s v="C"/>
    <n v="1"/>
    <n v="3"/>
    <x v="7"/>
    <n v="1601008"/>
    <m/>
    <s v="N"/>
    <x v="0"/>
    <x v="2"/>
  </r>
  <r>
    <s v="NSRAA"/>
    <s v="MEDVEJIE"/>
    <s v="450"/>
    <x v="3"/>
    <n v="145"/>
    <s v="C"/>
    <n v="1"/>
    <n v="4"/>
    <x v="8"/>
    <n v="269326"/>
    <m/>
    <s v="N"/>
    <x v="0"/>
    <x v="3"/>
  </r>
  <r>
    <s v="NSRAA"/>
    <s v="HIDDEN FALLS"/>
    <s v="450"/>
    <x v="4"/>
    <n v="829"/>
    <s v="C"/>
    <n v="1"/>
    <n v="1"/>
    <x v="9"/>
    <n v="33898"/>
    <m/>
    <s v="N"/>
    <x v="5"/>
    <x v="0"/>
  </r>
  <r>
    <s v="NSRAA"/>
    <s v="HIDDEN FALLS"/>
    <s v="450"/>
    <x v="4"/>
    <n v="829"/>
    <s v="C"/>
    <n v="1"/>
    <n v="2"/>
    <x v="10"/>
    <n v="548970"/>
    <m/>
    <s v="N"/>
    <x v="5"/>
    <x v="1"/>
  </r>
  <r>
    <s v="NSRAA"/>
    <s v="HIDDEN FALLS"/>
    <s v="450"/>
    <x v="4"/>
    <n v="829"/>
    <s v="C"/>
    <n v="1"/>
    <n v="3"/>
    <x v="11"/>
    <n v="919614"/>
    <m/>
    <s v="N"/>
    <x v="5"/>
    <x v="2"/>
  </r>
  <r>
    <s v="NSRAA"/>
    <s v="HIDDEN FALLS"/>
    <s v="450"/>
    <x v="4"/>
    <n v="829"/>
    <s v="C"/>
    <n v="1"/>
    <n v="4"/>
    <x v="12"/>
    <n v="118008"/>
    <m/>
    <s v="N"/>
    <x v="5"/>
    <x v="3"/>
  </r>
  <r>
    <s v="NSRAA"/>
    <s v="HIDDEN FALLS"/>
    <s v="450"/>
    <x v="5"/>
    <n v="134"/>
    <s v="C"/>
    <n v="6"/>
    <n v="1"/>
    <x v="8"/>
    <n v="149290"/>
    <m/>
    <s v="Y"/>
    <x v="6"/>
    <x v="2"/>
  </r>
  <r>
    <s v="NSRAA"/>
    <s v="HIDDEN FALLS"/>
    <s v="450"/>
    <x v="5"/>
    <n v="134"/>
    <s v="C"/>
    <n v="6"/>
    <n v="2"/>
    <x v="13"/>
    <n v="230"/>
    <n v="0"/>
    <s v="N"/>
    <x v="6"/>
    <x v="3"/>
  </r>
  <r>
    <s v="NSRAA"/>
    <s v="HAINES PROJECTS"/>
    <s v="450"/>
    <x v="6"/>
    <n v="171"/>
    <s v="C"/>
    <n v="2"/>
    <n v="1"/>
    <x v="2"/>
    <n v="242"/>
    <n v="1"/>
    <s v="Y"/>
    <x v="2"/>
    <x v="0"/>
  </r>
  <r>
    <s v="NSRAA"/>
    <s v="HAINES PROJECTS"/>
    <s v="450"/>
    <x v="6"/>
    <n v="171"/>
    <s v="C"/>
    <n v="2"/>
    <n v="2"/>
    <x v="3"/>
    <n v="4897"/>
    <m/>
    <s v="N"/>
    <x v="2"/>
    <x v="1"/>
  </r>
  <r>
    <s v="NSRAA"/>
    <s v="HAINES PROJECTS"/>
    <s v="450"/>
    <x v="6"/>
    <n v="171"/>
    <s v="C"/>
    <n v="2"/>
    <n v="3"/>
    <x v="4"/>
    <n v="9125"/>
    <m/>
    <s v="N"/>
    <x v="2"/>
    <x v="2"/>
  </r>
  <r>
    <s v="NSRAA"/>
    <s v="HAINES PROJECTS"/>
    <s v="450"/>
    <x v="6"/>
    <n v="171"/>
    <s v="C"/>
    <n v="3"/>
    <n v="1"/>
    <x v="2"/>
    <n v="199"/>
    <n v="1"/>
    <s v="Y"/>
    <x v="3"/>
    <x v="0"/>
  </r>
  <r>
    <s v="NSRAA"/>
    <s v="HAINES PROJECTS"/>
    <s v="450"/>
    <x v="6"/>
    <n v="171"/>
    <s v="C"/>
    <n v="3"/>
    <n v="2"/>
    <x v="3"/>
    <n v="762"/>
    <m/>
    <s v="N"/>
    <x v="3"/>
    <x v="1"/>
  </r>
  <r>
    <s v="NSRAA"/>
    <s v="HAINES PROJECTS"/>
    <s v="450"/>
    <x v="6"/>
    <n v="171"/>
    <s v="C"/>
    <n v="3"/>
    <n v="3"/>
    <x v="4"/>
    <m/>
    <m/>
    <s v="N"/>
    <x v="3"/>
    <x v="2"/>
  </r>
  <r>
    <s v="NSRAA"/>
    <s v="HAINES PROJECTS"/>
    <s v="450"/>
    <x v="7"/>
    <n v="172"/>
    <s v="C"/>
    <n v="1"/>
    <n v="1"/>
    <x v="2"/>
    <n v="1725"/>
    <m/>
    <s v="N"/>
    <x v="4"/>
    <x v="1"/>
  </r>
  <r>
    <s v="NSRAA"/>
    <s v="HAINES PROJECTS"/>
    <s v="450"/>
    <x v="7"/>
    <n v="172"/>
    <s v="C"/>
    <n v="2"/>
    <n v="1"/>
    <x v="1"/>
    <n v="365"/>
    <m/>
    <s v="N"/>
    <x v="2"/>
    <x v="0"/>
  </r>
  <r>
    <s v="NSRAA"/>
    <s v="HAINES PROJECTS"/>
    <s v="450"/>
    <x v="7"/>
    <n v="172"/>
    <s v="C"/>
    <n v="2"/>
    <n v="2"/>
    <x v="2"/>
    <n v="1691"/>
    <m/>
    <s v="N"/>
    <x v="2"/>
    <x v="1"/>
  </r>
  <r>
    <s v="NSRAA"/>
    <s v="HAINES PROJECTS"/>
    <s v="450"/>
    <x v="7"/>
    <n v="172"/>
    <s v="C"/>
    <n v="2"/>
    <n v="3"/>
    <x v="3"/>
    <n v="8394"/>
    <m/>
    <s v="N"/>
    <x v="2"/>
    <x v="2"/>
  </r>
  <r>
    <s v="NSRAA"/>
    <s v="HAINES PROJECTS"/>
    <s v="450"/>
    <x v="7"/>
    <n v="172"/>
    <s v="C"/>
    <n v="3"/>
    <n v="1"/>
    <x v="1"/>
    <n v="572"/>
    <m/>
    <s v="N"/>
    <x v="3"/>
    <x v="0"/>
  </r>
  <r>
    <s v="NSRAA"/>
    <s v="HAINES PROJECTS"/>
    <s v="450"/>
    <x v="7"/>
    <n v="172"/>
    <s v="C"/>
    <n v="3"/>
    <n v="2"/>
    <x v="2"/>
    <n v="1391"/>
    <m/>
    <s v="N"/>
    <x v="3"/>
    <x v="1"/>
  </r>
  <r>
    <s v="NSRAA"/>
    <s v="HAINES PROJECTS"/>
    <s v="450"/>
    <x v="7"/>
    <n v="172"/>
    <s v="C"/>
    <n v="3"/>
    <n v="3"/>
    <x v="3"/>
    <n v="1308"/>
    <m/>
    <s v="N"/>
    <x v="3"/>
    <x v="2"/>
  </r>
  <r>
    <s v="NSRAA"/>
    <s v="HIDDEN FALLS"/>
    <s v="450"/>
    <x v="8"/>
    <n v="268"/>
    <s v="C"/>
    <n v="1"/>
    <n v="2"/>
    <x v="8"/>
    <n v="36886"/>
    <n v="0.36"/>
    <s v="N"/>
    <x v="5"/>
    <x v="1"/>
  </r>
  <r>
    <s v="NSRAA"/>
    <s v="SAWMILL CREEK"/>
    <s v="450"/>
    <x v="8"/>
    <n v="269"/>
    <s v="C"/>
    <n v="3"/>
    <n v="1"/>
    <x v="14"/>
    <n v="184766"/>
    <n v="1.38"/>
    <s v="N"/>
    <x v="7"/>
    <x v="3"/>
  </r>
  <r>
    <s v="NSRAA"/>
    <s v="HIDDEN FALLS"/>
    <s v="450"/>
    <x v="8"/>
    <n v="268"/>
    <s v="C"/>
    <n v="1"/>
    <n v="1"/>
    <x v="7"/>
    <n v="1309"/>
    <n v="0.36"/>
    <s v="Y"/>
    <x v="5"/>
    <x v="0"/>
  </r>
  <r>
    <s v="NSRAA"/>
    <s v="HIDDEN FALLS"/>
    <s v="450"/>
    <x v="8"/>
    <n v="268"/>
    <s v="C"/>
    <n v="1"/>
    <n v="3"/>
    <x v="13"/>
    <n v="390054"/>
    <n v="0.53"/>
    <s v="N"/>
    <x v="5"/>
    <x v="2"/>
  </r>
  <r>
    <s v="NSRAA"/>
    <s v="HIDDEN FALLS"/>
    <s v="450"/>
    <x v="8"/>
    <n v="268"/>
    <s v="C"/>
    <n v="1"/>
    <n v="4"/>
    <x v="14"/>
    <n v="5448"/>
    <n v="0.01"/>
    <s v="N"/>
    <x v="5"/>
    <x v="3"/>
  </r>
  <r>
    <s v="NSRAA"/>
    <s v="HAINES PROJECTS"/>
    <s v="450"/>
    <x v="5"/>
    <n v="205"/>
    <s v="C"/>
    <n v="1"/>
    <n v="2"/>
    <x v="8"/>
    <n v="4312"/>
    <n v="0.6"/>
    <s v="N"/>
    <x v="4"/>
    <x v="2"/>
  </r>
  <r>
    <s v="NSRAA"/>
    <s v="HAINES PROJECTS"/>
    <s v="450"/>
    <x v="5"/>
    <n v="205"/>
    <s v="C"/>
    <n v="2"/>
    <n v="1"/>
    <x v="6"/>
    <n v="585"/>
    <n v="1"/>
    <s v="Y"/>
    <x v="2"/>
    <x v="0"/>
  </r>
  <r>
    <s v="NSRAA"/>
    <s v="HIDDEN FALLS"/>
    <s v="450"/>
    <x v="8"/>
    <n v="268"/>
    <s v="C"/>
    <n v="7"/>
    <n v="1"/>
    <x v="8"/>
    <n v="25258"/>
    <n v="2.16"/>
    <s v="Y"/>
    <x v="6"/>
    <x v="1"/>
  </r>
  <r>
    <s v="NSRAA"/>
    <s v="HIDDEN FALLS"/>
    <s v="450"/>
    <x v="8"/>
    <n v="268"/>
    <s v="C"/>
    <n v="7"/>
    <n v="2"/>
    <x v="13"/>
    <n v="20795"/>
    <n v="0.23"/>
    <s v="N"/>
    <x v="6"/>
    <x v="2"/>
  </r>
  <r>
    <s v="NSRAA"/>
    <s v="HIDDEN FALLS"/>
    <s v="450"/>
    <x v="8"/>
    <n v="268"/>
    <s v="C"/>
    <n v="7"/>
    <n v="3"/>
    <x v="14"/>
    <n v="3449"/>
    <n v="0.02"/>
    <s v="N"/>
    <x v="6"/>
    <x v="3"/>
  </r>
  <r>
    <s v="NSRAA"/>
    <s v="HIDDEN FALLS"/>
    <s v="450"/>
    <x v="5"/>
    <n v="268"/>
    <s v="F"/>
    <n v="1"/>
    <n v="1"/>
    <x v="6"/>
    <n v="790"/>
    <n v="0.14000000000000001"/>
    <s v="Y"/>
    <x v="5"/>
    <x v="0"/>
  </r>
  <r>
    <s v="NSRAA"/>
    <s v="HIDDEN FALLS"/>
    <s v="450"/>
    <x v="5"/>
    <n v="268"/>
    <s v="F"/>
    <n v="1"/>
    <n v="2"/>
    <x v="7"/>
    <n v="73037"/>
    <n v="0.36"/>
    <s v="N"/>
    <x v="5"/>
    <x v="1"/>
  </r>
  <r>
    <s v="NSRAA"/>
    <s v="HIDDEN FALLS"/>
    <s v="450"/>
    <x v="5"/>
    <n v="268"/>
    <s v="F"/>
    <n v="1"/>
    <n v="3"/>
    <x v="8"/>
    <n v="193314"/>
    <n v="0.31"/>
    <s v="N"/>
    <x v="5"/>
    <x v="2"/>
  </r>
  <r>
    <s v="NSRAA"/>
    <s v="HIDDEN FALLS"/>
    <s v="450"/>
    <x v="5"/>
    <n v="268"/>
    <s v="F"/>
    <n v="1"/>
    <n v="4"/>
    <x v="13"/>
    <n v="4460"/>
    <n v="0.01"/>
    <s v="N"/>
    <x v="5"/>
    <x v="3"/>
  </r>
  <r>
    <s v="NSRAA"/>
    <s v="HAINES PROJECTS"/>
    <s v="450"/>
    <x v="5"/>
    <n v="205"/>
    <s v="C"/>
    <n v="1"/>
    <n v="1"/>
    <x v="7"/>
    <n v="2451"/>
    <n v="0.95"/>
    <s v="N"/>
    <x v="4"/>
    <x v="1"/>
  </r>
  <r>
    <s v="NSRAA"/>
    <s v="HAINES PROJECTS"/>
    <s v="450"/>
    <x v="5"/>
    <n v="205"/>
    <s v="C"/>
    <n v="2"/>
    <n v="3"/>
    <x v="8"/>
    <n v="8690"/>
    <n v="0.6"/>
    <s v="N"/>
    <x v="2"/>
    <x v="2"/>
  </r>
  <r>
    <s v="NSRAA"/>
    <s v="HAINES PROJECTS"/>
    <s v="450"/>
    <x v="5"/>
    <n v="205"/>
    <s v="C"/>
    <n v="3"/>
    <n v="1"/>
    <x v="6"/>
    <n v="1136"/>
    <n v="1"/>
    <s v="Y"/>
    <x v="3"/>
    <x v="0"/>
  </r>
  <r>
    <s v="NSRAA"/>
    <s v="HAINES PROJECTS"/>
    <s v="450"/>
    <x v="5"/>
    <n v="205"/>
    <s v="C"/>
    <n v="3"/>
    <n v="2"/>
    <x v="7"/>
    <n v="4076"/>
    <n v="0.95"/>
    <s v="N"/>
    <x v="3"/>
    <x v="1"/>
  </r>
  <r>
    <s v="NSRAA"/>
    <s v="HAINES PROJECTS"/>
    <s v="450"/>
    <x v="5"/>
    <n v="205"/>
    <s v="C"/>
    <n v="3"/>
    <n v="3"/>
    <x v="8"/>
    <n v="2285"/>
    <n v="0.6"/>
    <s v="N"/>
    <x v="3"/>
    <x v="2"/>
  </r>
  <r>
    <s v="NSRAA"/>
    <s v="HAINES PROJECTS"/>
    <s v="450"/>
    <x v="5"/>
    <n v="205"/>
    <s v="C"/>
    <n v="2"/>
    <n v="2"/>
    <x v="7"/>
    <n v="5394"/>
    <n v="0.95"/>
    <s v="N"/>
    <x v="2"/>
    <x v="1"/>
  </r>
  <r>
    <s v="NSRAA"/>
    <s v="MEDVEJIE"/>
    <s v="450"/>
    <x v="9"/>
    <n v="253"/>
    <s v="C"/>
    <n v="1"/>
    <n v="1"/>
    <x v="15"/>
    <n v="4283"/>
    <m/>
    <s v="N"/>
    <x v="0"/>
    <x v="0"/>
  </r>
  <r>
    <s v="NSRAA"/>
    <s v="HIDDEN FALLS"/>
    <s v="450"/>
    <x v="7"/>
    <n v="224"/>
    <s v="C"/>
    <n v="1"/>
    <n v="2"/>
    <x v="2"/>
    <n v="141216"/>
    <m/>
    <s v="N"/>
    <x v="5"/>
    <x v="1"/>
  </r>
  <r>
    <s v="NSRAA"/>
    <s v="HIDDEN FALLS"/>
    <s v="450"/>
    <x v="7"/>
    <n v="224"/>
    <s v="C"/>
    <n v="1"/>
    <n v="3"/>
    <x v="3"/>
    <n v="201275"/>
    <m/>
    <s v="N"/>
    <x v="5"/>
    <x v="2"/>
  </r>
  <r>
    <s v="NSRAA"/>
    <s v="HIDDEN FALLS"/>
    <s v="450"/>
    <x v="7"/>
    <n v="224"/>
    <s v="C"/>
    <n v="1"/>
    <n v="4"/>
    <x v="4"/>
    <n v="17218"/>
    <m/>
    <s v="N"/>
    <x v="5"/>
    <x v="3"/>
  </r>
  <r>
    <s v="NSRAA"/>
    <s v="MEDVEJIE"/>
    <s v="450"/>
    <x v="9"/>
    <n v="253"/>
    <s v="C"/>
    <n v="1"/>
    <n v="2"/>
    <x v="0"/>
    <n v="128710"/>
    <m/>
    <s v="N"/>
    <x v="0"/>
    <x v="1"/>
  </r>
  <r>
    <s v="NSRAA"/>
    <s v="MEDVEJIE"/>
    <s v="450"/>
    <x v="9"/>
    <n v="253"/>
    <s v="C"/>
    <n v="1"/>
    <n v="3"/>
    <x v="1"/>
    <n v="404291"/>
    <m/>
    <s v="N"/>
    <x v="0"/>
    <x v="2"/>
  </r>
  <r>
    <s v="NSRAA"/>
    <s v="MEDVEJIE"/>
    <s v="450"/>
    <x v="9"/>
    <n v="253"/>
    <s v="C"/>
    <n v="1"/>
    <n v="4"/>
    <x v="2"/>
    <n v="175003"/>
    <m/>
    <s v="N"/>
    <x v="0"/>
    <x v="3"/>
  </r>
  <r>
    <s v="NSRAA"/>
    <s v="HIDDEN FALLS"/>
    <s v="450"/>
    <x v="7"/>
    <n v="224"/>
    <s v="C"/>
    <n v="1"/>
    <n v="1"/>
    <x v="1"/>
    <n v="12232"/>
    <m/>
    <s v="N"/>
    <x v="5"/>
    <x v="0"/>
  </r>
  <r>
    <s v="NSRAA"/>
    <s v="MEDVEJIE"/>
    <s v="450"/>
    <x v="2"/>
    <n v="176"/>
    <s v="C"/>
    <n v="1"/>
    <n v="1"/>
    <x v="3"/>
    <n v="1841"/>
    <m/>
    <s v="Y"/>
    <x v="0"/>
    <x v="0"/>
  </r>
  <r>
    <s v="NSRAA"/>
    <s v="MEDVEJIE"/>
    <s v="450"/>
    <x v="2"/>
    <n v="176"/>
    <s v="C"/>
    <n v="1"/>
    <n v="2"/>
    <x v="4"/>
    <n v="135219"/>
    <m/>
    <s v="N"/>
    <x v="0"/>
    <x v="1"/>
  </r>
  <r>
    <s v="NSRAA"/>
    <s v="MEDVEJIE"/>
    <s v="450"/>
    <x v="2"/>
    <n v="176"/>
    <s v="C"/>
    <n v="1"/>
    <n v="3"/>
    <x v="5"/>
    <n v="1758766"/>
    <m/>
    <s v="N"/>
    <x v="0"/>
    <x v="2"/>
  </r>
  <r>
    <s v="NSRAA"/>
    <s v="MEDVEJIE"/>
    <s v="450"/>
    <x v="2"/>
    <n v="176"/>
    <s v="C"/>
    <n v="1"/>
    <n v="4"/>
    <x v="6"/>
    <n v="35232"/>
    <m/>
    <s v="N"/>
    <x v="0"/>
    <x v="3"/>
  </r>
  <r>
    <s v="NSRAA"/>
    <s v="MEDVEJIE"/>
    <s v="450"/>
    <x v="1"/>
    <n v="154"/>
    <s v="C"/>
    <n v="2"/>
    <n v="1"/>
    <x v="4"/>
    <n v="3006"/>
    <m/>
    <s v="Y"/>
    <x v="0"/>
    <x v="0"/>
  </r>
  <r>
    <s v="NSRAA"/>
    <s v="MEDVEJIE"/>
    <s v="450"/>
    <x v="1"/>
    <n v="154"/>
    <s v="C"/>
    <n v="2"/>
    <n v="2"/>
    <x v="5"/>
    <n v="340383"/>
    <m/>
    <s v="N"/>
    <x v="0"/>
    <x v="1"/>
  </r>
  <r>
    <s v="NSRAA"/>
    <s v="MEDVEJIE"/>
    <s v="450"/>
    <x v="1"/>
    <n v="154"/>
    <s v="C"/>
    <n v="2"/>
    <n v="3"/>
    <x v="6"/>
    <n v="459629"/>
    <m/>
    <s v="N"/>
    <x v="0"/>
    <x v="2"/>
  </r>
  <r>
    <s v="NSRAA"/>
    <s v="MEDVEJIE"/>
    <s v="450"/>
    <x v="1"/>
    <n v="154"/>
    <s v="C"/>
    <n v="2"/>
    <n v="4"/>
    <x v="7"/>
    <n v="110422"/>
    <m/>
    <s v="N"/>
    <x v="0"/>
    <x v="3"/>
  </r>
  <r>
    <s v="NSRAA"/>
    <s v="HAINES PROJECTS"/>
    <s v="450"/>
    <x v="8"/>
    <n v="267"/>
    <s v="C"/>
    <n v="1"/>
    <n v="1"/>
    <x v="7"/>
    <n v="350"/>
    <n v="1"/>
    <s v="Y"/>
    <x v="4"/>
    <x v="0"/>
  </r>
  <r>
    <s v="NSRAA"/>
    <s v="HAINES PROJECTS"/>
    <s v="450"/>
    <x v="8"/>
    <n v="267"/>
    <s v="C"/>
    <n v="1"/>
    <n v="2"/>
    <x v="8"/>
    <n v="2533"/>
    <n v="0.95"/>
    <s v="N"/>
    <x v="4"/>
    <x v="1"/>
  </r>
  <r>
    <s v="NSRAA"/>
    <s v="HAINES PROJECTS"/>
    <s v="450"/>
    <x v="8"/>
    <n v="267"/>
    <s v="C"/>
    <n v="1"/>
    <n v="3"/>
    <x v="13"/>
    <n v="4397"/>
    <n v="0.6"/>
    <s v="N"/>
    <x v="4"/>
    <x v="2"/>
  </r>
  <r>
    <s v="NSRAA"/>
    <s v="HAINES PROJECTS"/>
    <s v="450"/>
    <x v="8"/>
    <n v="267"/>
    <s v="C"/>
    <n v="2"/>
    <n v="1"/>
    <x v="7"/>
    <n v="771"/>
    <n v="1"/>
    <s v="Y"/>
    <x v="2"/>
    <x v="0"/>
  </r>
  <r>
    <s v="NSRAA"/>
    <s v="HAINES PROJECTS"/>
    <s v="450"/>
    <x v="8"/>
    <n v="267"/>
    <s v="C"/>
    <n v="2"/>
    <n v="2"/>
    <x v="8"/>
    <n v="5070"/>
    <n v="0.95"/>
    <s v="N"/>
    <x v="2"/>
    <x v="1"/>
  </r>
  <r>
    <s v="NSRAA"/>
    <s v="HAINES PROJECTS"/>
    <s v="450"/>
    <x v="8"/>
    <n v="267"/>
    <s v="C"/>
    <n v="2"/>
    <n v="3"/>
    <x v="13"/>
    <n v="8804"/>
    <n v="0.6"/>
    <s v="N"/>
    <x v="2"/>
    <x v="2"/>
  </r>
  <r>
    <s v="NSRAA"/>
    <s v="HAINES PROJECTS"/>
    <s v="450"/>
    <x v="8"/>
    <n v="267"/>
    <s v="C"/>
    <n v="3"/>
    <n v="1"/>
    <x v="7"/>
    <n v="582"/>
    <n v="1"/>
    <s v="Y"/>
    <x v="3"/>
    <x v="0"/>
  </r>
  <r>
    <s v="NSRAA"/>
    <s v="HAINES PROJECTS"/>
    <s v="450"/>
    <x v="8"/>
    <n v="267"/>
    <s v="C"/>
    <n v="3"/>
    <n v="2"/>
    <x v="8"/>
    <n v="1333"/>
    <n v="0.95"/>
    <s v="N"/>
    <x v="3"/>
    <x v="1"/>
  </r>
  <r>
    <s v="NSRAA"/>
    <s v="HAINES PROJECTS"/>
    <s v="450"/>
    <x v="8"/>
    <n v="267"/>
    <s v="C"/>
    <n v="3"/>
    <n v="3"/>
    <x v="13"/>
    <n v="7180"/>
    <n v="0.6"/>
    <s v="N"/>
    <x v="3"/>
    <x v="2"/>
  </r>
  <r>
    <s v="NSRAA"/>
    <s v="HAINES PROJECTS"/>
    <s v="450"/>
    <x v="0"/>
    <n v="173"/>
    <s v="C"/>
    <n v="1"/>
    <n v="1"/>
    <x v="0"/>
    <n v="285"/>
    <m/>
    <s v="N"/>
    <x v="4"/>
    <x v="0"/>
  </r>
  <r>
    <s v="NSRAA"/>
    <s v="HAINES PROJECTS"/>
    <s v="450"/>
    <x v="0"/>
    <n v="173"/>
    <s v="C"/>
    <n v="1"/>
    <n v="2"/>
    <x v="1"/>
    <n v="0"/>
    <m/>
    <s v="N"/>
    <x v="4"/>
    <x v="1"/>
  </r>
  <r>
    <s v="NSRAA"/>
    <s v="HAINES PROJECTS"/>
    <s v="450"/>
    <x v="0"/>
    <n v="173"/>
    <s v="C"/>
    <n v="1"/>
    <n v="3"/>
    <x v="2"/>
    <n v="2957"/>
    <m/>
    <s v="N"/>
    <x v="4"/>
    <x v="2"/>
  </r>
  <r>
    <s v="NSRAA"/>
    <s v="HAINES PROJECTS"/>
    <s v="450"/>
    <x v="0"/>
    <n v="173"/>
    <s v="C"/>
    <n v="2"/>
    <n v="1"/>
    <x v="0"/>
    <n v="692"/>
    <m/>
    <s v="N"/>
    <x v="2"/>
    <x v="0"/>
  </r>
  <r>
    <s v="NSRAA"/>
    <s v="HAINES PROJECTS"/>
    <s v="450"/>
    <x v="0"/>
    <n v="173"/>
    <s v="C"/>
    <n v="2"/>
    <n v="2"/>
    <x v="1"/>
    <n v="2553"/>
    <m/>
    <s v="N"/>
    <x v="2"/>
    <x v="1"/>
  </r>
  <r>
    <s v="NSRAA"/>
    <s v="HAINES PROJECTS"/>
    <s v="450"/>
    <x v="0"/>
    <n v="173"/>
    <s v="C"/>
    <n v="2"/>
    <n v="3"/>
    <x v="2"/>
    <n v="2898"/>
    <m/>
    <s v="N"/>
    <x v="2"/>
    <x v="2"/>
  </r>
  <r>
    <s v="NSRAA"/>
    <s v="HAINES PROJECTS"/>
    <s v="450"/>
    <x v="0"/>
    <n v="173"/>
    <s v="C"/>
    <n v="3"/>
    <n v="1"/>
    <x v="0"/>
    <n v="595"/>
    <m/>
    <s v="N"/>
    <x v="3"/>
    <x v="0"/>
  </r>
  <r>
    <s v="NSRAA"/>
    <s v="HAINES PROJECTS"/>
    <s v="450"/>
    <x v="0"/>
    <n v="173"/>
    <s v="C"/>
    <n v="3"/>
    <n v="2"/>
    <x v="1"/>
    <n v="4001"/>
    <m/>
    <s v="N"/>
    <x v="3"/>
    <x v="1"/>
  </r>
  <r>
    <s v="NSRAA"/>
    <s v="HAINES PROJECTS"/>
    <s v="450"/>
    <x v="0"/>
    <n v="173"/>
    <s v="C"/>
    <n v="3"/>
    <n v="3"/>
    <x v="2"/>
    <n v="2384"/>
    <m/>
    <s v="N"/>
    <x v="3"/>
    <x v="2"/>
  </r>
  <r>
    <s v="NSRAA"/>
    <s v="MEDVEJIE"/>
    <s v="450"/>
    <x v="8"/>
    <n v="128"/>
    <s v="C"/>
    <n v="1"/>
    <n v="1"/>
    <x v="7"/>
    <n v="14717"/>
    <n v="3.7"/>
    <s v="Y"/>
    <x v="0"/>
    <x v="0"/>
  </r>
  <r>
    <s v="NSRAA"/>
    <s v="MEDVEJIE"/>
    <s v="450"/>
    <x v="8"/>
    <n v="128"/>
    <s v="C"/>
    <n v="1"/>
    <n v="2"/>
    <x v="8"/>
    <n v="95878"/>
    <n v="1.98"/>
    <s v="N"/>
    <x v="0"/>
    <x v="1"/>
  </r>
  <r>
    <s v="NSRAA"/>
    <s v="MEDVEJIE"/>
    <s v="450"/>
    <x v="8"/>
    <n v="128"/>
    <s v="C"/>
    <n v="1"/>
    <n v="3"/>
    <x v="13"/>
    <n v="1268907"/>
    <n v="2.29"/>
    <s v="N"/>
    <x v="0"/>
    <x v="2"/>
  </r>
  <r>
    <s v="NSRAA"/>
    <s v="MEDVEJIE"/>
    <s v="450"/>
    <x v="8"/>
    <n v="128"/>
    <s v="C"/>
    <n v="1"/>
    <n v="4"/>
    <x v="14"/>
    <n v="107339"/>
    <n v="0.16"/>
    <s v="N"/>
    <x v="0"/>
    <x v="3"/>
  </r>
  <r>
    <s v="NSRAA"/>
    <s v="HIDDEN FALLS"/>
    <s v="450"/>
    <x v="10"/>
    <n v="323"/>
    <s v="C"/>
    <n v="1"/>
    <n v="1"/>
    <x v="16"/>
    <n v="35766"/>
    <m/>
    <s v="N"/>
    <x v="5"/>
    <x v="0"/>
  </r>
  <r>
    <s v="NSRAA"/>
    <s v="HIDDEN FALLS"/>
    <s v="450"/>
    <x v="10"/>
    <n v="323"/>
    <s v="C"/>
    <n v="1"/>
    <n v="2"/>
    <x v="17"/>
    <n v="316784"/>
    <m/>
    <s v="N"/>
    <x v="5"/>
    <x v="1"/>
  </r>
  <r>
    <s v="NSRAA"/>
    <s v="HIDDEN FALLS"/>
    <s v="450"/>
    <x v="10"/>
    <n v="323"/>
    <s v="C"/>
    <n v="1"/>
    <n v="3"/>
    <x v="15"/>
    <n v="823191"/>
    <m/>
    <s v="N"/>
    <x v="5"/>
    <x v="2"/>
  </r>
  <r>
    <s v="NSRAA"/>
    <s v="HIDDEN FALLS"/>
    <s v="450"/>
    <x v="10"/>
    <n v="323"/>
    <s v="C"/>
    <n v="1"/>
    <n v="4"/>
    <x v="0"/>
    <n v="51353"/>
    <m/>
    <s v="N"/>
    <x v="5"/>
    <x v="3"/>
  </r>
  <r>
    <s v="NSRAA"/>
    <s v="HAINES PROJECTS"/>
    <s v="450"/>
    <x v="9"/>
    <n v="248"/>
    <s v="C"/>
    <n v="1"/>
    <n v="1"/>
    <x v="15"/>
    <n v="0"/>
    <m/>
    <s v="N"/>
    <x v="4"/>
    <x v="0"/>
  </r>
  <r>
    <s v="NSRAA"/>
    <s v="HAINES PROJECTS"/>
    <s v="450"/>
    <x v="9"/>
    <n v="248"/>
    <s v="C"/>
    <n v="1"/>
    <n v="2"/>
    <x v="0"/>
    <n v="1995"/>
    <m/>
    <s v="N"/>
    <x v="4"/>
    <x v="1"/>
  </r>
  <r>
    <s v="NSRAA"/>
    <s v="HAINES PROJECTS"/>
    <s v="450"/>
    <x v="9"/>
    <n v="248"/>
    <s v="C"/>
    <n v="1"/>
    <n v="3"/>
    <x v="1"/>
    <n v="0"/>
    <m/>
    <s v="N"/>
    <x v="4"/>
    <x v="2"/>
  </r>
  <r>
    <s v="NSRAA"/>
    <s v="HAINES PROJECTS"/>
    <s v="450"/>
    <x v="9"/>
    <n v="248"/>
    <s v="C"/>
    <n v="2"/>
    <n v="1"/>
    <x v="15"/>
    <n v="95"/>
    <m/>
    <s v="N"/>
    <x v="2"/>
    <x v="0"/>
  </r>
  <r>
    <s v="NSRAA"/>
    <s v="HAINES PROJECTS"/>
    <s v="450"/>
    <x v="9"/>
    <n v="248"/>
    <s v="C"/>
    <n v="2"/>
    <n v="2"/>
    <x v="0"/>
    <n v="740"/>
    <m/>
    <s v="N"/>
    <x v="2"/>
    <x v="1"/>
  </r>
  <r>
    <s v="NSRAA"/>
    <s v="HAINES PROJECTS"/>
    <s v="450"/>
    <x v="9"/>
    <n v="248"/>
    <s v="C"/>
    <n v="2"/>
    <n v="3"/>
    <x v="1"/>
    <n v="8300"/>
    <m/>
    <s v="N"/>
    <x v="2"/>
    <x v="2"/>
  </r>
  <r>
    <s v="NSRAA"/>
    <s v="HAINES PROJECTS"/>
    <s v="450"/>
    <x v="9"/>
    <n v="248"/>
    <s v="C"/>
    <n v="3"/>
    <n v="1"/>
    <x v="15"/>
    <n v="236"/>
    <m/>
    <s v="N"/>
    <x v="3"/>
    <x v="0"/>
  </r>
  <r>
    <s v="NSRAA"/>
    <s v="HAINES PROJECTS"/>
    <s v="450"/>
    <x v="9"/>
    <n v="248"/>
    <s v="C"/>
    <n v="3"/>
    <n v="2"/>
    <x v="0"/>
    <n v="4164"/>
    <m/>
    <s v="N"/>
    <x v="3"/>
    <x v="1"/>
  </r>
  <r>
    <s v="NSRAA"/>
    <s v="HAINES PROJECTS"/>
    <s v="450"/>
    <x v="9"/>
    <n v="248"/>
    <s v="C"/>
    <n v="3"/>
    <n v="3"/>
    <x v="1"/>
    <n v="6860"/>
    <m/>
    <s v="N"/>
    <x v="3"/>
    <x v="2"/>
  </r>
  <r>
    <s v="NSRAA"/>
    <s v="MEDVEJIE"/>
    <s v="450"/>
    <x v="5"/>
    <n v="128"/>
    <s v="F"/>
    <n v="3"/>
    <n v="1"/>
    <x v="6"/>
    <n v="12896"/>
    <m/>
    <s v="Y"/>
    <x v="0"/>
    <x v="0"/>
  </r>
  <r>
    <s v="NSRAA"/>
    <s v="MEDVEJIE"/>
    <s v="450"/>
    <x v="5"/>
    <n v="128"/>
    <s v="F"/>
    <n v="3"/>
    <n v="2"/>
    <x v="7"/>
    <n v="469099"/>
    <m/>
    <s v="N"/>
    <x v="0"/>
    <x v="1"/>
  </r>
  <r>
    <s v="NSRAA"/>
    <s v="MEDVEJIE"/>
    <s v="450"/>
    <x v="5"/>
    <n v="128"/>
    <s v="F"/>
    <n v="3"/>
    <n v="3"/>
    <x v="8"/>
    <n v="810456"/>
    <m/>
    <s v="N"/>
    <x v="0"/>
    <x v="2"/>
  </r>
  <r>
    <s v="NSRAA"/>
    <s v="MEDVEJIE"/>
    <s v="450"/>
    <x v="5"/>
    <n v="128"/>
    <s v="F"/>
    <n v="3"/>
    <n v="4"/>
    <x v="13"/>
    <n v="150055"/>
    <m/>
    <s v="N"/>
    <x v="0"/>
    <x v="3"/>
  </r>
  <r>
    <s v="NSRAA"/>
    <s v="HIDDEN FALLS"/>
    <s v="450"/>
    <x v="3"/>
    <n v="143"/>
    <s v="C"/>
    <n v="1"/>
    <n v="1"/>
    <x v="5"/>
    <n v="5028"/>
    <m/>
    <s v="Y"/>
    <x v="5"/>
    <x v="0"/>
  </r>
  <r>
    <s v="NSRAA"/>
    <s v="HIDDEN FALLS"/>
    <s v="450"/>
    <x v="3"/>
    <n v="143"/>
    <s v="C"/>
    <n v="1"/>
    <n v="2"/>
    <x v="6"/>
    <n v="39358"/>
    <m/>
    <s v="N"/>
    <x v="5"/>
    <x v="1"/>
  </r>
  <r>
    <s v="NSRAA"/>
    <s v="HIDDEN FALLS"/>
    <s v="450"/>
    <x v="3"/>
    <n v="143"/>
    <s v="C"/>
    <n v="1"/>
    <n v="3"/>
    <x v="7"/>
    <n v="204734"/>
    <m/>
    <s v="N"/>
    <x v="5"/>
    <x v="2"/>
  </r>
  <r>
    <s v="NSRAA"/>
    <s v="HIDDEN FALLS"/>
    <s v="450"/>
    <x v="3"/>
    <n v="143"/>
    <s v="C"/>
    <n v="1"/>
    <n v="4"/>
    <x v="8"/>
    <n v="39814"/>
    <m/>
    <s v="N"/>
    <x v="5"/>
    <x v="3"/>
  </r>
  <r>
    <s v="NSRAA"/>
    <s v="HIDDEN FALLS"/>
    <s v="450"/>
    <x v="3"/>
    <n v="143"/>
    <s v="C"/>
    <n v="5"/>
    <n v="1"/>
    <x v="13"/>
    <n v="13428"/>
    <m/>
    <s v="N"/>
    <x v="6"/>
    <x v="4"/>
  </r>
  <r>
    <s v="NSRAA"/>
    <s v="HAINES PROJECTS"/>
    <s v="450"/>
    <x v="3"/>
    <n v="369"/>
    <s v="C"/>
    <n v="1"/>
    <n v="1"/>
    <x v="5"/>
    <n v="303"/>
    <n v="1"/>
    <s v="Y"/>
    <x v="1"/>
    <x v="0"/>
  </r>
  <r>
    <s v="NSRAA"/>
    <s v="HAINES PROJECTS"/>
    <s v="450"/>
    <x v="3"/>
    <n v="369"/>
    <s v="C"/>
    <n v="1"/>
    <n v="2"/>
    <x v="7"/>
    <n v="4201"/>
    <m/>
    <s v="N"/>
    <x v="1"/>
    <x v="2"/>
  </r>
  <r>
    <s v="NSRAA"/>
    <s v="HAINES PROJECTS"/>
    <s v="450"/>
    <x v="3"/>
    <n v="369"/>
    <s v="C"/>
    <n v="2"/>
    <n v="1"/>
    <x v="5"/>
    <n v="753"/>
    <n v="1"/>
    <s v="Y"/>
    <x v="2"/>
    <x v="0"/>
  </r>
  <r>
    <s v="NSRAA"/>
    <s v="HAINES PROJECTS"/>
    <s v="450"/>
    <x v="3"/>
    <n v="369"/>
    <s v="C"/>
    <n v="2"/>
    <n v="2"/>
    <x v="6"/>
    <n v="4095"/>
    <n v="0.95"/>
    <s v="N"/>
    <x v="2"/>
    <x v="1"/>
  </r>
  <r>
    <s v="NSRAA"/>
    <s v="HAINES PROJECTS"/>
    <s v="450"/>
    <x v="3"/>
    <n v="369"/>
    <s v="C"/>
    <n v="2"/>
    <n v="3"/>
    <x v="7"/>
    <n v="9246"/>
    <n v="0.6"/>
    <s v="N"/>
    <x v="2"/>
    <x v="2"/>
  </r>
  <r>
    <s v="NSRAA"/>
    <s v="HAINES PROJECTS"/>
    <s v="450"/>
    <x v="3"/>
    <n v="369"/>
    <s v="C"/>
    <n v="3"/>
    <n v="3"/>
    <x v="5"/>
    <n v="272"/>
    <n v="1"/>
    <s v="Y"/>
    <x v="4"/>
    <x v="0"/>
  </r>
  <r>
    <s v="NSRAA"/>
    <s v="HAINES PROJECTS"/>
    <s v="450"/>
    <x v="3"/>
    <n v="369"/>
    <s v="C"/>
    <n v="3"/>
    <n v="4"/>
    <x v="6"/>
    <n v="6987"/>
    <n v="0.95"/>
    <s v="N"/>
    <x v="4"/>
    <x v="1"/>
  </r>
  <r>
    <s v="NSRAA"/>
    <s v="HAINES PROJECTS"/>
    <s v="450"/>
    <x v="3"/>
    <n v="369"/>
    <s v="C"/>
    <n v="3"/>
    <n v="5"/>
    <x v="7"/>
    <n v="7951"/>
    <n v="0.6"/>
    <s v="N"/>
    <x v="4"/>
    <x v="2"/>
  </r>
  <r>
    <s v="NSRAA"/>
    <s v="MEDVEJIE"/>
    <s v="450"/>
    <x v="6"/>
    <n v="177"/>
    <s v="C"/>
    <n v="1"/>
    <n v="1"/>
    <x v="2"/>
    <n v="3020"/>
    <m/>
    <s v="N"/>
    <x v="0"/>
    <x v="0"/>
  </r>
  <r>
    <s v="NSRAA"/>
    <s v="MEDVEJIE"/>
    <s v="450"/>
    <x v="6"/>
    <n v="177"/>
    <s v="C"/>
    <n v="1"/>
    <n v="2"/>
    <x v="3"/>
    <n v="50679"/>
    <m/>
    <s v="N"/>
    <x v="0"/>
    <x v="1"/>
  </r>
  <r>
    <s v="NSRAA"/>
    <s v="MEDVEJIE"/>
    <s v="450"/>
    <x v="6"/>
    <n v="177"/>
    <s v="C"/>
    <n v="1"/>
    <n v="3"/>
    <x v="4"/>
    <n v="236817"/>
    <m/>
    <s v="N"/>
    <x v="0"/>
    <x v="2"/>
  </r>
  <r>
    <s v="NSRAA"/>
    <s v="MEDVEJIE"/>
    <s v="450"/>
    <x v="6"/>
    <n v="177"/>
    <s v="C"/>
    <n v="1"/>
    <n v="4"/>
    <x v="5"/>
    <n v="274598"/>
    <m/>
    <s v="N"/>
    <x v="0"/>
    <x v="3"/>
  </r>
  <r>
    <s v="NSRAA"/>
    <s v="HAINES PROJECTS"/>
    <s v="450"/>
    <x v="11"/>
    <n v="455"/>
    <s v="C"/>
    <n v="1"/>
    <n v="1"/>
    <x v="8"/>
    <n v="362"/>
    <n v="1"/>
    <s v="Y"/>
    <x v="4"/>
    <x v="0"/>
  </r>
  <r>
    <s v="NSRAA"/>
    <s v="HAINES PROJECTS"/>
    <s v="450"/>
    <x v="11"/>
    <n v="455"/>
    <s v="C"/>
    <n v="1"/>
    <n v="2"/>
    <x v="13"/>
    <n v="2565"/>
    <n v="0.95"/>
    <s v="N"/>
    <x v="4"/>
    <x v="1"/>
  </r>
  <r>
    <s v="NSRAA"/>
    <s v="HAINES PROJECTS"/>
    <s v="450"/>
    <x v="11"/>
    <n v="455"/>
    <s v="C"/>
    <n v="1"/>
    <n v="3"/>
    <x v="14"/>
    <n v="4488"/>
    <n v="0.6"/>
    <s v="N"/>
    <x v="4"/>
    <x v="2"/>
  </r>
  <r>
    <s v="NSRAA"/>
    <s v="HAINES PROJECTS"/>
    <s v="450"/>
    <x v="11"/>
    <n v="455"/>
    <s v="C"/>
    <n v="2"/>
    <n v="1"/>
    <x v="8"/>
    <n v="724"/>
    <n v="1"/>
    <s v="Y"/>
    <x v="2"/>
    <x v="0"/>
  </r>
  <r>
    <s v="NSRAA"/>
    <s v="HAINES PROJECTS"/>
    <s v="450"/>
    <x v="11"/>
    <n v="455"/>
    <s v="C"/>
    <n v="2"/>
    <n v="2"/>
    <x v="13"/>
    <n v="5136"/>
    <n v="0.95"/>
    <s v="N"/>
    <x v="2"/>
    <x v="1"/>
  </r>
  <r>
    <s v="NSRAA"/>
    <s v="HAINES PROJECTS"/>
    <s v="450"/>
    <x v="11"/>
    <n v="455"/>
    <s v="C"/>
    <n v="2"/>
    <n v="3"/>
    <x v="14"/>
    <n v="8760"/>
    <n v="0.6"/>
    <s v="N"/>
    <x v="2"/>
    <x v="2"/>
  </r>
  <r>
    <s v="NSRAA"/>
    <s v="HAINES PROJECTS"/>
    <s v="450"/>
    <x v="11"/>
    <n v="455"/>
    <s v="C"/>
    <n v="3"/>
    <n v="1"/>
    <x v="8"/>
    <n v="190"/>
    <n v="1"/>
    <s v="Y"/>
    <x v="3"/>
    <x v="0"/>
  </r>
  <r>
    <s v="NSRAA"/>
    <s v="HAINES PROJECTS"/>
    <s v="450"/>
    <x v="11"/>
    <n v="455"/>
    <s v="C"/>
    <n v="3"/>
    <n v="2"/>
    <x v="13"/>
    <n v="4188"/>
    <n v="0.95"/>
    <s v="N"/>
    <x v="3"/>
    <x v="1"/>
  </r>
  <r>
    <s v="NSRAA"/>
    <s v="HAINES PROJECTS"/>
    <s v="450"/>
    <x v="11"/>
    <n v="455"/>
    <s v="C"/>
    <n v="3"/>
    <n v="3"/>
    <x v="14"/>
    <n v="6992"/>
    <n v="0.6"/>
    <s v="N"/>
    <x v="3"/>
    <x v="2"/>
  </r>
  <r>
    <s v="NSRAA"/>
    <s v="SAWMILL CREEK"/>
    <s v="450"/>
    <x v="11"/>
    <n v="531"/>
    <s v="F"/>
    <n v="3"/>
    <n v="1"/>
    <x v="14"/>
    <n v="525856"/>
    <n v="5.31"/>
    <s v="N"/>
    <x v="8"/>
    <x v="2"/>
  </r>
  <r>
    <s v="NSRAA"/>
    <s v="SAWMILL CREEK"/>
    <s v="450"/>
    <x v="11"/>
    <n v="531"/>
    <s v="F"/>
    <n v="3"/>
    <n v="2"/>
    <x v="18"/>
    <n v="3010892"/>
    <n v="10.83"/>
    <s v="N"/>
    <x v="8"/>
    <x v="3"/>
  </r>
  <r>
    <s v="NSRAA"/>
    <s v="HIDDEN FALLS"/>
    <s v="450"/>
    <x v="2"/>
    <n v="174"/>
    <s v="C"/>
    <n v="1"/>
    <n v="1"/>
    <x v="3"/>
    <n v="8984"/>
    <m/>
    <s v="Y"/>
    <x v="5"/>
    <x v="0"/>
  </r>
  <r>
    <s v="NSRAA"/>
    <s v="HIDDEN FALLS"/>
    <s v="450"/>
    <x v="2"/>
    <n v="174"/>
    <s v="C"/>
    <n v="1"/>
    <n v="2"/>
    <x v="4"/>
    <n v="806752"/>
    <m/>
    <s v="N"/>
    <x v="5"/>
    <x v="1"/>
  </r>
  <r>
    <s v="NSRAA"/>
    <s v="HIDDEN FALLS"/>
    <s v="450"/>
    <x v="2"/>
    <n v="174"/>
    <s v="C"/>
    <n v="1"/>
    <n v="3"/>
    <x v="5"/>
    <n v="568304"/>
    <m/>
    <s v="N"/>
    <x v="5"/>
    <x v="2"/>
  </r>
  <r>
    <s v="NSRAA"/>
    <s v="HIDDEN FALLS"/>
    <s v="450"/>
    <x v="2"/>
    <n v="174"/>
    <s v="C"/>
    <n v="1"/>
    <n v="4"/>
    <x v="6"/>
    <n v="2611"/>
    <m/>
    <s v="N"/>
    <x v="5"/>
    <x v="3"/>
  </r>
  <r>
    <s v="NSRAA"/>
    <s v="HIDDEN FALLS"/>
    <s v="450"/>
    <x v="0"/>
    <n v="226"/>
    <s v="C"/>
    <n v="1"/>
    <n v="1"/>
    <x v="0"/>
    <n v="32392"/>
    <m/>
    <s v="N"/>
    <x v="5"/>
    <x v="0"/>
  </r>
  <r>
    <s v="NSRAA"/>
    <s v="HIDDEN FALLS"/>
    <s v="450"/>
    <x v="0"/>
    <n v="226"/>
    <s v="C"/>
    <n v="1"/>
    <n v="2"/>
    <x v="1"/>
    <n v="402300"/>
    <m/>
    <s v="N"/>
    <x v="5"/>
    <x v="1"/>
  </r>
  <r>
    <s v="NSRAA"/>
    <s v="HIDDEN FALLS"/>
    <s v="450"/>
    <x v="0"/>
    <n v="226"/>
    <s v="C"/>
    <n v="1"/>
    <n v="3"/>
    <x v="2"/>
    <n v="536905"/>
    <m/>
    <s v="N"/>
    <x v="5"/>
    <x v="2"/>
  </r>
  <r>
    <s v="NSRAA"/>
    <s v="HIDDEN FALLS"/>
    <s v="450"/>
    <x v="0"/>
    <n v="226"/>
    <s v="C"/>
    <n v="1"/>
    <n v="4"/>
    <x v="3"/>
    <n v="21959"/>
    <m/>
    <s v="N"/>
    <x v="5"/>
    <x v="3"/>
  </r>
  <r>
    <s v="NSRAA"/>
    <s v="MEDVEJIE"/>
    <s v="450"/>
    <x v="7"/>
    <n v="228"/>
    <s v="C"/>
    <n v="1"/>
    <n v="1"/>
    <x v="1"/>
    <n v="1283"/>
    <m/>
    <s v="N"/>
    <x v="0"/>
    <x v="0"/>
  </r>
  <r>
    <s v="NSRAA"/>
    <s v="MEDVEJIE"/>
    <s v="450"/>
    <x v="7"/>
    <n v="228"/>
    <s v="C"/>
    <n v="1"/>
    <n v="2"/>
    <x v="2"/>
    <n v="134122"/>
    <m/>
    <s v="N"/>
    <x v="0"/>
    <x v="1"/>
  </r>
  <r>
    <s v="NSRAA"/>
    <s v="MEDVEJIE"/>
    <s v="450"/>
    <x v="7"/>
    <n v="228"/>
    <s v="C"/>
    <n v="1"/>
    <n v="3"/>
    <x v="3"/>
    <n v="166589"/>
    <m/>
    <s v="N"/>
    <x v="0"/>
    <x v="2"/>
  </r>
  <r>
    <s v="NSRAA"/>
    <s v="MEDVEJIE"/>
    <s v="450"/>
    <x v="7"/>
    <n v="228"/>
    <s v="C"/>
    <n v="1"/>
    <n v="4"/>
    <x v="4"/>
    <n v="16055"/>
    <m/>
    <s v="N"/>
    <x v="0"/>
    <x v="3"/>
  </r>
  <r>
    <s v="NSRAA"/>
    <s v="HIDDEN FALLS"/>
    <s v="450"/>
    <x v="9"/>
    <n v="250"/>
    <s v="C"/>
    <n v="5"/>
    <n v="1"/>
    <x v="15"/>
    <n v="12235"/>
    <n v="1.65"/>
    <s v="Y"/>
    <x v="5"/>
    <x v="0"/>
  </r>
  <r>
    <s v="NSRAA"/>
    <s v="HIDDEN FALLS"/>
    <s v="450"/>
    <x v="9"/>
    <n v="250"/>
    <s v="C"/>
    <n v="5"/>
    <n v="2"/>
    <x v="0"/>
    <n v="915676"/>
    <n v="2.91"/>
    <s v="N"/>
    <x v="5"/>
    <x v="1"/>
  </r>
  <r>
    <s v="NSRAA"/>
    <s v="HIDDEN FALLS"/>
    <s v="450"/>
    <x v="9"/>
    <n v="250"/>
    <s v="C"/>
    <n v="5"/>
    <n v="3"/>
    <x v="1"/>
    <n v="1345589"/>
    <n v="1.64"/>
    <s v="N"/>
    <x v="5"/>
    <x v="2"/>
  </r>
  <r>
    <s v="NSRAA"/>
    <s v="HIDDEN FALLS"/>
    <s v="450"/>
    <x v="9"/>
    <n v="250"/>
    <s v="C"/>
    <n v="5"/>
    <n v="4"/>
    <x v="2"/>
    <n v="31469"/>
    <n v="0.04"/>
    <s v="N"/>
    <x v="5"/>
    <x v="3"/>
  </r>
  <r>
    <s v="NSRAA"/>
    <s v="HIDDEN FALLS"/>
    <s v="450"/>
    <x v="6"/>
    <n v="193"/>
    <s v="C"/>
    <n v="1"/>
    <n v="1"/>
    <x v="2"/>
    <n v="4500"/>
    <n v="0.81"/>
    <s v="Y"/>
    <x v="5"/>
    <x v="0"/>
  </r>
  <r>
    <s v="NSRAA"/>
    <s v="HIDDEN FALLS"/>
    <s v="450"/>
    <x v="6"/>
    <n v="193"/>
    <s v="C"/>
    <n v="1"/>
    <n v="2"/>
    <x v="3"/>
    <n v="136167"/>
    <n v="0.43"/>
    <s v="N"/>
    <x v="5"/>
    <x v="1"/>
  </r>
  <r>
    <s v="NSRAA"/>
    <s v="HIDDEN FALLS"/>
    <s v="450"/>
    <x v="6"/>
    <n v="193"/>
    <s v="C"/>
    <n v="1"/>
    <n v="3"/>
    <x v="4"/>
    <n v="1091265"/>
    <n v="1.36"/>
    <s v="N"/>
    <x v="5"/>
    <x v="2"/>
  </r>
  <r>
    <s v="NSRAA"/>
    <s v="HIDDEN FALLS"/>
    <s v="450"/>
    <x v="6"/>
    <n v="193"/>
    <s v="C"/>
    <n v="1"/>
    <n v="4"/>
    <x v="5"/>
    <n v="8155"/>
    <n v="0.01"/>
    <s v="N"/>
    <x v="5"/>
    <x v="3"/>
  </r>
  <r>
    <s v="NSRAA"/>
    <s v="HIDDEN FALLS"/>
    <s v="450"/>
    <x v="12"/>
    <n v="919"/>
    <s v="C"/>
    <n v="1"/>
    <n v="1"/>
    <x v="14"/>
    <n v="584"/>
    <n v="0.22"/>
    <s v="Y"/>
    <x v="5"/>
    <x v="0"/>
  </r>
  <r>
    <s v="NSRAA"/>
    <s v="HIDDEN FALLS"/>
    <s v="450"/>
    <x v="12"/>
    <n v="919"/>
    <s v="C"/>
    <n v="1"/>
    <n v="2"/>
    <x v="18"/>
    <n v="18217"/>
    <n v="0.33"/>
    <s v="N"/>
    <x v="5"/>
    <x v="1"/>
  </r>
  <r>
    <s v="NSRAA"/>
    <s v="HIDDEN FALLS"/>
    <s v="450"/>
    <x v="12"/>
    <n v="919"/>
    <s v="C"/>
    <n v="1"/>
    <n v="3"/>
    <x v="19"/>
    <n v="111657"/>
    <n v="0.19"/>
    <s v="N"/>
    <x v="5"/>
    <x v="2"/>
  </r>
  <r>
    <s v="NSRAA"/>
    <s v="HIDDEN FALLS"/>
    <s v="450"/>
    <x v="12"/>
    <n v="919"/>
    <s v="C"/>
    <n v="1"/>
    <n v="4"/>
    <x v="20"/>
    <n v="64449"/>
    <n v="0.15"/>
    <s v="N"/>
    <x v="5"/>
    <x v="3"/>
  </r>
  <r>
    <s v="NSRAA"/>
    <s v="HIDDEN FALLS"/>
    <s v="450"/>
    <x v="12"/>
    <n v="919"/>
    <s v="C"/>
    <n v="2"/>
    <n v="1"/>
    <x v="14"/>
    <n v="526"/>
    <n v="0.45"/>
    <s v="Y"/>
    <x v="6"/>
    <x v="0"/>
  </r>
  <r>
    <s v="NSRAA"/>
    <s v="HIDDEN FALLS"/>
    <s v="450"/>
    <x v="12"/>
    <n v="919"/>
    <s v="C"/>
    <n v="2"/>
    <n v="2"/>
    <x v="18"/>
    <n v="69004"/>
    <n v="2.59"/>
    <s v="N"/>
    <x v="6"/>
    <x v="1"/>
  </r>
  <r>
    <s v="NSRAA"/>
    <s v="HIDDEN FALLS"/>
    <s v="450"/>
    <x v="12"/>
    <n v="919"/>
    <s v="C"/>
    <n v="2"/>
    <n v="3"/>
    <x v="19"/>
    <n v="65220"/>
    <n v="0.18"/>
    <s v="N"/>
    <x v="6"/>
    <x v="2"/>
  </r>
  <r>
    <s v="NSRAA"/>
    <s v="HIDDEN FALLS"/>
    <s v="450"/>
    <x v="13"/>
    <n v="322"/>
    <s v="C"/>
    <n v="1"/>
    <n v="1"/>
    <x v="17"/>
    <n v="6070"/>
    <n v="2.39"/>
    <s v="Y"/>
    <x v="5"/>
    <x v="0"/>
  </r>
  <r>
    <s v="NSRAA"/>
    <s v="HIDDEN FALLS"/>
    <s v="450"/>
    <x v="13"/>
    <n v="322"/>
    <s v="C"/>
    <n v="1"/>
    <n v="2"/>
    <x v="15"/>
    <n v="560979"/>
    <n v="1.63"/>
    <s v="N"/>
    <x v="5"/>
    <x v="1"/>
  </r>
  <r>
    <s v="NSRAA"/>
    <s v="HIDDEN FALLS"/>
    <s v="450"/>
    <x v="13"/>
    <n v="322"/>
    <s v="C"/>
    <n v="1"/>
    <n v="3"/>
    <x v="0"/>
    <n v="1614084"/>
    <n v="1.88"/>
    <s v="N"/>
    <x v="5"/>
    <x v="2"/>
  </r>
  <r>
    <s v="NSRAA"/>
    <s v="HIDDEN FALLS"/>
    <s v="450"/>
    <x v="13"/>
    <n v="322"/>
    <s v="C"/>
    <n v="1"/>
    <n v="4"/>
    <x v="1"/>
    <n v="70424"/>
    <n v="0.08"/>
    <s v="N"/>
    <x v="5"/>
    <x v="3"/>
  </r>
  <r>
    <s v="NSRAA"/>
    <s v="HIDDEN FALLS"/>
    <s v="450"/>
    <x v="12"/>
    <n v="919"/>
    <s v="C"/>
    <n v="2"/>
    <n v="4"/>
    <x v="20"/>
    <n v="703"/>
    <n v="0"/>
    <s v="N"/>
    <x v="6"/>
    <x v="3"/>
  </r>
  <r>
    <s v="NSRAA"/>
    <s v="HIDDEN FALLS"/>
    <s v="450"/>
    <x v="12"/>
    <n v="919"/>
    <s v="C"/>
    <n v="3"/>
    <n v="1"/>
    <x v="19"/>
    <n v="45344"/>
    <n v="0.21"/>
    <s v="N"/>
    <x v="9"/>
    <x v="2"/>
  </r>
  <r>
    <s v="NSRAA"/>
    <s v="HIDDEN FALLS"/>
    <s v="450"/>
    <x v="12"/>
    <n v="919"/>
    <s v="C"/>
    <n v="3"/>
    <n v="2"/>
    <x v="20"/>
    <n v="9200"/>
    <n v="0.04"/>
    <s v="N"/>
    <x v="9"/>
    <x v="3"/>
  </r>
  <r>
    <s v="NSRAA"/>
    <s v="HIDDEN FALLS"/>
    <s v="450"/>
    <x v="14"/>
    <n v="840"/>
    <s v="C"/>
    <n v="1"/>
    <n v="1"/>
    <x v="21"/>
    <n v="30793"/>
    <m/>
    <s v="N"/>
    <x v="5"/>
    <x v="0"/>
  </r>
  <r>
    <s v="NSRAA"/>
    <s v="HIDDEN FALLS"/>
    <s v="450"/>
    <x v="15"/>
    <n v="832"/>
    <s v="C"/>
    <n v="1"/>
    <n v="1"/>
    <x v="11"/>
    <n v="11579"/>
    <m/>
    <s v="N"/>
    <x v="5"/>
    <x v="0"/>
  </r>
  <r>
    <s v="NSRAA"/>
    <s v="HIDDEN FALLS"/>
    <s v="450"/>
    <x v="15"/>
    <n v="832"/>
    <s v="C"/>
    <n v="1"/>
    <n v="2"/>
    <x v="12"/>
    <n v="944615"/>
    <m/>
    <s v="N"/>
    <x v="5"/>
    <x v="1"/>
  </r>
  <r>
    <s v="NSRAA"/>
    <s v="HIDDEN FALLS"/>
    <s v="450"/>
    <x v="15"/>
    <n v="832"/>
    <s v="C"/>
    <n v="1"/>
    <n v="3"/>
    <x v="21"/>
    <n v="936465"/>
    <m/>
    <s v="N"/>
    <x v="5"/>
    <x v="2"/>
  </r>
  <r>
    <s v="NSRAA"/>
    <s v="HIDDEN FALLS"/>
    <s v="450"/>
    <x v="15"/>
    <n v="832"/>
    <s v="C"/>
    <n v="1"/>
    <n v="4"/>
    <x v="16"/>
    <n v="22279"/>
    <m/>
    <s v="N"/>
    <x v="5"/>
    <x v="3"/>
  </r>
  <r>
    <s v="NSRAA"/>
    <s v="HIDDEN FALLS"/>
    <s v="450"/>
    <x v="14"/>
    <n v="840"/>
    <s v="C"/>
    <n v="1"/>
    <n v="2"/>
    <x v="16"/>
    <n v="646214"/>
    <m/>
    <s v="N"/>
    <x v="5"/>
    <x v="1"/>
  </r>
  <r>
    <s v="NSRAA"/>
    <s v="HIDDEN FALLS"/>
    <s v="450"/>
    <x v="14"/>
    <n v="840"/>
    <s v="C"/>
    <n v="1"/>
    <n v="3"/>
    <x v="17"/>
    <n v="1446318"/>
    <m/>
    <s v="N"/>
    <x v="5"/>
    <x v="2"/>
  </r>
  <r>
    <s v="NSRAA"/>
    <s v="HIDDEN FALLS"/>
    <s v="450"/>
    <x v="14"/>
    <n v="840"/>
    <s v="C"/>
    <n v="1"/>
    <n v="4"/>
    <x v="15"/>
    <n v="61754"/>
    <m/>
    <s v="N"/>
    <x v="5"/>
    <x v="3"/>
  </r>
  <r>
    <s v="NSRAA"/>
    <s v="HIDDEN FALLS"/>
    <s v="450"/>
    <x v="16"/>
    <n v="827"/>
    <s v="C"/>
    <n v="1"/>
    <n v="1"/>
    <x v="22"/>
    <n v="30725"/>
    <m/>
    <s v="N"/>
    <x v="5"/>
    <x v="0"/>
  </r>
  <r>
    <s v="NSRAA"/>
    <s v="HIDDEN FALLS"/>
    <s v="450"/>
    <x v="16"/>
    <n v="827"/>
    <s v="C"/>
    <n v="1"/>
    <n v="2"/>
    <x v="9"/>
    <n v="1216434"/>
    <m/>
    <s v="N"/>
    <x v="5"/>
    <x v="1"/>
  </r>
  <r>
    <s v="NSRAA"/>
    <s v="HIDDEN FALLS"/>
    <s v="450"/>
    <x v="16"/>
    <n v="827"/>
    <s v="C"/>
    <n v="1"/>
    <n v="3"/>
    <x v="10"/>
    <n v="298774"/>
    <m/>
    <s v="N"/>
    <x v="5"/>
    <x v="2"/>
  </r>
  <r>
    <s v="NSRAA"/>
    <s v="HIDDEN FALLS"/>
    <s v="450"/>
    <x v="16"/>
    <n v="827"/>
    <s v="C"/>
    <n v="1"/>
    <n v="4"/>
    <x v="11"/>
    <n v="35614"/>
    <m/>
    <s v="N"/>
    <x v="5"/>
    <x v="3"/>
  </r>
  <r>
    <s v="NSRAA"/>
    <s v="MEDVEJIE"/>
    <s v="450"/>
    <x v="11"/>
    <n v="525"/>
    <s v="F"/>
    <n v="4"/>
    <n v="1"/>
    <x v="8"/>
    <n v="27120"/>
    <n v="1.97"/>
    <s v="Y"/>
    <x v="0"/>
    <x v="0"/>
  </r>
  <r>
    <s v="NSRAA"/>
    <s v="MEDVEJIE"/>
    <s v="450"/>
    <x v="11"/>
    <n v="525"/>
    <s v="F"/>
    <n v="4"/>
    <n v="2"/>
    <x v="13"/>
    <n v="140794"/>
    <n v="2.5"/>
    <s v="N"/>
    <x v="0"/>
    <x v="1"/>
  </r>
  <r>
    <s v="NSRAA"/>
    <s v="MEDVEJIE"/>
    <s v="450"/>
    <x v="11"/>
    <n v="525"/>
    <s v="F"/>
    <n v="4"/>
    <n v="3"/>
    <x v="14"/>
    <n v="375181"/>
    <n v="0.71"/>
    <s v="N"/>
    <x v="0"/>
    <x v="2"/>
  </r>
  <r>
    <s v="NSRAA"/>
    <s v="MEDVEJIE"/>
    <s v="450"/>
    <x v="11"/>
    <n v="525"/>
    <s v="F"/>
    <n v="4"/>
    <n v="4"/>
    <x v="18"/>
    <n v="734005"/>
    <n v="1.18"/>
    <s v="N"/>
    <x v="0"/>
    <x v="3"/>
  </r>
  <r>
    <s v="NSRAA"/>
    <s v="GUNNUK CREEK"/>
    <s v="450"/>
    <x v="12"/>
    <n v="920"/>
    <s v="C"/>
    <n v="1"/>
    <n v="1"/>
    <x v="20"/>
    <n v="7248"/>
    <n v="0.08"/>
    <s v="N"/>
    <x v="10"/>
    <x v="3"/>
  </r>
  <r>
    <s v="NSRAA"/>
    <s v="HAINES PROJECTS"/>
    <s v="450"/>
    <x v="12"/>
    <n v="948"/>
    <s v="C"/>
    <n v="2"/>
    <n v="1"/>
    <x v="14"/>
    <n v="700"/>
    <n v="1"/>
    <s v="Y"/>
    <x v="2"/>
    <x v="0"/>
  </r>
  <r>
    <s v="NSRAA"/>
    <s v="HAINES PROJECTS"/>
    <s v="450"/>
    <x v="12"/>
    <n v="948"/>
    <s v="C"/>
    <n v="3"/>
    <n v="1"/>
    <x v="14"/>
    <n v="600"/>
    <n v="1"/>
    <s v="Y"/>
    <x v="3"/>
    <x v="0"/>
  </r>
  <r>
    <s v="NSRAA"/>
    <s v="HAINES PROJECTS"/>
    <s v="450"/>
    <x v="12"/>
    <n v="948"/>
    <s v="C"/>
    <n v="1"/>
    <n v="1"/>
    <x v="14"/>
    <n v="400"/>
    <n v="1"/>
    <s v="Y"/>
    <x v="4"/>
    <x v="0"/>
  </r>
  <r>
    <s v="NSRAA"/>
    <s v="HIDDEN FALLS"/>
    <s v="450"/>
    <x v="17"/>
    <n v="831"/>
    <s v="C"/>
    <n v="1"/>
    <n v="1"/>
    <x v="10"/>
    <n v="18017"/>
    <m/>
    <s v="N"/>
    <x v="5"/>
    <x v="0"/>
  </r>
  <r>
    <s v="NSRAA"/>
    <s v="HIDDEN FALLS"/>
    <s v="450"/>
    <x v="17"/>
    <n v="831"/>
    <s v="C"/>
    <n v="1"/>
    <n v="2"/>
    <x v="11"/>
    <n v="309515"/>
    <m/>
    <s v="N"/>
    <x v="5"/>
    <x v="1"/>
  </r>
  <r>
    <s v="NSRAA"/>
    <s v="HIDDEN FALLS"/>
    <s v="450"/>
    <x v="17"/>
    <n v="831"/>
    <s v="C"/>
    <n v="1"/>
    <n v="3"/>
    <x v="12"/>
    <n v="1785632"/>
    <m/>
    <s v="N"/>
    <x v="5"/>
    <x v="2"/>
  </r>
  <r>
    <s v="NSRAA"/>
    <s v="HIDDEN FALLS"/>
    <s v="450"/>
    <x v="17"/>
    <n v="831"/>
    <s v="C"/>
    <n v="1"/>
    <n v="4"/>
    <x v="21"/>
    <n v="35777"/>
    <m/>
    <s v="N"/>
    <x v="5"/>
    <x v="3"/>
  </r>
  <r>
    <s v="NSRAA"/>
    <s v="HIDDEN FALLS"/>
    <s v="450"/>
    <x v="18"/>
    <n v="839"/>
    <s v="C"/>
    <n v="1"/>
    <n v="1"/>
    <x v="12"/>
    <n v="25636"/>
    <m/>
    <s v="N"/>
    <x v="5"/>
    <x v="0"/>
  </r>
  <r>
    <s v="NSRAA"/>
    <s v="HIDDEN FALLS"/>
    <s v="450"/>
    <x v="18"/>
    <n v="839"/>
    <s v="C"/>
    <n v="1"/>
    <n v="2"/>
    <x v="21"/>
    <n v="334380"/>
    <m/>
    <s v="N"/>
    <x v="5"/>
    <x v="1"/>
  </r>
  <r>
    <s v="NSRAA"/>
    <s v="HIDDEN FALLS"/>
    <s v="450"/>
    <x v="18"/>
    <n v="839"/>
    <s v="C"/>
    <n v="1"/>
    <n v="3"/>
    <x v="16"/>
    <n v="412713"/>
    <m/>
    <s v="N"/>
    <x v="5"/>
    <x v="2"/>
  </r>
  <r>
    <s v="NSRAA"/>
    <s v="HIDDEN FALLS"/>
    <s v="450"/>
    <x v="18"/>
    <n v="839"/>
    <s v="C"/>
    <n v="1"/>
    <n v="4"/>
    <x v="17"/>
    <n v="33832"/>
    <m/>
    <s v="N"/>
    <x v="5"/>
    <x v="3"/>
  </r>
  <r>
    <s v="NSRAA"/>
    <s v="HAINES PROJECTS"/>
    <s v="450"/>
    <x v="19"/>
    <n v="834"/>
    <s v="C"/>
    <n v="1"/>
    <n v="1"/>
    <x v="13"/>
    <n v="366"/>
    <n v="1"/>
    <s v="Y"/>
    <x v="4"/>
    <x v="0"/>
  </r>
  <r>
    <s v="NSRAA"/>
    <s v="HAINES PROJECTS"/>
    <s v="450"/>
    <x v="19"/>
    <n v="834"/>
    <s v="C"/>
    <n v="1"/>
    <n v="2"/>
    <x v="14"/>
    <n v="2618"/>
    <n v="0.95"/>
    <s v="N"/>
    <x v="4"/>
    <x v="1"/>
  </r>
  <r>
    <s v="NSRAA"/>
    <s v="HAINES PROJECTS"/>
    <s v="450"/>
    <x v="19"/>
    <n v="834"/>
    <s v="C"/>
    <n v="2"/>
    <n v="1"/>
    <x v="13"/>
    <n v="734"/>
    <n v="1"/>
    <s v="Y"/>
    <x v="2"/>
    <x v="0"/>
  </r>
  <r>
    <s v="NSRAA"/>
    <s v="HAINES PROJECTS"/>
    <s v="450"/>
    <x v="19"/>
    <n v="834"/>
    <s v="C"/>
    <n v="2"/>
    <n v="2"/>
    <x v="14"/>
    <n v="5110"/>
    <n v="0.95"/>
    <s v="N"/>
    <x v="2"/>
    <x v="1"/>
  </r>
  <r>
    <s v="NSRAA"/>
    <s v="HAINES PROJECTS"/>
    <s v="450"/>
    <x v="19"/>
    <n v="834"/>
    <s v="C"/>
    <n v="3"/>
    <n v="1"/>
    <x v="13"/>
    <n v="598"/>
    <n v="1"/>
    <s v="Y"/>
    <x v="3"/>
    <x v="0"/>
  </r>
  <r>
    <s v="NSRAA"/>
    <s v="HIDDEN FALLS"/>
    <s v="450"/>
    <x v="19"/>
    <n v="506"/>
    <s v="C"/>
    <n v="1"/>
    <n v="2"/>
    <x v="14"/>
    <n v="32709"/>
    <n v="0.22"/>
    <s v="N"/>
    <x v="5"/>
    <x v="1"/>
  </r>
  <r>
    <s v="NSRAA"/>
    <s v="HAINES PROJECTS"/>
    <s v="450"/>
    <x v="19"/>
    <n v="834"/>
    <s v="C"/>
    <n v="3"/>
    <n v="2"/>
    <x v="14"/>
    <n v="4079"/>
    <n v="0.95"/>
    <s v="N"/>
    <x v="3"/>
    <x v="1"/>
  </r>
  <r>
    <s v="NSRAA"/>
    <s v="HIDDEN FALLS"/>
    <s v="450"/>
    <x v="19"/>
    <n v="506"/>
    <s v="C"/>
    <n v="1"/>
    <n v="1"/>
    <x v="13"/>
    <n v="1923"/>
    <n v="0.74"/>
    <s v="Y"/>
    <x v="5"/>
    <x v="0"/>
  </r>
  <r>
    <s v="NSRAA"/>
    <s v="HIDDEN FALLS"/>
    <s v="450"/>
    <x v="19"/>
    <n v="506"/>
    <s v="C"/>
    <n v="1"/>
    <n v="3"/>
    <x v="18"/>
    <n v="192495"/>
    <n v="0.32"/>
    <s v="N"/>
    <x v="5"/>
    <x v="2"/>
  </r>
  <r>
    <s v="NSRAA"/>
    <s v="HIDDEN FALLS"/>
    <s v="450"/>
    <x v="19"/>
    <n v="506"/>
    <s v="C"/>
    <n v="1"/>
    <n v="4"/>
    <x v="19"/>
    <n v="13838"/>
    <n v="0.02"/>
    <s v="N"/>
    <x v="5"/>
    <x v="3"/>
  </r>
  <r>
    <s v="NSRAA"/>
    <s v="HIDDEN FALLS"/>
    <s v="450"/>
    <x v="19"/>
    <n v="506"/>
    <s v="C"/>
    <n v="2"/>
    <n v="1"/>
    <x v="13"/>
    <n v="398"/>
    <n v="0.35"/>
    <s v="Y"/>
    <x v="6"/>
    <x v="0"/>
  </r>
  <r>
    <s v="NSRAA"/>
    <s v="HIDDEN FALLS"/>
    <s v="450"/>
    <x v="19"/>
    <n v="506"/>
    <s v="C"/>
    <n v="2"/>
    <n v="2"/>
    <x v="14"/>
    <n v="15420"/>
    <n v="0.45"/>
    <s v="N"/>
    <x v="6"/>
    <x v="1"/>
  </r>
  <r>
    <s v="NSRAA"/>
    <s v="HIDDEN FALLS"/>
    <s v="450"/>
    <x v="19"/>
    <n v="506"/>
    <s v="C"/>
    <n v="2"/>
    <n v="3"/>
    <x v="18"/>
    <n v="918757"/>
    <n v="2.42"/>
    <s v="N"/>
    <x v="6"/>
    <x v="2"/>
  </r>
  <r>
    <s v="NSRAA"/>
    <s v="HIDDEN FALLS"/>
    <s v="450"/>
    <x v="19"/>
    <n v="506"/>
    <s v="C"/>
    <n v="2"/>
    <n v="4"/>
    <x v="19"/>
    <n v="18795"/>
    <n v="0.04"/>
    <s v="N"/>
    <x v="6"/>
    <x v="3"/>
  </r>
  <r>
    <s v="NSRAA"/>
    <s v="HIDDEN FALLS"/>
    <s v="450"/>
    <x v="19"/>
    <n v="506"/>
    <s v="C"/>
    <n v="3"/>
    <n v="1"/>
    <x v="19"/>
    <n v="390"/>
    <n v="0"/>
    <s v="N"/>
    <x v="9"/>
    <x v="3"/>
  </r>
  <r>
    <s v="NSRAA"/>
    <s v="HIDDEN FALLS"/>
    <s v="450"/>
    <x v="1"/>
    <n v="153"/>
    <s v="C"/>
    <n v="1"/>
    <n v="1"/>
    <x v="4"/>
    <n v="23347"/>
    <m/>
    <s v="Y"/>
    <x v="5"/>
    <x v="0"/>
  </r>
  <r>
    <s v="NSRAA"/>
    <s v="HIDDEN FALLS"/>
    <s v="450"/>
    <x v="1"/>
    <n v="153"/>
    <s v="C"/>
    <n v="1"/>
    <n v="2"/>
    <x v="5"/>
    <n v="363569"/>
    <m/>
    <s v="N"/>
    <x v="5"/>
    <x v="1"/>
  </r>
  <r>
    <s v="NSRAA"/>
    <s v="HIDDEN FALLS"/>
    <s v="450"/>
    <x v="1"/>
    <n v="153"/>
    <s v="C"/>
    <n v="1"/>
    <n v="3"/>
    <x v="6"/>
    <n v="67025"/>
    <m/>
    <s v="N"/>
    <x v="5"/>
    <x v="2"/>
  </r>
  <r>
    <s v="NSRAA"/>
    <s v="HIDDEN FALLS"/>
    <s v="450"/>
    <x v="1"/>
    <n v="153"/>
    <s v="C"/>
    <n v="1"/>
    <n v="4"/>
    <x v="7"/>
    <n v="16405"/>
    <m/>
    <s v="N"/>
    <x v="5"/>
    <x v="3"/>
  </r>
  <r>
    <s v="NSRAA"/>
    <s v="SAWMILL CREEK"/>
    <s v="450"/>
    <x v="12"/>
    <n v="911"/>
    <s v="C"/>
    <n v="3"/>
    <n v="1"/>
    <x v="14"/>
    <n v="0"/>
    <n v="5.44"/>
    <s v="Y"/>
    <x v="8"/>
    <x v="0"/>
  </r>
  <r>
    <s v="NSRAA"/>
    <s v="SAWMILL CREEK"/>
    <s v="450"/>
    <x v="12"/>
    <n v="911"/>
    <s v="C"/>
    <n v="3"/>
    <n v="2"/>
    <x v="18"/>
    <n v="38838"/>
    <n v="16.61"/>
    <s v="N"/>
    <x v="8"/>
    <x v="1"/>
  </r>
  <r>
    <s v="NSRAA"/>
    <s v="SAWMILL CREEK"/>
    <s v="450"/>
    <x v="12"/>
    <n v="911"/>
    <s v="C"/>
    <n v="3"/>
    <n v="3"/>
    <x v="19"/>
    <n v="592938"/>
    <n v="4.8899999999999997"/>
    <s v="N"/>
    <x v="8"/>
    <x v="2"/>
  </r>
  <r>
    <s v="NSRAA"/>
    <s v="SAWMILL CREEK"/>
    <s v="450"/>
    <x v="12"/>
    <n v="911"/>
    <s v="C"/>
    <n v="3"/>
    <n v="4"/>
    <x v="20"/>
    <n v="917013"/>
    <n v="3.36"/>
    <s v="N"/>
    <x v="8"/>
    <x v="3"/>
  </r>
  <r>
    <s v="NSRAA"/>
    <s v="SAWMILL CREEK"/>
    <s v="450"/>
    <x v="19"/>
    <n v="911"/>
    <s v="F"/>
    <n v="3"/>
    <n v="1"/>
    <x v="14"/>
    <n v="16549"/>
    <n v="5.4"/>
    <s v="N"/>
    <x v="8"/>
    <x v="1"/>
  </r>
  <r>
    <s v="NSRAA"/>
    <s v="SAWMILL CREEK"/>
    <s v="450"/>
    <x v="19"/>
    <n v="911"/>
    <s v="F"/>
    <n v="3"/>
    <n v="2"/>
    <x v="18"/>
    <n v="1564766"/>
    <n v="16.5"/>
    <s v="N"/>
    <x v="8"/>
    <x v="2"/>
  </r>
  <r>
    <s v="NSRAA"/>
    <s v="SAWMILL CREEK"/>
    <s v="450"/>
    <x v="19"/>
    <n v="911"/>
    <s v="F"/>
    <n v="3"/>
    <n v="3"/>
    <x v="19"/>
    <n v="536172"/>
    <n v="2.2999999999999998"/>
    <s v="N"/>
    <x v="8"/>
    <x v="3"/>
  </r>
  <r>
    <s v="NSRAA"/>
    <s v="HIDDEN FALLS"/>
    <s v="450"/>
    <x v="11"/>
    <n v="506"/>
    <s v="F"/>
    <n v="5"/>
    <n v="1"/>
    <x v="8"/>
    <n v="17136"/>
    <n v="0.38"/>
    <s v="Y"/>
    <x v="5"/>
    <x v="0"/>
  </r>
  <r>
    <s v="NSRAA"/>
    <s v="HIDDEN FALLS"/>
    <s v="450"/>
    <x v="11"/>
    <n v="506"/>
    <s v="F"/>
    <n v="5"/>
    <n v="2"/>
    <x v="13"/>
    <n v="152888"/>
    <n v="0.72"/>
    <s v="N"/>
    <x v="5"/>
    <x v="1"/>
  </r>
  <r>
    <s v="NSRAA"/>
    <s v="HIDDEN FALLS"/>
    <s v="450"/>
    <x v="11"/>
    <n v="506"/>
    <s v="F"/>
    <n v="5"/>
    <n v="3"/>
    <x v="14"/>
    <n v="119814"/>
    <n v="0.16"/>
    <s v="N"/>
    <x v="5"/>
    <x v="2"/>
  </r>
  <r>
    <s v="NSRAA"/>
    <s v="HIDDEN FALLS"/>
    <s v="450"/>
    <x v="11"/>
    <n v="506"/>
    <s v="F"/>
    <n v="5"/>
    <n v="4"/>
    <x v="18"/>
    <n v="66386"/>
    <n v="7.0000000000000007E-2"/>
    <s v="N"/>
    <x v="5"/>
    <x v="3"/>
  </r>
  <r>
    <s v="NSRAA"/>
    <s v="HIDDEN FALLS"/>
    <s v="450"/>
    <x v="11"/>
    <n v="506"/>
    <s v="F"/>
    <n v="6"/>
    <n v="1"/>
    <x v="8"/>
    <n v="454"/>
    <n v="2.16"/>
    <s v="Y"/>
    <x v="6"/>
    <x v="0"/>
  </r>
  <r>
    <s v="NSRAA"/>
    <s v="HIDDEN FALLS"/>
    <s v="450"/>
    <x v="11"/>
    <n v="506"/>
    <s v="F"/>
    <n v="6"/>
    <n v="2"/>
    <x v="13"/>
    <n v="10989"/>
    <n v="0.35"/>
    <s v="N"/>
    <x v="6"/>
    <x v="1"/>
  </r>
  <r>
    <s v="NSRAA"/>
    <s v="HIDDEN FALLS"/>
    <s v="450"/>
    <x v="11"/>
    <n v="506"/>
    <s v="F"/>
    <n v="6"/>
    <n v="3"/>
    <x v="14"/>
    <n v="60728"/>
    <n v="0.37"/>
    <s v="N"/>
    <x v="6"/>
    <x v="2"/>
  </r>
  <r>
    <s v="NSRAA"/>
    <s v="HIDDEN FALLS"/>
    <s v="450"/>
    <x v="11"/>
    <n v="506"/>
    <s v="F"/>
    <n v="6"/>
    <n v="4"/>
    <x v="18"/>
    <n v="119036"/>
    <n v="0.28000000000000003"/>
    <s v="N"/>
    <x v="6"/>
    <x v="3"/>
  </r>
  <r>
    <s v="NSRAA"/>
    <s v="MEDVEJIE"/>
    <s v="450"/>
    <x v="12"/>
    <n v="912"/>
    <s v="C"/>
    <n v="1"/>
    <n v="1"/>
    <x v="14"/>
    <n v="80"/>
    <n v="0.89"/>
    <s v="Y"/>
    <x v="0"/>
    <x v="0"/>
  </r>
  <r>
    <s v="NSRAA"/>
    <s v="MEDVEJIE"/>
    <s v="450"/>
    <x v="12"/>
    <n v="912"/>
    <s v="C"/>
    <n v="1"/>
    <n v="2"/>
    <x v="18"/>
    <n v="32576"/>
    <n v="3.39"/>
    <s v="N"/>
    <x v="0"/>
    <x v="1"/>
  </r>
  <r>
    <s v="NSRAA"/>
    <s v="MEDVEJIE"/>
    <s v="450"/>
    <x v="12"/>
    <n v="912"/>
    <s v="C"/>
    <n v="1"/>
    <n v="3"/>
    <x v="19"/>
    <n v="134465"/>
    <n v="0.69"/>
    <s v="N"/>
    <x v="0"/>
    <x v="2"/>
  </r>
  <r>
    <s v="NSRAA"/>
    <s v="MEDVEJIE"/>
    <s v="450"/>
    <x v="12"/>
    <n v="912"/>
    <s v="C"/>
    <n v="1"/>
    <n v="4"/>
    <x v="20"/>
    <n v="364233"/>
    <n v="0.78"/>
    <s v="N"/>
    <x v="0"/>
    <x v="3"/>
  </r>
  <r>
    <s v="NSRAA"/>
    <s v="MEDVEJIE"/>
    <s v="450"/>
    <x v="12"/>
    <n v="912"/>
    <s v="C"/>
    <n v="2"/>
    <n v="1"/>
    <x v="14"/>
    <n v="116"/>
    <n v="0.12"/>
    <s v="Y"/>
    <x v="11"/>
    <x v="0"/>
  </r>
  <r>
    <s v="NSRAA"/>
    <s v="MEDVEJIE"/>
    <s v="450"/>
    <x v="12"/>
    <n v="912"/>
    <s v="C"/>
    <n v="2"/>
    <n v="2"/>
    <x v="18"/>
    <n v="24769"/>
    <n v="2.35"/>
    <s v="N"/>
    <x v="11"/>
    <x v="1"/>
  </r>
  <r>
    <s v="NSRAA"/>
    <s v="MEDVEJIE"/>
    <s v="450"/>
    <x v="12"/>
    <n v="912"/>
    <s v="C"/>
    <n v="2"/>
    <n v="3"/>
    <x v="19"/>
    <n v="144030"/>
    <n v="0.96"/>
    <s v="N"/>
    <x v="11"/>
    <x v="2"/>
  </r>
  <r>
    <s v="NSRAA"/>
    <s v="MEDVEJIE"/>
    <s v="450"/>
    <x v="12"/>
    <n v="912"/>
    <s v="C"/>
    <n v="2"/>
    <n v="4"/>
    <x v="20"/>
    <n v="42838"/>
    <n v="0.13"/>
    <s v="N"/>
    <x v="11"/>
    <x v="3"/>
  </r>
  <r>
    <s v="NSRAA"/>
    <s v="MEDVEJIE"/>
    <s v="450"/>
    <x v="19"/>
    <n v="912"/>
    <s v="F"/>
    <n v="1"/>
    <n v="1"/>
    <x v="13"/>
    <n v="1961"/>
    <n v="2.5"/>
    <s v="Y"/>
    <x v="0"/>
    <x v="0"/>
  </r>
  <r>
    <s v="NSRAA"/>
    <s v="MEDVEJIE"/>
    <s v="450"/>
    <x v="19"/>
    <n v="912"/>
    <s v="F"/>
    <n v="1"/>
    <n v="2"/>
    <x v="14"/>
    <n v="33650"/>
    <n v="0.75"/>
    <s v="N"/>
    <x v="0"/>
    <x v="1"/>
  </r>
  <r>
    <s v="NSRAA"/>
    <s v="MEDVEJIE"/>
    <s v="450"/>
    <x v="19"/>
    <n v="912"/>
    <s v="F"/>
    <n v="1"/>
    <n v="3"/>
    <x v="18"/>
    <n v="1127239"/>
    <n v="2.99"/>
    <s v="N"/>
    <x v="0"/>
    <x v="2"/>
  </r>
  <r>
    <s v="NSRAA"/>
    <s v="MEDVEJIE"/>
    <s v="450"/>
    <x v="19"/>
    <n v="912"/>
    <s v="F"/>
    <n v="1"/>
    <n v="4"/>
    <x v="19"/>
    <n v="137250"/>
    <n v="0.26"/>
    <s v="N"/>
    <x v="0"/>
    <x v="3"/>
  </r>
  <r>
    <s v="NSRAA"/>
    <s v="MEDVEJIE"/>
    <s v="450"/>
    <x v="20"/>
    <n v="985"/>
    <s v="C"/>
    <n v="1"/>
    <n v="1"/>
    <x v="18"/>
    <n v="0"/>
    <n v="3.39"/>
    <s v="Y"/>
    <x v="0"/>
    <x v="0"/>
  </r>
  <r>
    <s v="NSRAA"/>
    <s v="MEDVEJIE"/>
    <s v="450"/>
    <x v="20"/>
    <n v="985"/>
    <s v="C"/>
    <n v="1"/>
    <n v="2"/>
    <x v="19"/>
    <n v="19142"/>
    <n v="0.75"/>
    <s v="N"/>
    <x v="0"/>
    <x v="1"/>
  </r>
  <r>
    <s v="NSRAA"/>
    <s v="MEDVEJIE"/>
    <s v="450"/>
    <x v="20"/>
    <n v="985"/>
    <s v="C"/>
    <n v="1"/>
    <n v="3"/>
    <x v="20"/>
    <n v="494731"/>
    <n v="1.81"/>
    <s v="N"/>
    <x v="0"/>
    <x v="2"/>
  </r>
  <r>
    <s v="NSRAA"/>
    <s v="MEDVEJIE"/>
    <s v="450"/>
    <x v="20"/>
    <n v="985"/>
    <s v="C"/>
    <n v="1"/>
    <n v="4"/>
    <x v="23"/>
    <n v="1136331"/>
    <n v="1.9"/>
    <s v="N"/>
    <x v="0"/>
    <x v="3"/>
  </r>
  <r>
    <s v="NSRAA"/>
    <s v="MEDVEJIE"/>
    <s v="450"/>
    <x v="20"/>
    <n v="985"/>
    <s v="C"/>
    <n v="2"/>
    <n v="1"/>
    <x v="18"/>
    <n v="88"/>
    <n v="2.35"/>
    <s v="Y"/>
    <x v="11"/>
    <x v="0"/>
  </r>
  <r>
    <s v="NSRAA"/>
    <s v="MEDVEJIE"/>
    <s v="450"/>
    <x v="20"/>
    <n v="985"/>
    <s v="C"/>
    <n v="2"/>
    <n v="2"/>
    <x v="19"/>
    <n v="10829"/>
    <n v="1.02"/>
    <s v="N"/>
    <x v="11"/>
    <x v="1"/>
  </r>
  <r>
    <s v="NSRAA"/>
    <s v="MEDVEJIE"/>
    <s v="450"/>
    <x v="20"/>
    <n v="985"/>
    <s v="C"/>
    <n v="2"/>
    <n v="3"/>
    <x v="20"/>
    <n v="108462"/>
    <n v="0.46"/>
    <s v="N"/>
    <x v="11"/>
    <x v="2"/>
  </r>
  <r>
    <s v="NSRAA"/>
    <s v="MEDVEJIE"/>
    <s v="450"/>
    <x v="20"/>
    <n v="985"/>
    <s v="C"/>
    <n v="2"/>
    <n v="4"/>
    <x v="23"/>
    <n v="0"/>
    <m/>
    <s v="Y"/>
    <x v="11"/>
    <x v="3"/>
  </r>
  <r>
    <s v="NSRAA"/>
    <s v="HIDDEN FALLS"/>
    <s v="450"/>
    <x v="20"/>
    <n v="1034"/>
    <s v="C"/>
    <n v="1"/>
    <n v="1"/>
    <x v="18"/>
    <n v="254"/>
    <n v="0.33"/>
    <s v="Y"/>
    <x v="5"/>
    <x v="0"/>
  </r>
  <r>
    <s v="NSRAA"/>
    <s v="HIDDEN FALLS"/>
    <s v="450"/>
    <x v="20"/>
    <n v="1034"/>
    <s v="C"/>
    <n v="1"/>
    <n v="2"/>
    <x v="19"/>
    <n v="8203"/>
    <n v="0.21"/>
    <s v="N"/>
    <x v="5"/>
    <x v="1"/>
  </r>
  <r>
    <s v="NSRAA"/>
    <s v="HIDDEN FALLS"/>
    <s v="450"/>
    <x v="20"/>
    <n v="1034"/>
    <s v="C"/>
    <n v="1"/>
    <n v="3"/>
    <x v="20"/>
    <n v="199737"/>
    <n v="0.6"/>
    <s v="N"/>
    <x v="5"/>
    <x v="2"/>
  </r>
  <r>
    <s v="NSRAA"/>
    <s v="HIDDEN FALLS"/>
    <s v="450"/>
    <x v="20"/>
    <n v="1034"/>
    <s v="C"/>
    <n v="1"/>
    <n v="4"/>
    <x v="23"/>
    <n v="24404"/>
    <n v="0.05"/>
    <s v="N"/>
    <x v="5"/>
    <x v="3"/>
  </r>
  <r>
    <s v="NSRAA"/>
    <s v="HIDDEN FALLS"/>
    <s v="450"/>
    <x v="20"/>
    <n v="1034"/>
    <s v="C"/>
    <n v="2"/>
    <n v="1"/>
    <x v="18"/>
    <n v="491"/>
    <n v="2.59"/>
    <s v="Y"/>
    <x v="6"/>
    <x v="0"/>
  </r>
  <r>
    <s v="NSRAA"/>
    <s v="HIDDEN FALLS"/>
    <s v="450"/>
    <x v="20"/>
    <n v="1034"/>
    <s v="C"/>
    <n v="2"/>
    <n v="2"/>
    <x v="19"/>
    <n v="8193"/>
    <n v="0.2"/>
    <s v="N"/>
    <x v="6"/>
    <x v="1"/>
  </r>
  <r>
    <s v="NSRAA"/>
    <s v="HIDDEN FALLS"/>
    <s v="450"/>
    <x v="20"/>
    <n v="1034"/>
    <s v="C"/>
    <n v="2"/>
    <n v="3"/>
    <x v="20"/>
    <n v="37520"/>
    <n v="0.09"/>
    <s v="N"/>
    <x v="6"/>
    <x v="2"/>
  </r>
  <r>
    <s v="NSRAA"/>
    <s v="HIDDEN FALLS"/>
    <s v="450"/>
    <x v="20"/>
    <n v="1034"/>
    <s v="C"/>
    <n v="2"/>
    <n v="4"/>
    <x v="23"/>
    <n v="8475"/>
    <n v="0.02"/>
    <s v="N"/>
    <x v="6"/>
    <x v="3"/>
  </r>
  <r>
    <s v="NSRAA"/>
    <s v="HIDDEN FALLS"/>
    <s v="450"/>
    <x v="20"/>
    <n v="1034"/>
    <s v="C"/>
    <n v="3"/>
    <n v="1"/>
    <x v="19"/>
    <n v="3952"/>
    <n v="0.23"/>
    <s v="N"/>
    <x v="9"/>
    <x v="1"/>
  </r>
  <r>
    <s v="NSRAA"/>
    <s v="HIDDEN FALLS"/>
    <s v="450"/>
    <x v="20"/>
    <n v="1034"/>
    <s v="C"/>
    <n v="3"/>
    <n v="2"/>
    <x v="20"/>
    <n v="74128"/>
    <n v="0.37"/>
    <s v="N"/>
    <x v="9"/>
    <x v="2"/>
  </r>
  <r>
    <s v="NSRAA"/>
    <s v="HIDDEN FALLS"/>
    <s v="450"/>
    <x v="20"/>
    <n v="1034"/>
    <s v="C"/>
    <n v="3"/>
    <n v="3"/>
    <x v="23"/>
    <n v="2692"/>
    <n v="0.02"/>
    <s v="N"/>
    <x v="9"/>
    <x v="3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  <r>
    <m/>
    <m/>
    <m/>
    <x v="21"/>
    <m/>
    <m/>
    <m/>
    <m/>
    <x v="24"/>
    <m/>
    <m/>
    <m/>
    <x v="1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NOT TAGGED"/>
    <s v="!01955NSRA12"/>
    <s v="AK"/>
    <s v="NSRAA"/>
    <s v="H"/>
    <s v="HIDDEN FALLS"/>
    <n v="1994"/>
    <s v="HIDDEN FALLS H"/>
    <m/>
    <s v="CHUM"/>
    <s v="FED FRY"/>
    <n v="1.72"/>
    <m/>
    <x v="0"/>
    <s v="KASNYKU BAY 112-11"/>
    <d v="1995-05-22T00:00:00"/>
    <n v="0"/>
    <n v="37035400"/>
    <m/>
    <n v="1"/>
    <s v="TM"/>
    <s v="3H"/>
    <d v="1899-12-30T00:01:01"/>
    <s v="HIDDENFALLS94"/>
    <m/>
  </r>
  <r>
    <s v="NOT TAGGED"/>
    <s v="!01965NSRA13"/>
    <s v="AK"/>
    <s v="NSRAA"/>
    <s v="H"/>
    <s v="HIDDEN FALLS"/>
    <n v="1995"/>
    <s v="HIDDEN FALLS H"/>
    <m/>
    <s v="CHUM"/>
    <s v="FED FRY"/>
    <n v="1.52"/>
    <n v="55"/>
    <x v="1"/>
    <s v="KASNYKU BAY 112-11"/>
    <d v="1996-05-22T00:00:00"/>
    <n v="0"/>
    <n v="49715678"/>
    <m/>
    <n v="1"/>
    <s v="TM"/>
    <s v="3,3H"/>
    <s v="1:1.3,2.3"/>
    <s v="HIDDENFALLS95"/>
    <m/>
  </r>
  <r>
    <s v="NOT TAGGED"/>
    <s v="!01975NSRA04"/>
    <s v="AK"/>
    <s v="NSRAA"/>
    <s v="H"/>
    <s v="HIDDEN FALLS"/>
    <n v="1996"/>
    <s v="HIDDEN FALLS H"/>
    <m/>
    <s v="CHUM"/>
    <s v="FED FRY"/>
    <n v="1.75"/>
    <n v="62"/>
    <x v="2"/>
    <s v="KASNYKU BAY 112-11"/>
    <d v="1997-05-21T00:00:00"/>
    <n v="0"/>
    <n v="37544876"/>
    <m/>
    <n v="1"/>
    <s v="TM"/>
    <s v="3,4H"/>
    <s v="1:1.3,2.4"/>
    <s v="HIDDENFALLS96"/>
    <m/>
  </r>
  <r>
    <s v="NOT TAGGED"/>
    <s v="!01985NSRA04"/>
    <s v="AK"/>
    <s v="NSRAA"/>
    <s v="H"/>
    <s v="HIDDEN FALLS"/>
    <n v="1997"/>
    <s v="HIDDEN FALLS H"/>
    <m/>
    <s v="CHUM"/>
    <s v="FED FRY"/>
    <n v="2.1800000000000002"/>
    <n v="68"/>
    <x v="3"/>
    <s v="KASNYKU BAY 112-11"/>
    <d v="1998-05-21T00:00:00"/>
    <n v="0"/>
    <n v="37809253"/>
    <m/>
    <n v="1"/>
    <s v="TM"/>
    <s v="3,3H"/>
    <s v="1:1.3,2.3"/>
    <s v="HIDDENFALLS97"/>
    <m/>
  </r>
  <r>
    <s v="NOT TAGGED"/>
    <s v="!01995NSRA04"/>
    <s v="AK"/>
    <s v="NSRAA"/>
    <s v="H"/>
    <s v="HIDDEN FALLS"/>
    <n v="1998"/>
    <s v="HIDDEN FALLS H"/>
    <m/>
    <s v="CHUM"/>
    <s v="FED FRY"/>
    <n v="1.7"/>
    <n v="60"/>
    <x v="4"/>
    <s v="KASNYKU BAY 112-11"/>
    <d v="1999-05-19T00:00:00"/>
    <n v="0"/>
    <n v="48905343"/>
    <m/>
    <n v="1"/>
    <s v="TM"/>
    <s v="3,3H"/>
    <s v="1:1.3,2.3"/>
    <s v="HIDDENFALLS98"/>
    <m/>
  </r>
  <r>
    <s v="NOT TAGGED"/>
    <s v="!01005NSRA04"/>
    <s v="AK"/>
    <s v="NSRAA"/>
    <s v="H"/>
    <s v="HIDDEN FALLS"/>
    <n v="1999"/>
    <s v="HIDDEN FALLS H"/>
    <m/>
    <s v="CHUM"/>
    <s v="FED FRY"/>
    <n v="2"/>
    <m/>
    <x v="5"/>
    <s v="KASNYKU BAY 112-11"/>
    <d v="2000-05-21T00:00:00"/>
    <n v="0"/>
    <n v="38689735"/>
    <m/>
    <n v="1"/>
    <s v="TM"/>
    <s v="3,3H"/>
    <s v="1:1.3,2.3"/>
    <s v="HIDDENFALLS99"/>
    <m/>
  </r>
  <r>
    <s v="NOT TAGGED"/>
    <s v="!01015NSRA04"/>
    <s v="AK"/>
    <s v="NSRAA"/>
    <s v="H"/>
    <s v="HIDDEN FALLS"/>
    <n v="2000"/>
    <s v="HIDDEN FALLS H"/>
    <m/>
    <s v="CHUM"/>
    <s v="FED FRY"/>
    <n v="2.16"/>
    <m/>
    <x v="6"/>
    <s v="KASNYKU BAY 112-11"/>
    <d v="2001-05-19T00:00:00"/>
    <n v="0"/>
    <n v="38918758"/>
    <m/>
    <n v="1"/>
    <s v="TM"/>
    <s v="3,3H"/>
    <s v="1:1.3,2.3"/>
    <s v="HIDDENFALLS00"/>
    <m/>
  </r>
  <r>
    <s v="NOT TAGGED"/>
    <s v="!01025NSRA04"/>
    <s v="AK"/>
    <s v="NSRAA"/>
    <s v="H"/>
    <s v="HIDDEN FALLS"/>
    <n v="2001"/>
    <s v="HIDDEN FALLS H"/>
    <m/>
    <s v="CHUM"/>
    <s v="FED FRY"/>
    <n v="1.55"/>
    <n v="55"/>
    <x v="7"/>
    <s v="KASNYKU BAY 112-11"/>
    <d v="2002-05-21T00:00:00"/>
    <n v="0"/>
    <n v="36503940"/>
    <m/>
    <n v="1"/>
    <s v="TM"/>
    <s v="3,3H"/>
    <s v="1:1.3,2.3"/>
    <s v="HIDDENFALLS01"/>
    <m/>
  </r>
  <r>
    <s v="NOT TAGGED"/>
    <s v="!01035NSRA04"/>
    <s v="AK"/>
    <s v="NSRAA"/>
    <s v="H"/>
    <s v="HIDDEN FALLS"/>
    <n v="2002"/>
    <s v="HIDDEN FALLS H"/>
    <m/>
    <s v="CHUM"/>
    <s v="FED FRY"/>
    <n v="1.88"/>
    <m/>
    <x v="8"/>
    <s v="KASNYKU BAY 112-11"/>
    <d v="2003-05-21T00:00:00"/>
    <n v="0"/>
    <n v="38788889"/>
    <m/>
    <n v="1"/>
    <s v="TM"/>
    <s v="3,3H"/>
    <s v="1:1.3,2.3"/>
    <s v="HIDDENFALLS02"/>
    <m/>
  </r>
  <r>
    <s v="NOT TAGGED"/>
    <s v="!01045NSRA04"/>
    <s v="AK"/>
    <s v="NSRAA"/>
    <s v="H"/>
    <s v="HIDDEN FALLS"/>
    <n v="2003"/>
    <s v="HIDDEN FALLS H"/>
    <m/>
    <s v="CHUM"/>
    <s v="FED FRY"/>
    <n v="1.98"/>
    <m/>
    <x v="9"/>
    <s v="KASNYKU BAY 112-11"/>
    <d v="2004-05-21T00:00:00"/>
    <n v="0"/>
    <n v="29881079"/>
    <m/>
    <n v="1"/>
    <s v="TM"/>
    <s v="3,3H"/>
    <s v="1:1.3,2.3"/>
    <s v="HIDDENFALLS03"/>
    <m/>
  </r>
  <r>
    <s v="NOT TAGGED"/>
    <s v="!01045NSRA06"/>
    <s v="AK"/>
    <s v="NSRAA"/>
    <s v="H"/>
    <s v="HIDDEN FALLS"/>
    <n v="2003"/>
    <s v="HIDDEN FALLS H"/>
    <m/>
    <s v="CHUM"/>
    <s v="FED FRY"/>
    <n v="3.53"/>
    <m/>
    <x v="9"/>
    <s v="KASNYKU BAY 112-11"/>
    <d v="2004-06-05T00:00:00"/>
    <n v="0"/>
    <n v="13662435"/>
    <m/>
    <n v="1"/>
    <s v="TM"/>
    <s v="4,3H"/>
    <s v="1:1.4,2.3"/>
    <s v="HIDDENFALLS03LLG"/>
    <m/>
  </r>
  <r>
    <s v="NOT TAGGED"/>
    <s v="!01055NSRA04"/>
    <s v="AK"/>
    <s v="NSRAA"/>
    <s v="H"/>
    <s v="HIDDEN FALLS"/>
    <n v="2004"/>
    <s v="HIDDEN FALLS H"/>
    <m/>
    <s v="CHUM"/>
    <s v="FED FRY"/>
    <n v="1.99"/>
    <m/>
    <x v="10"/>
    <s v="KASNYKU BAY 112-11"/>
    <d v="2005-05-24T00:00:00"/>
    <n v="0"/>
    <n v="33897948"/>
    <m/>
    <n v="1"/>
    <s v="TM"/>
    <s v="4,2H"/>
    <s v="1:1.4,2.2"/>
    <s v="HIDDENFALLS04"/>
    <m/>
  </r>
  <r>
    <s v="NOT TAGGED"/>
    <s v="!01055NSRA06"/>
    <s v="AK"/>
    <s v="NSRAA"/>
    <s v="H"/>
    <s v="HIDDEN FALLS"/>
    <n v="2004"/>
    <s v="HIDDEN FALLS H"/>
    <m/>
    <s v="CHUM"/>
    <s v="FED FRY"/>
    <n v="3.3"/>
    <m/>
    <x v="10"/>
    <s v="KASNYKU BAY 112-11"/>
    <d v="2005-06-03T00:00:00"/>
    <n v="0"/>
    <n v="9917604"/>
    <m/>
    <n v="1"/>
    <s v="TM"/>
    <s v="3,5H"/>
    <s v="1:1.3,2.5"/>
    <s v="HIDDENFALLS04LLG"/>
    <m/>
  </r>
  <r>
    <s v="NOT TAGGED"/>
    <s v="!01065NSRA02"/>
    <s v="AK"/>
    <s v="NSRAA"/>
    <s v="H"/>
    <s v="HIDDEN FALLS"/>
    <n v="2005"/>
    <s v="HIDDEN FALLS H"/>
    <m/>
    <s v="CHUM"/>
    <s v="FED FRY"/>
    <n v="3.3"/>
    <m/>
    <x v="11"/>
    <s v="KASNYKU BAY 112-11"/>
    <d v="2006-05-30T00:00:00"/>
    <n v="0"/>
    <n v="9300684"/>
    <s v="S"/>
    <n v="1"/>
    <s v="TM"/>
    <s v="1,3,2,1H"/>
    <s v="1:1.1,2.3,3.2,4.1"/>
    <s v="HIDDENFALLS05LLG"/>
    <m/>
  </r>
  <r>
    <s v="NOT TAGGED"/>
    <s v="!01065NSRA01"/>
    <s v="AK"/>
    <s v="NSRAA"/>
    <s v="H"/>
    <s v="HIDDEN FALLS"/>
    <n v="2005"/>
    <s v="HIDDEN FALLS H"/>
    <m/>
    <s v="CHUM"/>
    <s v="FED FRY"/>
    <n v="2"/>
    <m/>
    <x v="11"/>
    <s v="KASNYKU BAY 112-11"/>
    <d v="2006-05-21T00:00:00"/>
    <n v="0"/>
    <n v="34971120"/>
    <m/>
    <n v="1"/>
    <s v="TM"/>
    <s v="3,3,1H"/>
    <s v="1:1.3,2.3,3.1"/>
    <s v="HIDDENFALLS05"/>
    <m/>
  </r>
  <r>
    <s v="NOT TAGGED"/>
    <s v="!01075NSRA10"/>
    <s v="AK"/>
    <s v="NSRAA"/>
    <s v="H"/>
    <s v="HIDDEN FALLS"/>
    <n v="2006"/>
    <s v="HIDDEN FALLS H"/>
    <m/>
    <s v="CHUM"/>
    <s v="FED FRY"/>
    <n v="3.86"/>
    <m/>
    <x v="12"/>
    <s v="KASNYKU BAY 112-11"/>
    <d v="2007-06-15T00:00:00"/>
    <n v="0"/>
    <n v="9252243"/>
    <s v="S"/>
    <n v="1"/>
    <s v="TM"/>
    <s v="3,3n,1H"/>
    <s v="1:1.3,2.3n,3.1"/>
    <s v="HIDDENFALLS06LL"/>
    <m/>
  </r>
  <r>
    <s v="NOT TAGGED"/>
    <s v="!01075NSRA09"/>
    <s v="AK"/>
    <s v="NSRAA"/>
    <s v="H"/>
    <s v="HIDDEN FALLS"/>
    <n v="2006"/>
    <s v="HIDDEN FALLS H"/>
    <m/>
    <s v="CHUM"/>
    <s v="FED FRY"/>
    <n v="2.08"/>
    <m/>
    <x v="12"/>
    <s v="KASNYKU BAY 112-11"/>
    <d v="2007-06-06T00:00:00"/>
    <n v="0"/>
    <n v="34654534"/>
    <m/>
    <n v="1"/>
    <s v="TM"/>
    <s v="1,2,2,2H"/>
    <s v="1:1.1,2.2,3.2,4.2"/>
    <s v="HIDDENFALLS06"/>
    <m/>
  </r>
  <r>
    <s v="NOT TAGGED"/>
    <s v="!01085NSRA08"/>
    <s v="AK"/>
    <s v="NSRAA"/>
    <s v="H"/>
    <s v="HIDDEN FALLS"/>
    <n v="2007"/>
    <s v="HIDDEN FALLS H"/>
    <m/>
    <s v="CHUM"/>
    <s v="FED FRY"/>
    <n v="3.56"/>
    <m/>
    <x v="13"/>
    <s v="KASNYKU BAY 112-11"/>
    <d v="2008-06-24T00:00:00"/>
    <n v="0"/>
    <n v="9688433"/>
    <s v="S"/>
    <n v="1"/>
    <s v="TM"/>
    <s v="1,2,4H"/>
    <s v="1:1.1,2.2,3.4"/>
    <s v="HIDDENFALLS07LL"/>
    <m/>
  </r>
  <r>
    <s v="NOT TAGGED"/>
    <s v="!01085NSRA07"/>
    <s v="AK"/>
    <s v="NSRAA"/>
    <s v="H"/>
    <s v="HIDDEN FALLS"/>
    <n v="2007"/>
    <s v="HIDDEN FALLS H"/>
    <m/>
    <s v="CHUM"/>
    <s v="FED FRY"/>
    <n v="2.21"/>
    <m/>
    <x v="13"/>
    <s v="KASNYKU BAY 112-11"/>
    <d v="2008-06-11T00:00:00"/>
    <n v="0"/>
    <n v="31966262"/>
    <m/>
    <n v="1"/>
    <s v="TM"/>
    <s v="3,4nH"/>
    <s v="1:1.3,2.4n"/>
    <s v="HIDDENFALLS07"/>
    <m/>
  </r>
  <r>
    <s v="NOT TAGGED"/>
    <s v="!01095NSRA04"/>
    <s v="AK"/>
    <s v="NSRAA"/>
    <s v="H"/>
    <s v="HIDDEN FALLS"/>
    <n v="2008"/>
    <s v="HIDDEN FALLS H"/>
    <m/>
    <s v="CHUM"/>
    <s v="FED FRY"/>
    <n v="2.14"/>
    <m/>
    <x v="14"/>
    <s v="KASNYKU BAY 112-11"/>
    <d v="2009-06-01T00:00:00"/>
    <n v="0"/>
    <n v="41302992"/>
    <m/>
    <n v="1"/>
    <s v="TM"/>
    <s v="3,3,1H"/>
    <s v="1:1.3,2.3,3.1"/>
    <s v="HIDDENFALLS08"/>
    <m/>
  </r>
  <r>
    <s v="NOT TAGGED"/>
    <s v="!01105NSRA05"/>
    <s v="AK"/>
    <s v="NSRAA"/>
    <s v="H"/>
    <s v="HIDDEN FALLS"/>
    <n v="2009"/>
    <s v="HIDDEN FALLS H"/>
    <m/>
    <s v="CHUM"/>
    <s v="FED FRY"/>
    <n v="2.0499999999999998"/>
    <m/>
    <x v="15"/>
    <s v="KASNYKU BAY 112-11"/>
    <d v="2010-05-22T00:00:00"/>
    <n v="0"/>
    <n v="40268478"/>
    <m/>
    <n v="1"/>
    <s v="TM"/>
    <s v="1,2,3H"/>
    <s v="1:1.1,2.2,3.3"/>
    <s v="HIDDENFALLS09"/>
    <m/>
  </r>
  <r>
    <s v="NOT TAGGED"/>
    <s v="!01115NSRA04"/>
    <s v="AK"/>
    <s v="NSRAA"/>
    <s v="H"/>
    <s v="HIDDEN FALLS"/>
    <n v="2010"/>
    <s v="HIDDEN FALLS H"/>
    <m/>
    <s v="CHUM"/>
    <s v="FED FRY"/>
    <n v="2.17"/>
    <m/>
    <x v="16"/>
    <s v="KASNYKU BAY 112-11"/>
    <d v="2011-05-27T00:00:00"/>
    <n v="0"/>
    <n v="37630694"/>
    <m/>
    <n v="1"/>
    <s v="TM"/>
    <s v="4n,3H"/>
    <s v="1:1.4n,2.3"/>
    <s v="HIDDENFALLS10"/>
    <m/>
  </r>
  <r>
    <s v="NOT TAGGED"/>
    <s v="!01125NSRA09"/>
    <s v="AK"/>
    <s v="NSRAA"/>
    <s v="H"/>
    <s v="HIDDEN FALLS"/>
    <n v="2011"/>
    <s v="HIDDEN FALLS H"/>
    <m/>
    <s v="CHUM"/>
    <s v="FED FRY"/>
    <n v="3.69"/>
    <m/>
    <x v="17"/>
    <s v="KASNYKU BAY 112-11"/>
    <d v="2012-06-02T00:00:00"/>
    <n v="0"/>
    <n v="7048558"/>
    <m/>
    <n v="1"/>
    <s v="TM"/>
    <s v="3,2n,4nH"/>
    <s v="1:1.3,2.2n,3.4n"/>
    <s v="HIDDENFALLS11LL"/>
    <m/>
  </r>
  <r>
    <s v="NOT TAGGED"/>
    <s v="!01125NSRA08"/>
    <s v="AK"/>
    <s v="NSRAA"/>
    <s v="H"/>
    <s v="HIDDEN FALLS"/>
    <n v="2011"/>
    <s v="HIDDEN FALLS H"/>
    <m/>
    <s v="CHUM"/>
    <s v="FED FRY"/>
    <n v="1.92"/>
    <m/>
    <x v="17"/>
    <s v="KASNYKU BAY 112-11"/>
    <d v="2012-05-23T00:00:00"/>
    <n v="0"/>
    <n v="31283930"/>
    <m/>
    <n v="1"/>
    <s v="TM"/>
    <s v="3,2n,2nH"/>
    <s v="1:1.3,2.2n,3.2n"/>
    <s v="HIDDENFALLS11"/>
    <m/>
  </r>
  <r>
    <s v="NOT TAGGED"/>
    <s v="!01135NSRA06"/>
    <s v="AK"/>
    <s v="NSRAA"/>
    <s v="H"/>
    <s v="HIDDEN FALLS"/>
    <n v="2012"/>
    <s v="HIDDEN FALLS H"/>
    <m/>
    <s v="CHUM"/>
    <s v="FED FRY"/>
    <n v="2.09"/>
    <m/>
    <x v="18"/>
    <s v="KASNYKU BAY 112-11"/>
    <d v="2013-05-24T00:00:00"/>
    <n v="0"/>
    <n v="28358647"/>
    <m/>
    <n v="1"/>
    <s v="TM"/>
    <s v="1,2,3H"/>
    <s v="1:1.1,2.2,3.3"/>
    <s v="HIDDENFALLS12"/>
    <m/>
  </r>
  <r>
    <s v="NOT TAGGED"/>
    <s v="!01135NSRA07"/>
    <s v="AK"/>
    <s v="NSRAA"/>
    <s v="H"/>
    <s v="HIDDEN FALLS"/>
    <n v="2012"/>
    <s v="HIDDEN FALLS H"/>
    <m/>
    <s v="CHUM"/>
    <s v="FED FRY"/>
    <n v="4.2"/>
    <m/>
    <x v="18"/>
    <s v="KASNYKU BAY 112-11"/>
    <d v="2013-06-03T00:00:00"/>
    <n v="0"/>
    <n v="6508719"/>
    <s v="S"/>
    <n v="1"/>
    <s v="TM"/>
    <s v="3,3,2H"/>
    <s v="1:1.3,2.3,3.2"/>
    <s v="HIDDENFALLS12LL"/>
    <m/>
  </r>
  <r>
    <s v="NOT TAGGED"/>
    <s v="!01145NSRA07"/>
    <s v="AK"/>
    <s v="NSRAA"/>
    <s v="H"/>
    <s v="HIDDEN FALLS"/>
    <n v="2013"/>
    <s v="HIDDEN FALLS H"/>
    <m/>
    <s v="CHUM"/>
    <s v="FED FRY"/>
    <n v="4.29"/>
    <m/>
    <x v="19"/>
    <s v="KASNYKU BAY 112-11"/>
    <d v="2014-06-07T00:00:00"/>
    <n v="0"/>
    <n v="6395064"/>
    <s v="S"/>
    <n v="1"/>
    <s v="TM"/>
    <s v="4n,3,2nH"/>
    <s v="1:1.4n,2.3,3.2n"/>
    <s v="HIDDENFALLS13LL"/>
    <m/>
  </r>
  <r>
    <s v="NOT TAGGED"/>
    <s v="!01145NSRA06"/>
    <s v="AK"/>
    <s v="NSRAA"/>
    <s v="H"/>
    <s v="HIDDEN FALLS"/>
    <n v="2013"/>
    <s v="HIDDEN FALLS H"/>
    <m/>
    <s v="CHUM"/>
    <s v="FED FRY"/>
    <n v="2.1800000000000002"/>
    <m/>
    <x v="19"/>
    <s v="KASNYKU BAY 112-11"/>
    <d v="2014-05-27T00:00:00"/>
    <n v="0"/>
    <n v="25970400"/>
    <m/>
    <n v="1"/>
    <s v="TM"/>
    <s v="4n,3H"/>
    <s v="1:1.4n,2.3"/>
    <s v="HIDDENFALLS13"/>
    <m/>
  </r>
  <r>
    <s v="NOT TAGGED"/>
    <s v="!01155NSRA08"/>
    <s v="AK"/>
    <s v="NSRAA"/>
    <s v="H"/>
    <s v="HIDDEN FALLS"/>
    <n v="2014"/>
    <s v="HIDDEN FALLS H"/>
    <m/>
    <s v="CHUM"/>
    <s v="FED FRY"/>
    <n v="4.26"/>
    <m/>
    <x v="20"/>
    <s v="KASNYKU BAY 112-11"/>
    <d v="2015-05-29T00:00:00"/>
    <n v="0"/>
    <n v="6513515"/>
    <s v="S"/>
    <n v="1"/>
    <s v="TM"/>
    <s v="3,2n,4nH"/>
    <s v="1:1.3,2.2n,3.4n"/>
    <s v="HIDDENFALLS14LL"/>
    <m/>
  </r>
  <r>
    <s v="NOT TAGGED"/>
    <s v="!01155NSRA07"/>
    <s v="AK"/>
    <s v="NSRAA"/>
    <s v="H"/>
    <s v="HIDDEN FALLS"/>
    <n v="2014"/>
    <s v="HIDDEN FALLS H"/>
    <m/>
    <s v="CHUM"/>
    <s v="FED FRY"/>
    <n v="2.1"/>
    <m/>
    <x v="20"/>
    <s v="KASNYKU BAY 112-11"/>
    <d v="2015-05-18T00:00:00"/>
    <n v="0"/>
    <n v="23868519"/>
    <m/>
    <n v="1"/>
    <s v="TM"/>
    <s v="3,2n,2nH"/>
    <s v="1:1.3,2.2n,3.2n"/>
    <s v="HIDDENFALLS14"/>
    <m/>
  </r>
  <r>
    <s v="NOT TAGGED"/>
    <s v="!01165NSRA07"/>
    <s v="AK"/>
    <s v="NSRAA"/>
    <s v="H"/>
    <s v="HIDDEN FALLS"/>
    <n v="2015"/>
    <s v="HIDDEN FALLS H"/>
    <m/>
    <s v="CHUM"/>
    <s v="FED FRY"/>
    <n v="4.47"/>
    <m/>
    <x v="21"/>
    <s v="KASNYKU BAY 112-11"/>
    <d v="2016-05-15T00:00:00"/>
    <n v="0"/>
    <n v="10419637"/>
    <s v="S"/>
    <n v="1"/>
    <s v="TM"/>
    <s v="3,3,2H"/>
    <s v="1:1.3,2.3,3.2"/>
    <s v="HIDDENFALLS15LL"/>
    <m/>
  </r>
  <r>
    <s v="NOT TAGGED"/>
    <s v="!01165NSRA06"/>
    <s v="AK"/>
    <s v="NSRAA"/>
    <s v="H"/>
    <s v="HIDDEN FALLS"/>
    <n v="2015"/>
    <s v="HIDDEN FALLS H"/>
    <m/>
    <s v="CHUM"/>
    <s v="FED FRY"/>
    <n v="2.2799999999999998"/>
    <m/>
    <x v="21"/>
    <s v="KASNYKU BAY 112-11"/>
    <d v="2016-05-04T00:00:00"/>
    <n v="0"/>
    <n v="35599703"/>
    <m/>
    <n v="1"/>
    <s v="TM"/>
    <s v="1,2,3H"/>
    <s v="1:1.1,2.2,3.3"/>
    <s v="HIDDENFALLS15"/>
    <m/>
  </r>
  <r>
    <s v="NOT TAGGED"/>
    <s v="!01175NSRA11"/>
    <s v="AK"/>
    <s v="NSRAA"/>
    <s v="H"/>
    <s v="HIDDEN FALLS"/>
    <n v="2016"/>
    <s v="HIDDEN FALLS H"/>
    <m/>
    <s v="CHUM"/>
    <s v="FED FRY"/>
    <n v="1.92"/>
    <m/>
    <x v="22"/>
    <s v="KASNYKU BAY 112-11"/>
    <d v="2017-05-13T00:00:00"/>
    <n v="0"/>
    <n v="27859277"/>
    <m/>
    <n v="1"/>
    <s v="TM"/>
    <s v="4n,3H"/>
    <s v="1:1.4n,2.3"/>
    <s v="HIDDENFALLS16B"/>
    <m/>
  </r>
  <r>
    <s v="NOT TAGGED"/>
    <s v="!01175NSRA10"/>
    <s v="AK"/>
    <s v="NSRAA"/>
    <s v="H"/>
    <s v="HIDDEN FALLS"/>
    <n v="2016"/>
    <s v="HIDDEN FALLS H"/>
    <m/>
    <s v="CHUM"/>
    <s v="FED FRY"/>
    <n v="1.71"/>
    <m/>
    <x v="22"/>
    <s v="KASNYKU BAY 112-11"/>
    <d v="2017-05-14T00:00:00"/>
    <n v="0"/>
    <n v="25452476"/>
    <m/>
    <n v="1"/>
    <s v="TM"/>
    <s v="8n,2H"/>
    <s v="1:1.8n,2.2"/>
    <s v="HIDDENFALLS16"/>
    <m/>
  </r>
  <r>
    <s v="NOT TAGGED"/>
    <s v="!01175NSRA12"/>
    <s v="AK"/>
    <s v="NSRAA"/>
    <s v="H"/>
    <s v="HIDDEN FALLS"/>
    <n v="2016"/>
    <s v="HIDDEN FALLS H"/>
    <m/>
    <s v="CHUM"/>
    <s v="FED FRY"/>
    <n v="3.21"/>
    <m/>
    <x v="22"/>
    <s v="KASNYKU BAY 112-11"/>
    <d v="2017-06-01T00:00:00"/>
    <n v="0"/>
    <n v="3914853"/>
    <m/>
    <n v="1"/>
    <s v="TM"/>
    <s v="6,3H"/>
    <s v="1:1.6,2.3"/>
    <s v="HIDDENFALLS16LL"/>
    <m/>
  </r>
  <r>
    <s v="NOT TAGGED"/>
    <s v="!01175NSRA13"/>
    <s v="AK"/>
    <s v="NSRAA"/>
    <s v="H"/>
    <s v="HIDDEN FALLS"/>
    <n v="2016"/>
    <s v="HIDDEN FALLS H"/>
    <m/>
    <s v="CHUM"/>
    <s v="FED FRY"/>
    <n v="3.65"/>
    <m/>
    <x v="22"/>
    <s v="KASNYKU BAY 112-11"/>
    <d v="2017-05-31T00:00:00"/>
    <n v="0"/>
    <n v="7376057"/>
    <m/>
    <n v="1"/>
    <s v="TM"/>
    <s v="4n,3,2nH"/>
    <s v="1:1.4n,2.3,3.2n"/>
    <s v="HIDDENFALLS16LLB"/>
    <m/>
  </r>
  <r>
    <s v="NOT TAGGED"/>
    <s v="!01185NSRA14"/>
    <s v="AK"/>
    <s v="NSRAA"/>
    <s v="H"/>
    <s v="HIDDEN FALLS"/>
    <n v="2017"/>
    <s v="HIDDEN FALLS H"/>
    <s v="KADASHAN R"/>
    <s v="CHUM"/>
    <s v="FED FRY"/>
    <n v="2.21"/>
    <m/>
    <x v="23"/>
    <s v="KASNYKU BAY 112-11"/>
    <d v="2018-05-22T00:00:00"/>
    <n v="0"/>
    <n v="15549940"/>
    <m/>
    <n v="1"/>
    <s v="TM"/>
    <s v="3,2n,2nH3"/>
    <s v="1:1.3,2.2n,3.2n+4.3"/>
    <s v="HIDDENFALLS17B"/>
    <m/>
  </r>
  <r>
    <s v="NOT TAGGED"/>
    <s v="!01185NSRA17"/>
    <s v="AK"/>
    <s v="NSRAA"/>
    <s v="H"/>
    <s v="HIDDEN FALLS"/>
    <n v="2017"/>
    <s v="HIDDEN FALLS H"/>
    <s v="KADASHAN R"/>
    <s v="CHUM"/>
    <s v="FED FRY"/>
    <n v="4.46"/>
    <m/>
    <x v="23"/>
    <s v="KASNYKU BAY 112-11"/>
    <d v="2018-06-02T00:00:00"/>
    <n v="0"/>
    <n v="7855870"/>
    <m/>
    <n v="1"/>
    <s v="TM"/>
    <s v="3,5nH"/>
    <s v="1:1.3,2.5n"/>
    <s v="HIDDENFALLS17LL"/>
    <m/>
  </r>
  <r>
    <s v="NOT TAGGED"/>
    <s v="!01185NSRA15"/>
    <s v="AK"/>
    <s v="NSRAA"/>
    <s v="H"/>
    <s v="HIDDEN FALLS"/>
    <n v="2017"/>
    <s v="HIDDEN FALLS H"/>
    <s v="KADASHAN R"/>
    <s v="CHUM"/>
    <s v="FED FRY"/>
    <n v="2.29"/>
    <m/>
    <x v="23"/>
    <s v="KASNYKU BAY 112-11"/>
    <d v="2018-05-20T00:00:00"/>
    <n v="0"/>
    <n v="14633344"/>
    <m/>
    <n v="1"/>
    <s v="TM"/>
    <s v="3,2n,2nH"/>
    <s v="1:1.3,2.2n,3.2n"/>
    <s v="HIDDENFALLS17"/>
    <m/>
  </r>
  <r>
    <s v="NOT TAGGED"/>
    <s v="!01185NSRA16"/>
    <s v="AK"/>
    <s v="NSRAA"/>
    <s v="H"/>
    <s v="HIDDEN FALLS"/>
    <n v="2017"/>
    <s v="HIDDEN FALLS H"/>
    <s v="KADASHAN R"/>
    <s v="CHUM"/>
    <s v="FED FRY"/>
    <n v="4.08"/>
    <m/>
    <x v="23"/>
    <s v="KASNYKU BAY 112-11"/>
    <d v="2018-06-03T00:00:00"/>
    <n v="0"/>
    <n v="5686637"/>
    <m/>
    <n v="1"/>
    <s v="TM"/>
    <s v="3,2n,4nH"/>
    <s v="1:1.3,2.2n,3.4n"/>
    <s v="HIDDENFALLS17LLB"/>
    <m/>
  </r>
  <r>
    <s v="NOT TAGGED"/>
    <s v="!01195NSRA09"/>
    <s v="AK"/>
    <s v="NSRAA"/>
    <s v="H"/>
    <s v="HIDDEN FALLS"/>
    <n v="2018"/>
    <s v="HIDDEN FALLS H"/>
    <s v="KADASHAN R"/>
    <s v="CHUM"/>
    <s v="FED FRY"/>
    <n v="1.82"/>
    <m/>
    <x v="24"/>
    <s v="KASNYKU BAY 112-11"/>
    <d v="2019-05-09T00:00:00"/>
    <n v="0"/>
    <n v="14079320"/>
    <m/>
    <n v="1"/>
    <s v="TM"/>
    <s v="3,5H"/>
    <s v="1:1.3,2.5"/>
    <s v="HIDDENFALLS18"/>
    <m/>
  </r>
  <r>
    <s v="NOT TAGGED"/>
    <s v="!01195NSRA10"/>
    <s v="AK"/>
    <s v="NSRAA"/>
    <s v="H"/>
    <s v="HIDDEN FALLS"/>
    <n v="2018"/>
    <s v="HIDDEN FALLS H"/>
    <s v="KADASHAN R"/>
    <s v="CHUM"/>
    <s v="FED FRY"/>
    <n v="3.8"/>
    <m/>
    <x v="24"/>
    <s v="KASNYKU BAY 112-11"/>
    <d v="2019-05-27T00:00:00"/>
    <n v="0"/>
    <n v="6915531"/>
    <m/>
    <n v="1"/>
    <s v="TM"/>
    <s v="5n,4H"/>
    <s v="1:1.5n,2.4"/>
    <s v="HIDDENFALLS18LL"/>
    <m/>
  </r>
  <r>
    <s v="NOT TAGGED"/>
    <s v="!01195NSRA12"/>
    <s v="AK"/>
    <s v="NSRAA"/>
    <s v="H"/>
    <s v="HIDDEN FALLS"/>
    <n v="2018"/>
    <s v="HIDDEN FALLS H"/>
    <s v="KADASHAN R"/>
    <s v="CHUM"/>
    <s v="FED FRY"/>
    <n v="3.81"/>
    <m/>
    <x v="24"/>
    <s v="KASNYKU BAY 112-11"/>
    <d v="2019-05-24T00:00:00"/>
    <n v="0"/>
    <n v="8615567"/>
    <m/>
    <n v="1"/>
    <s v="TM"/>
    <s v="5n,4-4nH"/>
    <s v="1:1.5n,2.4-3.4n"/>
    <s v="HIDDENFALLS18LLB"/>
    <m/>
  </r>
  <r>
    <s v="NOT TAGGED"/>
    <s v="!01195NSRA11"/>
    <s v="AK"/>
    <s v="NSRAA"/>
    <s v="H"/>
    <s v="HIDDEN FALLS"/>
    <n v="2018"/>
    <s v="HIDDEN FALLS H"/>
    <s v="KADASHAN R"/>
    <s v="CHUM"/>
    <s v="FED FRY"/>
    <n v="1.99"/>
    <m/>
    <x v="24"/>
    <s v="KASNYKU BAY 112-11"/>
    <d v="2019-05-09T00:00:00"/>
    <n v="0"/>
    <n v="18013326"/>
    <m/>
    <n v="1"/>
    <s v="TM"/>
    <s v="3,5-4H"/>
    <s v="1:1.3,2.5-3.4"/>
    <s v="HIDDENFALLS18B"/>
    <m/>
  </r>
  <r>
    <s v="NOT TAGGED"/>
    <s v="!01205NSRA15"/>
    <s v="AK"/>
    <s v="NSRAA"/>
    <s v="H"/>
    <s v="HIDDEN FALLS"/>
    <n v="2019"/>
    <s v="HIDDEN FALLS H"/>
    <s v="KADASHAN R"/>
    <s v="CHUM"/>
    <s v="FED FRY"/>
    <n v="4.96"/>
    <m/>
    <x v="25"/>
    <s v="KASNYKU BAY 112-11"/>
    <d v="2020-06-03T00:00:00"/>
    <n v="0"/>
    <n v="12691227"/>
    <m/>
    <n v="1"/>
    <s v="TM"/>
    <s v="4n,3H"/>
    <s v="1:1.4n,2.3"/>
    <s v="HIDDENFALLS19"/>
    <m/>
  </r>
  <r>
    <s v="NOT TAGGED"/>
    <s v="!01205NSRA13"/>
    <s v="AK"/>
    <s v="NSRAA"/>
    <s v="H"/>
    <s v="HIDDEN FALLS"/>
    <n v="2019"/>
    <s v="HIDDEN FALLS H"/>
    <s v="KADASHAN R"/>
    <s v="CHUM"/>
    <s v="FED FRY"/>
    <n v="4.4000000000000004"/>
    <m/>
    <x v="25"/>
    <s v="KASNYKU BAY 112-11"/>
    <d v="2020-06-01T00:00:00"/>
    <n v="0"/>
    <n v="12360828"/>
    <m/>
    <n v="1"/>
    <s v="TM"/>
    <s v="8n,2H"/>
    <s v="1:1.8n,2.2"/>
    <s v="HIDDENFALLS19B"/>
    <m/>
  </r>
  <r>
    <s v="NOT TAGGED"/>
    <s v="!01205NSRA14"/>
    <s v="AK"/>
    <s v="NSRAA"/>
    <s v="H"/>
    <s v="HIDDEN FALLS"/>
    <n v="2019"/>
    <s v="HIDDEN FALLS H"/>
    <s v="KADASHAN R"/>
    <s v="CHUM"/>
    <s v="FED FRY"/>
    <n v="1.72"/>
    <m/>
    <x v="25"/>
    <s v="KASNYKU BAY 112-11"/>
    <d v="2020-05-07T00:00:00"/>
    <n v="0"/>
    <n v="11670074"/>
    <m/>
    <n v="1"/>
    <s v="TM"/>
    <s v="8n,2H"/>
    <s v="1:1.8n,2.2"/>
    <s v="HIDDENFALLS19B"/>
    <m/>
  </r>
  <r>
    <s v="NOT TAGGED"/>
    <s v="!01205NSRA16"/>
    <s v="AK"/>
    <s v="NSRAA"/>
    <s v="H"/>
    <s v="HIDDEN FALLS"/>
    <n v="2019"/>
    <s v="HIDDEN FALLS H"/>
    <s v="KADASHAN R"/>
    <s v="CHUM"/>
    <s v="FED FRY"/>
    <n v="1.83"/>
    <m/>
    <x v="25"/>
    <s v="KASNYKU BAY 112-11"/>
    <d v="2020-05-08T00:00:00"/>
    <n v="0"/>
    <n v="11867818"/>
    <m/>
    <n v="1"/>
    <s v="TM"/>
    <s v="4n,3H"/>
    <s v="1:1.4n,2.3"/>
    <s v="HIDDENFALLS19"/>
    <m/>
  </r>
  <r>
    <s v="NOT TAGGED"/>
    <s v="!01215NSRA12"/>
    <s v="AK"/>
    <s v="NSRAA"/>
    <s v="H"/>
    <s v="HIDDEN FALLS"/>
    <n v="2020"/>
    <s v="HIDDEN FALLS H"/>
    <s v="KADASHAN R"/>
    <s v="CHUM"/>
    <s v="FED FRY"/>
    <n v="2.9"/>
    <m/>
    <x v="26"/>
    <s v="KASNYKU BAY 112-11"/>
    <d v="2021-06-02T00:00:00"/>
    <n v="0"/>
    <n v="13050766"/>
    <m/>
    <n v="1"/>
    <s v="TM"/>
    <s v="5,5H"/>
    <s v="1:1.5,2.5"/>
    <s v="HIDDENFALLS20B"/>
    <m/>
  </r>
  <r>
    <s v="NOT TAGGED"/>
    <s v="!01215NSRA11"/>
    <s v="AK"/>
    <s v="NSRAA"/>
    <s v="H"/>
    <s v="HIDDEN FALLS"/>
    <n v="2020"/>
    <s v="HIDDEN FALLS H"/>
    <s v="KADASHAN R"/>
    <s v="CHUM"/>
    <s v="FED FRY"/>
    <n v="1.73"/>
    <m/>
    <x v="26"/>
    <s v="KASNYKU BAY 112-11"/>
    <d v="2021-05-18T00:00:00"/>
    <n v="0"/>
    <n v="12054608"/>
    <m/>
    <n v="1"/>
    <s v="TM"/>
    <s v="3,2n,2nH"/>
    <s v="1:1.3,2.2n,3.2n"/>
    <s v="HIDDENFALLS20"/>
    <m/>
  </r>
  <r>
    <s v="NOT TAGGED"/>
    <s v="!01215NSRA10"/>
    <s v="AK"/>
    <s v="NSRAA"/>
    <s v="H"/>
    <s v="HIDDEN FALLS"/>
    <n v="2020"/>
    <s v="HIDDEN FALLS H"/>
    <s v="KADASHAN R"/>
    <s v="CHUM"/>
    <s v="FED FRY"/>
    <n v="3.08"/>
    <m/>
    <x v="26"/>
    <s v="KASNYKU BAY 112-11"/>
    <d v="2021-05-31T00:00:00"/>
    <n v="0"/>
    <n v="11921924"/>
    <m/>
    <n v="1"/>
    <s v="TM"/>
    <s v="3,2n,2nH"/>
    <s v="1:1.3,2.2n,3.2n"/>
    <s v="HIDDENFALLS20"/>
    <m/>
  </r>
  <r>
    <s v="NOT TAGGED"/>
    <s v="!01215NSRA13"/>
    <s v="AK"/>
    <s v="NSRAA"/>
    <s v="H"/>
    <s v="HIDDEN FALLS"/>
    <n v="2020"/>
    <s v="HIDDEN FALLS H"/>
    <s v="KADASHAN R"/>
    <s v="CHUM"/>
    <s v="FED FRY"/>
    <n v="1.55"/>
    <m/>
    <x v="26"/>
    <s v="KASNYKU BAY 112-11"/>
    <d v="2021-05-22T00:00:00"/>
    <n v="0"/>
    <n v="11867807"/>
    <m/>
    <n v="1"/>
    <s v="TM"/>
    <s v="5,5H"/>
    <s v="1:1.5,2.5"/>
    <s v="HIDDENFALLS20B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999FC-BC9A-461D-BBDE-26121521CE8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9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2"/>
        <item x="9"/>
        <item x="10"/>
        <item x="11"/>
        <item x="12"/>
        <item x="21"/>
        <item x="16"/>
        <item x="17"/>
        <item x="15"/>
        <item x="0"/>
        <item x="1"/>
        <item x="2"/>
        <item x="3"/>
        <item x="4"/>
        <item x="5"/>
        <item x="6"/>
        <item x="7"/>
        <item x="8"/>
        <item x="13"/>
        <item x="14"/>
        <item x="18"/>
        <item x="19"/>
        <item x="20"/>
        <item x="24"/>
        <item x="23"/>
        <item t="default"/>
      </items>
    </pivotField>
    <pivotField dataField="1" showAll="0"/>
    <pivotField showAll="0"/>
    <pivotField showAll="0"/>
    <pivotField axis="axisPage" multipleItemSelectionAllowed="1" showAll="0">
      <items count="22">
        <item h="1" m="1" x="15"/>
        <item h="1" m="1" x="18"/>
        <item m="1" x="16"/>
        <item h="1" m="1" x="17"/>
        <item h="1" m="1" x="19"/>
        <item h="1" x="12"/>
        <item h="1" x="0"/>
        <item h="1" x="1"/>
        <item h="1" x="2"/>
        <item h="1" x="3"/>
        <item h="1" x="4"/>
        <item x="5"/>
        <item h="1" x="6"/>
        <item h="1" m="1" x="14"/>
        <item h="1" x="7"/>
        <item h="1" m="1" x="20"/>
        <item h="1" m="1" x="13"/>
        <item h="1" x="8"/>
        <item h="1" x="9"/>
        <item h="1" x="10"/>
        <item h="1" x="11"/>
        <item t="default"/>
      </items>
    </pivotField>
    <pivotField axis="axisCol" showAll="0">
      <items count="7">
        <item x="3"/>
        <item x="2"/>
        <item x="1"/>
        <item x="0"/>
        <item x="5"/>
        <item x="4"/>
        <item t="default"/>
      </items>
    </pivotField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A9B-A426-478D-AB3A-53DF069A3C3D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5:F53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2"/>
        <item x="9"/>
        <item x="10"/>
        <item x="11"/>
        <item x="12"/>
        <item x="21"/>
        <item x="16"/>
        <item x="17"/>
        <item x="15"/>
        <item x="0"/>
        <item x="1"/>
        <item x="2"/>
        <item x="3"/>
        <item x="4"/>
        <item x="5"/>
        <item x="6"/>
        <item x="7"/>
        <item x="8"/>
        <item x="13"/>
        <item x="14"/>
        <item x="18"/>
        <item x="19"/>
        <item x="20"/>
        <item x="24"/>
        <item x="23"/>
        <item t="default"/>
      </items>
    </pivotField>
    <pivotField dataField="1" showAll="0"/>
    <pivotField showAll="0"/>
    <pivotField showAll="0"/>
    <pivotField axis="axisPage" multipleItemSelectionAllowed="1" showAll="0">
      <items count="22">
        <item h="1" m="1" x="15"/>
        <item h="1" m="1" x="18"/>
        <item m="1" x="16"/>
        <item h="1" m="1" x="17"/>
        <item h="1" m="1" x="19"/>
        <item h="1" x="12"/>
        <item x="0"/>
        <item h="1" x="1"/>
        <item h="1" x="2"/>
        <item h="1" x="3"/>
        <item h="1" x="4"/>
        <item h="1" x="5"/>
        <item h="1" x="6"/>
        <item h="1" m="1" x="14"/>
        <item h="1" x="7"/>
        <item h="1" m="1" x="20"/>
        <item h="1" m="1" x="13"/>
        <item h="1" x="8"/>
        <item h="1" x="9"/>
        <item h="1" x="10"/>
        <item h="1" x="11"/>
        <item t="default"/>
      </items>
    </pivotField>
    <pivotField axis="axisCol" showAll="0">
      <items count="7">
        <item x="3"/>
        <item x="2"/>
        <item x="1"/>
        <item x="0"/>
        <item x="5"/>
        <item x="4"/>
        <item t="default"/>
      </items>
    </pivotField>
  </pivotFields>
  <rowFields count="1">
    <field x="8"/>
  </rowFields>
  <rowItems count="17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54B69-48EB-40EF-B6B0-F9FD7F61744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F30" firstHeaderRow="1" firstDataRow="2" firstDataCol="1" rowPageCount="1" colPageCount="1"/>
  <pivotFields count="14">
    <pivotField showAll="0"/>
    <pivotField showAll="0"/>
    <pivotField showAll="0"/>
    <pivotField axis="axisRow" showAll="0" sortType="ascending">
      <items count="23">
        <item x="16"/>
        <item x="4"/>
        <item x="17"/>
        <item x="15"/>
        <item x="18"/>
        <item x="14"/>
        <item x="10"/>
        <item x="13"/>
        <item x="9"/>
        <item x="0"/>
        <item x="7"/>
        <item x="6"/>
        <item x="2"/>
        <item x="1"/>
        <item x="3"/>
        <item x="5"/>
        <item x="8"/>
        <item x="11"/>
        <item x="19"/>
        <item x="12"/>
        <item x="20"/>
        <item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22">
        <item m="1" x="15"/>
        <item h="1" m="1" x="18"/>
        <item h="1" m="1" x="16"/>
        <item h="1" m="1" x="17"/>
        <item h="1" m="1" x="19"/>
        <item h="1" x="12"/>
        <item h="1" x="0"/>
        <item h="1" x="1"/>
        <item h="1" x="2"/>
        <item h="1" x="3"/>
        <item h="1" x="4"/>
        <item x="5"/>
        <item h="1" x="6"/>
        <item h="1" m="1" x="14"/>
        <item h="1" x="7"/>
        <item h="1" m="1" x="20"/>
        <item h="1" m="1" x="13"/>
        <item h="1" x="8"/>
        <item h="1" x="9"/>
        <item h="1" x="10"/>
        <item h="1" x="11"/>
        <item t="default"/>
      </items>
    </pivotField>
    <pivotField axis="axisCol" showAll="0">
      <items count="7">
        <item x="3"/>
        <item x="2"/>
        <item x="1"/>
        <item x="0"/>
        <item x="5"/>
        <item x="4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 numFmtId="3"/>
  </dataFields>
  <formats count="6">
    <format dxfId="19">
      <pivotArea outline="0" collapsedLevelsAreSubtotals="1" fieldPosition="0"/>
    </format>
    <format dxfId="18">
      <pivotArea dataOnly="0" labelOnly="1" outline="0" fieldPosition="0">
        <references count="1">
          <reference field="12" count="0"/>
        </references>
      </pivotArea>
    </format>
    <format dxfId="17">
      <pivotArea field="13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13" count="4">
            <x v="0"/>
            <x v="1"/>
            <x v="2"/>
            <x v="3"/>
          </reference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EBBC0-BBB2-4704-804A-CEE3EF619B1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7:F52" firstHeaderRow="1" firstDataRow="2" firstDataCol="1" rowPageCount="1" colPageCount="1"/>
  <pivotFields count="14">
    <pivotField showAll="0"/>
    <pivotField showAll="0"/>
    <pivotField showAll="0"/>
    <pivotField axis="axisRow" showAll="0" sortType="ascending">
      <items count="23">
        <item x="16"/>
        <item x="4"/>
        <item x="17"/>
        <item x="15"/>
        <item x="18"/>
        <item x="14"/>
        <item x="10"/>
        <item x="13"/>
        <item x="9"/>
        <item x="0"/>
        <item x="7"/>
        <item x="6"/>
        <item x="2"/>
        <item x="1"/>
        <item x="3"/>
        <item x="5"/>
        <item x="8"/>
        <item x="11"/>
        <item x="19"/>
        <item x="12"/>
        <item x="20"/>
        <item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22">
        <item m="1" x="15"/>
        <item h="1" m="1" x="18"/>
        <item h="1" m="1" x="16"/>
        <item h="1" m="1" x="17"/>
        <item h="1" m="1" x="19"/>
        <item h="1" x="12"/>
        <item x="0"/>
        <item h="1" x="1"/>
        <item h="1" x="2"/>
        <item h="1" x="3"/>
        <item h="1" x="4"/>
        <item h="1" x="5"/>
        <item h="1" x="6"/>
        <item h="1" m="1" x="14"/>
        <item h="1" x="7"/>
        <item h="1" m="1" x="20"/>
        <item h="1" m="1" x="13"/>
        <item h="1" x="8"/>
        <item h="1" x="9"/>
        <item h="1" x="10"/>
        <item h="1" x="11"/>
        <item t="default"/>
      </items>
    </pivotField>
    <pivotField axis="axisCol" showAll="0">
      <items count="7">
        <item x="3"/>
        <item x="2"/>
        <item x="1"/>
        <item x="0"/>
        <item x="5"/>
        <item x="4"/>
        <item t="default"/>
      </items>
    </pivotField>
  </pivotFields>
  <rowFields count="1">
    <field x="3"/>
  </rowFields>
  <rowItems count="14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 numFmtId="3"/>
  </dataFields>
  <formats count="6">
    <format dxfId="25">
      <pivotArea outline="0" collapsedLevelsAreSubtotals="1" fieldPosition="0"/>
    </format>
    <format dxfId="24">
      <pivotArea dataOnly="0" labelOnly="1" outline="0" fieldPosition="0">
        <references count="1">
          <reference field="12" count="0"/>
        </references>
      </pivotArea>
    </format>
    <format dxfId="23">
      <pivotArea field="13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13" count="4">
            <x v="0"/>
            <x v="1"/>
            <x v="2"/>
            <x v="3"/>
          </reference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D2111-B673-4439-9635-03A60058699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27" firstHeaderRow="1" firstDataRow="2" firstDataCol="1"/>
  <pivotFields count="14">
    <pivotField showAll="0"/>
    <pivotField showAll="0"/>
    <pivotField showAll="0"/>
    <pivotField axis="axisRow" showAll="0" sortType="ascending">
      <items count="23">
        <item x="16"/>
        <item x="4"/>
        <item x="17"/>
        <item x="15"/>
        <item x="18"/>
        <item x="14"/>
        <item x="10"/>
        <item x="13"/>
        <item x="9"/>
        <item x="0"/>
        <item x="7"/>
        <item x="6"/>
        <item x="2"/>
        <item x="1"/>
        <item x="3"/>
        <item x="5"/>
        <item x="8"/>
        <item x="11"/>
        <item x="19"/>
        <item x="12"/>
        <item x="20"/>
        <item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22">
        <item m="1" x="15"/>
        <item m="1" x="18"/>
        <item m="1" x="16"/>
        <item m="1" x="17"/>
        <item m="1" x="19"/>
        <item x="12"/>
        <item x="0"/>
        <item x="1"/>
        <item x="2"/>
        <item x="3"/>
        <item x="4"/>
        <item x="5"/>
        <item x="6"/>
        <item m="1" x="14"/>
        <item x="7"/>
        <item m="1" x="20"/>
        <item m="1" x="13"/>
        <item x="8"/>
        <item x="9"/>
        <item x="10"/>
        <item x="11"/>
        <item t="default"/>
      </items>
    </pivotField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2"/>
  </colFields>
  <colItems count="14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7"/>
    </i>
    <i>
      <x v="18"/>
    </i>
    <i>
      <x v="19"/>
    </i>
    <i>
      <x v="20"/>
    </i>
    <i t="grand">
      <x/>
    </i>
  </colItems>
  <dataFields count="1">
    <dataField name="Sum of FISH_COUNT" fld="9" baseField="0" baseItem="0" numFmtId="3"/>
  </dataFields>
  <formats count="12">
    <format dxfId="13">
      <pivotArea outline="0" collapsedLevelsAreSubtotals="1" fieldPosition="0"/>
    </format>
    <format dxfId="12">
      <pivotArea field="12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12" count="0"/>
        </references>
      </pivotArea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1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12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>
        <references count="1">
          <reference field="12" count="3" selected="0"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12AEE-EB32-4F98-BA67-4F8BF391409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Total Released" fld="17" baseField="0" baseItem="0" numFmtId="3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C9A1-293E-4925-A5CC-27D73EF20E98}">
  <dimension ref="A1:AD59"/>
  <sheetViews>
    <sheetView tabSelected="1" topLeftCell="C1" zoomScaleNormal="100" workbookViewId="0">
      <selection activeCell="Q15" sqref="Q15"/>
    </sheetView>
  </sheetViews>
  <sheetFormatPr defaultRowHeight="15" x14ac:dyDescent="0.25"/>
  <cols>
    <col min="1" max="1" width="19.140625" bestFit="1" customWidth="1"/>
    <col min="2" max="2" width="18.28515625" bestFit="1" customWidth="1"/>
    <col min="3" max="3" width="9.28515625" bestFit="1" customWidth="1"/>
    <col min="4" max="4" width="8.140625" bestFit="1" customWidth="1"/>
    <col min="5" max="5" width="6.140625" bestFit="1" customWidth="1"/>
    <col min="6" max="7" width="11.28515625" bestFit="1" customWidth="1"/>
    <col min="8" max="10" width="8" bestFit="1" customWidth="1"/>
    <col min="11" max="11" width="10.85546875" bestFit="1" customWidth="1"/>
    <col min="12" max="13" width="8" bestFit="1" customWidth="1"/>
    <col min="14" max="14" width="9.28515625" bestFit="1" customWidth="1"/>
    <col min="15" max="15" width="10.28515625" bestFit="1" customWidth="1"/>
    <col min="16" max="16" width="10.28515625" customWidth="1"/>
    <col min="17" max="17" width="10.42578125" bestFit="1" customWidth="1"/>
    <col min="18" max="18" width="8" bestFit="1" customWidth="1"/>
    <col min="19" max="21" width="8" customWidth="1"/>
    <col min="22" max="22" width="7.85546875" bestFit="1" customWidth="1"/>
    <col min="23" max="23" width="7.28515625" style="23" customWidth="1"/>
    <col min="24" max="24" width="7.28515625" customWidth="1"/>
    <col min="25" max="25" width="8.140625" bestFit="1" customWidth="1"/>
    <col min="26" max="26" width="7.28515625" customWidth="1"/>
    <col min="27" max="27" width="11.28515625" bestFit="1" customWidth="1"/>
    <col min="29" max="29" width="13.140625" bestFit="1" customWidth="1"/>
  </cols>
  <sheetData>
    <row r="1" spans="1:30" x14ac:dyDescent="0.25">
      <c r="A1" s="6" t="s">
        <v>49</v>
      </c>
      <c r="B1" t="s">
        <v>58</v>
      </c>
    </row>
    <row r="3" spans="1:30" x14ac:dyDescent="0.25">
      <c r="A3" s="6" t="s">
        <v>46</v>
      </c>
      <c r="B3" s="6" t="s">
        <v>47</v>
      </c>
      <c r="I3" t="s">
        <v>46</v>
      </c>
      <c r="J3" t="s">
        <v>47</v>
      </c>
      <c r="S3" t="s">
        <v>46</v>
      </c>
      <c r="T3" t="s">
        <v>47</v>
      </c>
      <c r="AB3" t="s">
        <v>50</v>
      </c>
    </row>
    <row r="4" spans="1:30" x14ac:dyDescent="0.25">
      <c r="A4" s="6" t="s">
        <v>43</v>
      </c>
      <c r="B4">
        <v>3</v>
      </c>
      <c r="C4">
        <v>4</v>
      </c>
      <c r="D4">
        <v>5</v>
      </c>
      <c r="E4">
        <v>6</v>
      </c>
      <c r="F4" t="s">
        <v>45</v>
      </c>
      <c r="I4" t="s">
        <v>43</v>
      </c>
      <c r="J4">
        <v>3</v>
      </c>
      <c r="K4">
        <v>4</v>
      </c>
      <c r="L4">
        <v>5</v>
      </c>
      <c r="M4">
        <v>6</v>
      </c>
      <c r="N4" t="s">
        <v>282</v>
      </c>
      <c r="O4" t="s">
        <v>285</v>
      </c>
      <c r="P4" t="s">
        <v>286</v>
      </c>
      <c r="Q4" t="s">
        <v>72</v>
      </c>
      <c r="S4" t="s">
        <v>43</v>
      </c>
      <c r="T4">
        <v>3</v>
      </c>
      <c r="U4">
        <v>4</v>
      </c>
      <c r="V4">
        <v>5</v>
      </c>
      <c r="W4" s="23">
        <v>6</v>
      </c>
      <c r="Y4" t="s">
        <v>69</v>
      </c>
      <c r="Z4" t="s">
        <v>72</v>
      </c>
      <c r="AA4" s="25" t="s">
        <v>67</v>
      </c>
      <c r="AB4" t="s">
        <v>68</v>
      </c>
    </row>
    <row r="5" spans="1:30" x14ac:dyDescent="0.25">
      <c r="A5" s="7" t="s">
        <v>27</v>
      </c>
      <c r="B5" s="8"/>
      <c r="C5" s="8"/>
      <c r="D5" s="8"/>
      <c r="E5" s="8">
        <v>30725</v>
      </c>
      <c r="F5" s="8">
        <v>30725</v>
      </c>
      <c r="I5" t="s">
        <v>27</v>
      </c>
      <c r="M5">
        <v>30725</v>
      </c>
      <c r="S5" t="s">
        <v>27</v>
      </c>
      <c r="T5" s="9">
        <f t="shared" ref="T5:T20" si="0">J5/SUM($J5:$M5)</f>
        <v>0</v>
      </c>
      <c r="U5" s="9">
        <f t="shared" ref="U5:U21" si="1">K5/SUM($J5:$M5)</f>
        <v>0</v>
      </c>
      <c r="V5" s="9">
        <f t="shared" ref="V5:V21" si="2">L5/SUM($J5:$M5)</f>
        <v>0</v>
      </c>
      <c r="W5" s="24">
        <f t="shared" ref="W5:W21" si="3">M5/SUM($J5:$M5)</f>
        <v>1</v>
      </c>
    </row>
    <row r="6" spans="1:30" x14ac:dyDescent="0.25">
      <c r="A6" s="7" t="s">
        <v>21</v>
      </c>
      <c r="B6" s="8"/>
      <c r="C6" s="8"/>
      <c r="D6" s="8">
        <v>1216434</v>
      </c>
      <c r="E6" s="8">
        <v>33898</v>
      </c>
      <c r="F6" s="8">
        <v>1250332</v>
      </c>
      <c r="I6" t="s">
        <v>21</v>
      </c>
      <c r="L6">
        <v>1216434</v>
      </c>
      <c r="M6">
        <v>33898</v>
      </c>
      <c r="S6" t="s">
        <v>21</v>
      </c>
      <c r="T6" s="9">
        <f t="shared" si="0"/>
        <v>0</v>
      </c>
      <c r="U6" s="9">
        <f t="shared" si="1"/>
        <v>0</v>
      </c>
      <c r="V6" s="9">
        <f t="shared" si="2"/>
        <v>0.97288880073452488</v>
      </c>
      <c r="W6" s="24">
        <f t="shared" si="3"/>
        <v>2.7111199265475089E-2</v>
      </c>
    </row>
    <row r="7" spans="1:30" x14ac:dyDescent="0.25">
      <c r="A7" s="7" t="s">
        <v>22</v>
      </c>
      <c r="B7" s="8"/>
      <c r="C7" s="8">
        <v>298774</v>
      </c>
      <c r="D7" s="8">
        <v>548970</v>
      </c>
      <c r="E7" s="8">
        <v>18017</v>
      </c>
      <c r="F7" s="8">
        <v>865761</v>
      </c>
      <c r="I7" t="s">
        <v>22</v>
      </c>
      <c r="K7">
        <v>298774</v>
      </c>
      <c r="L7">
        <v>548970</v>
      </c>
      <c r="M7">
        <v>18017</v>
      </c>
      <c r="S7" t="s">
        <v>22</v>
      </c>
      <c r="T7" s="9">
        <f t="shared" si="0"/>
        <v>0</v>
      </c>
      <c r="U7" s="9">
        <f t="shared" si="1"/>
        <v>0.34509986012305938</v>
      </c>
      <c r="V7" s="9">
        <f t="shared" si="2"/>
        <v>0.63408954665317563</v>
      </c>
      <c r="W7" s="24">
        <f t="shared" si="3"/>
        <v>2.0810593223764988E-2</v>
      </c>
    </row>
    <row r="8" spans="1:30" x14ac:dyDescent="0.25">
      <c r="A8" s="7" t="s">
        <v>23</v>
      </c>
      <c r="B8" s="8">
        <v>35614</v>
      </c>
      <c r="C8" s="8">
        <v>919614</v>
      </c>
      <c r="D8" s="8">
        <v>309515</v>
      </c>
      <c r="E8" s="8">
        <v>11579</v>
      </c>
      <c r="F8" s="8">
        <v>1276322</v>
      </c>
      <c r="I8" t="s">
        <v>23</v>
      </c>
      <c r="J8">
        <v>35614</v>
      </c>
      <c r="K8">
        <v>919614</v>
      </c>
      <c r="L8">
        <v>309515</v>
      </c>
      <c r="M8">
        <v>11579</v>
      </c>
      <c r="N8" s="10">
        <f>SUM(J8:M8)</f>
        <v>1276322</v>
      </c>
      <c r="O8" s="10">
        <v>37809253</v>
      </c>
      <c r="P8" s="9">
        <f>N8/O8</f>
        <v>3.3756868986541469E-2</v>
      </c>
      <c r="S8" t="s">
        <v>23</v>
      </c>
      <c r="T8" s="9">
        <f t="shared" si="0"/>
        <v>2.7903616798895577E-2</v>
      </c>
      <c r="U8" s="9">
        <f t="shared" si="1"/>
        <v>0.72051880324870998</v>
      </c>
      <c r="V8" s="9">
        <f t="shared" si="2"/>
        <v>0.24250541791178087</v>
      </c>
      <c r="W8" s="24">
        <f t="shared" si="3"/>
        <v>9.0721620406135749E-3</v>
      </c>
      <c r="Y8" s="11">
        <f>SUMPRODUCT(T8:W8,T$4:W$4)/SUM(T8:W8)</f>
        <v>4.2327461251941125</v>
      </c>
      <c r="AA8" s="8">
        <v>1998</v>
      </c>
      <c r="AB8" s="9">
        <f>J8/K8</f>
        <v>3.8727118116949066E-2</v>
      </c>
    </row>
    <row r="9" spans="1:30" x14ac:dyDescent="0.25">
      <c r="A9" s="7" t="s">
        <v>24</v>
      </c>
      <c r="B9" s="8">
        <v>118008</v>
      </c>
      <c r="C9" s="8">
        <v>1785632</v>
      </c>
      <c r="D9" s="8">
        <v>944615</v>
      </c>
      <c r="E9" s="8">
        <v>25636</v>
      </c>
      <c r="F9" s="8">
        <v>2873891</v>
      </c>
      <c r="I9" t="s">
        <v>24</v>
      </c>
      <c r="J9">
        <v>118008</v>
      </c>
      <c r="K9">
        <v>1785632</v>
      </c>
      <c r="L9">
        <v>944615</v>
      </c>
      <c r="M9">
        <v>25636</v>
      </c>
      <c r="N9" s="10">
        <f t="shared" ref="N9:N25" si="4">SUM(J9:M9)</f>
        <v>2873891</v>
      </c>
      <c r="O9" s="10">
        <v>48905343</v>
      </c>
      <c r="P9" s="9">
        <f t="shared" ref="P9:P25" si="5">N9/O9</f>
        <v>5.8764356279026611E-2</v>
      </c>
      <c r="S9" t="s">
        <v>24</v>
      </c>
      <c r="T9" s="9">
        <f t="shared" si="0"/>
        <v>4.1062100128362561E-2</v>
      </c>
      <c r="U9" s="9">
        <f t="shared" si="1"/>
        <v>0.62132906223652884</v>
      </c>
      <c r="V9" s="9">
        <f t="shared" si="2"/>
        <v>0.32868852715708424</v>
      </c>
      <c r="W9" s="24">
        <f t="shared" si="3"/>
        <v>8.9203104780243934E-3</v>
      </c>
      <c r="Y9" s="11">
        <f t="shared" ref="Y9:Y26" si="6">SUMPRODUCT(T9:W9,T$4:W$4)/SUM(T9:W9)</f>
        <v>4.305467047984771</v>
      </c>
      <c r="AA9" s="8">
        <v>1999</v>
      </c>
      <c r="AB9" s="9">
        <f t="shared" ref="AB9:AB11" si="7">J9/K9</f>
        <v>6.6087525313166431E-2</v>
      </c>
    </row>
    <row r="10" spans="1:30" x14ac:dyDescent="0.25">
      <c r="A10" s="7" t="s">
        <v>30</v>
      </c>
      <c r="B10" s="8">
        <v>35777</v>
      </c>
      <c r="C10" s="8">
        <v>936465</v>
      </c>
      <c r="D10" s="8">
        <v>334380</v>
      </c>
      <c r="E10" s="8">
        <v>30793</v>
      </c>
      <c r="F10" s="8">
        <v>1337415</v>
      </c>
      <c r="I10" t="s">
        <v>30</v>
      </c>
      <c r="J10">
        <v>35777</v>
      </c>
      <c r="K10">
        <v>936465</v>
      </c>
      <c r="L10">
        <v>334380</v>
      </c>
      <c r="M10">
        <v>30793</v>
      </c>
      <c r="N10" s="10">
        <f t="shared" si="4"/>
        <v>1337415</v>
      </c>
      <c r="O10" s="10">
        <v>38689735</v>
      </c>
      <c r="P10" s="9">
        <f t="shared" si="5"/>
        <v>3.4567696056848153E-2</v>
      </c>
      <c r="S10" t="s">
        <v>30</v>
      </c>
      <c r="T10" s="9">
        <f t="shared" si="0"/>
        <v>2.6750858933091076E-2</v>
      </c>
      <c r="U10" s="9">
        <f t="shared" si="1"/>
        <v>0.70020524668857465</v>
      </c>
      <c r="V10" s="9">
        <f t="shared" si="2"/>
        <v>0.2500196274155741</v>
      </c>
      <c r="W10" s="24">
        <f t="shared" si="3"/>
        <v>2.3024266962760252E-2</v>
      </c>
      <c r="Y10" s="11">
        <f t="shared" si="6"/>
        <v>4.2693173024080036</v>
      </c>
      <c r="AA10" s="8">
        <v>2000</v>
      </c>
      <c r="AB10" s="9">
        <f t="shared" si="7"/>
        <v>3.820431089255872E-2</v>
      </c>
    </row>
    <row r="11" spans="1:30" x14ac:dyDescent="0.25">
      <c r="A11" s="7" t="s">
        <v>26</v>
      </c>
      <c r="B11" s="8">
        <v>22279</v>
      </c>
      <c r="C11" s="8">
        <v>412713</v>
      </c>
      <c r="D11" s="8">
        <v>646214</v>
      </c>
      <c r="E11" s="8">
        <v>35766</v>
      </c>
      <c r="F11" s="8">
        <v>1116972</v>
      </c>
      <c r="I11" t="s">
        <v>26</v>
      </c>
      <c r="J11">
        <v>22279</v>
      </c>
      <c r="K11">
        <v>412713</v>
      </c>
      <c r="L11">
        <v>646214</v>
      </c>
      <c r="M11">
        <v>35766</v>
      </c>
      <c r="N11" s="10">
        <f t="shared" si="4"/>
        <v>1116972</v>
      </c>
      <c r="O11" s="10">
        <v>38918758</v>
      </c>
      <c r="P11" s="9">
        <f t="shared" si="5"/>
        <v>2.8700093666915064E-2</v>
      </c>
      <c r="S11" t="s">
        <v>26</v>
      </c>
      <c r="T11" s="9">
        <f t="shared" si="0"/>
        <v>1.9945889422474331E-2</v>
      </c>
      <c r="U11" s="9">
        <f t="shared" si="1"/>
        <v>0.369492699906533</v>
      </c>
      <c r="V11" s="9">
        <f t="shared" si="2"/>
        <v>0.57854091239529726</v>
      </c>
      <c r="W11" s="24">
        <f t="shared" si="3"/>
        <v>3.2020498275695364E-2</v>
      </c>
      <c r="Y11" s="11">
        <f t="shared" si="6"/>
        <v>4.6226360195242142</v>
      </c>
      <c r="AA11" s="8">
        <v>2001</v>
      </c>
      <c r="AB11" s="9">
        <f t="shared" si="7"/>
        <v>5.3981822719420036E-2</v>
      </c>
    </row>
    <row r="12" spans="1:30" x14ac:dyDescent="0.25">
      <c r="A12" s="7" t="s">
        <v>20</v>
      </c>
      <c r="B12" s="8">
        <v>33832</v>
      </c>
      <c r="C12" s="8">
        <v>1446318</v>
      </c>
      <c r="D12" s="8">
        <v>316784</v>
      </c>
      <c r="E12" s="8">
        <v>6070</v>
      </c>
      <c r="F12" s="8">
        <v>1803004</v>
      </c>
      <c r="I12" t="s">
        <v>20</v>
      </c>
      <c r="J12">
        <v>33832</v>
      </c>
      <c r="K12">
        <v>1446318</v>
      </c>
      <c r="L12">
        <v>316784</v>
      </c>
      <c r="M12">
        <v>6070</v>
      </c>
      <c r="N12" s="10">
        <f t="shared" si="4"/>
        <v>1803004</v>
      </c>
      <c r="O12" s="10">
        <v>36503940</v>
      </c>
      <c r="P12" s="9">
        <f t="shared" si="5"/>
        <v>4.939203822929799E-2</v>
      </c>
      <c r="S12" t="s">
        <v>20</v>
      </c>
      <c r="T12" s="9">
        <f t="shared" si="0"/>
        <v>1.8764240123704663E-2</v>
      </c>
      <c r="U12" s="9">
        <f t="shared" si="1"/>
        <v>0.80217126528837424</v>
      </c>
      <c r="V12" s="9">
        <f t="shared" si="2"/>
        <v>0.17569789085326487</v>
      </c>
      <c r="W12" s="24">
        <f t="shared" si="3"/>
        <v>3.3666037346561629E-3</v>
      </c>
      <c r="X12" s="9"/>
      <c r="Y12" s="11">
        <f t="shared" si="6"/>
        <v>4.1636668581988729</v>
      </c>
      <c r="AA12" s="8">
        <v>2002</v>
      </c>
      <c r="AB12" s="9">
        <f>J12/K12</f>
        <v>2.3391812865497075E-2</v>
      </c>
      <c r="AC12" s="10"/>
      <c r="AD12" s="9"/>
    </row>
    <row r="13" spans="1:30" x14ac:dyDescent="0.25">
      <c r="A13" s="7" t="s">
        <v>28</v>
      </c>
      <c r="B13" s="8">
        <v>61754</v>
      </c>
      <c r="C13" s="8">
        <v>823191</v>
      </c>
      <c r="D13" s="8">
        <v>560979</v>
      </c>
      <c r="E13" s="8">
        <v>12235</v>
      </c>
      <c r="F13" s="8">
        <v>1458159</v>
      </c>
      <c r="I13" t="s">
        <v>28</v>
      </c>
      <c r="J13">
        <v>61754</v>
      </c>
      <c r="K13">
        <v>823191</v>
      </c>
      <c r="L13">
        <v>560979</v>
      </c>
      <c r="M13">
        <v>12235</v>
      </c>
      <c r="N13" s="10">
        <f t="shared" si="4"/>
        <v>1458159</v>
      </c>
      <c r="O13" s="10">
        <v>38788889</v>
      </c>
      <c r="P13" s="9">
        <f t="shared" si="5"/>
        <v>3.7592182647974266E-2</v>
      </c>
      <c r="S13" t="s">
        <v>28</v>
      </c>
      <c r="T13" s="9">
        <f t="shared" si="0"/>
        <v>4.2350662719223352E-2</v>
      </c>
      <c r="U13" s="9">
        <f t="shared" si="1"/>
        <v>0.56454131545325303</v>
      </c>
      <c r="V13" s="9">
        <f t="shared" si="2"/>
        <v>0.3847173044914855</v>
      </c>
      <c r="W13" s="24">
        <f t="shared" si="3"/>
        <v>8.3907173360381147E-3</v>
      </c>
      <c r="X13" s="9"/>
      <c r="Y13" s="11">
        <f t="shared" si="6"/>
        <v>4.3591480764443391</v>
      </c>
      <c r="AA13" s="8">
        <v>2003</v>
      </c>
      <c r="AB13" s="9">
        <f t="shared" ref="AB13:AB24" si="8">J13/K13</f>
        <v>7.5017826968467829E-2</v>
      </c>
      <c r="AC13" s="9"/>
      <c r="AD13" s="9"/>
    </row>
    <row r="14" spans="1:30" x14ac:dyDescent="0.25">
      <c r="A14" s="7" t="s">
        <v>29</v>
      </c>
      <c r="B14" s="8">
        <v>51353</v>
      </c>
      <c r="C14" s="8">
        <v>1614084</v>
      </c>
      <c r="D14" s="8">
        <v>915676</v>
      </c>
      <c r="E14" s="8">
        <v>32392</v>
      </c>
      <c r="F14" s="8">
        <v>2613505</v>
      </c>
      <c r="I14" t="s">
        <v>29</v>
      </c>
      <c r="J14">
        <v>51353</v>
      </c>
      <c r="K14">
        <v>1614084</v>
      </c>
      <c r="L14">
        <v>915676</v>
      </c>
      <c r="M14">
        <v>32392</v>
      </c>
      <c r="N14" s="10">
        <f t="shared" si="4"/>
        <v>2613505</v>
      </c>
      <c r="O14" s="10">
        <v>43543514</v>
      </c>
      <c r="P14" s="9">
        <f t="shared" si="5"/>
        <v>6.0020534860829103E-2</v>
      </c>
      <c r="Q14">
        <v>12.3</v>
      </c>
      <c r="S14" t="s">
        <v>29</v>
      </c>
      <c r="T14" s="9">
        <f t="shared" si="0"/>
        <v>1.964909192827257E-2</v>
      </c>
      <c r="U14" s="9">
        <f t="shared" si="1"/>
        <v>0.6175936147051565</v>
      </c>
      <c r="V14" s="9">
        <f t="shared" si="2"/>
        <v>0.35036320955957612</v>
      </c>
      <c r="W14" s="24">
        <f t="shared" si="3"/>
        <v>1.2394083806994822E-2</v>
      </c>
      <c r="X14" s="9"/>
      <c r="Y14" s="11">
        <f t="shared" si="6"/>
        <v>4.3555022852452927</v>
      </c>
      <c r="Z14" s="11">
        <v>12.3</v>
      </c>
      <c r="AA14" s="8">
        <v>2004</v>
      </c>
      <c r="AB14" s="9">
        <f t="shared" si="8"/>
        <v>3.18155684586428E-2</v>
      </c>
      <c r="AC14" s="9"/>
      <c r="AD14" s="9"/>
    </row>
    <row r="15" spans="1:30" x14ac:dyDescent="0.25">
      <c r="A15" s="7" t="s">
        <v>25</v>
      </c>
      <c r="B15" s="8">
        <v>70424</v>
      </c>
      <c r="C15" s="8">
        <v>1345589</v>
      </c>
      <c r="D15" s="8">
        <v>402300</v>
      </c>
      <c r="E15" s="8">
        <v>12232</v>
      </c>
      <c r="F15" s="8">
        <v>1830545</v>
      </c>
      <c r="I15" t="s">
        <v>25</v>
      </c>
      <c r="J15">
        <v>70424</v>
      </c>
      <c r="K15">
        <v>1345589</v>
      </c>
      <c r="L15">
        <v>402300</v>
      </c>
      <c r="M15">
        <v>12232</v>
      </c>
      <c r="N15" s="10">
        <f t="shared" si="4"/>
        <v>1830545</v>
      </c>
      <c r="O15" s="10">
        <v>43815552</v>
      </c>
      <c r="P15" s="9">
        <f t="shared" si="5"/>
        <v>4.1778430635770608E-2</v>
      </c>
      <c r="Q15">
        <v>12.3</v>
      </c>
      <c r="S15" t="s">
        <v>25</v>
      </c>
      <c r="T15" s="9">
        <f t="shared" si="0"/>
        <v>3.84716027194087E-2</v>
      </c>
      <c r="U15" s="9">
        <f t="shared" si="1"/>
        <v>0.7350756195559246</v>
      </c>
      <c r="V15" s="9">
        <f t="shared" si="2"/>
        <v>0.21977061476227025</v>
      </c>
      <c r="W15" s="24">
        <f t="shared" si="3"/>
        <v>6.6821629623964448E-3</v>
      </c>
      <c r="X15" s="9"/>
      <c r="Y15" s="11">
        <f t="shared" si="6"/>
        <v>4.1946633379676541</v>
      </c>
      <c r="Z15" s="11">
        <v>12.3</v>
      </c>
      <c r="AA15" s="8">
        <v>2005</v>
      </c>
      <c r="AB15" s="9">
        <f t="shared" si="8"/>
        <v>5.2336932005240824E-2</v>
      </c>
      <c r="AC15" s="9"/>
      <c r="AD15" s="9"/>
    </row>
    <row r="16" spans="1:30" x14ac:dyDescent="0.25">
      <c r="A16" s="7" t="s">
        <v>12</v>
      </c>
      <c r="B16" s="8">
        <v>31469</v>
      </c>
      <c r="C16" s="8">
        <v>536905</v>
      </c>
      <c r="D16" s="8">
        <v>141216</v>
      </c>
      <c r="E16" s="8">
        <v>4500</v>
      </c>
      <c r="F16" s="8">
        <v>714090</v>
      </c>
      <c r="I16" t="s">
        <v>12</v>
      </c>
      <c r="J16">
        <v>31469</v>
      </c>
      <c r="K16">
        <v>536905</v>
      </c>
      <c r="L16">
        <v>141216</v>
      </c>
      <c r="M16">
        <v>4500</v>
      </c>
      <c r="N16" s="10">
        <f t="shared" si="4"/>
        <v>714090</v>
      </c>
      <c r="O16" s="10">
        <v>44271804</v>
      </c>
      <c r="P16" s="9">
        <f t="shared" si="5"/>
        <v>1.612967928752124E-2</v>
      </c>
      <c r="Q16">
        <v>10.3</v>
      </c>
      <c r="S16" t="s">
        <v>12</v>
      </c>
      <c r="T16" s="9">
        <f t="shared" si="0"/>
        <v>4.4068674816899828E-2</v>
      </c>
      <c r="U16" s="9">
        <f t="shared" si="1"/>
        <v>0.75187301320561839</v>
      </c>
      <c r="V16" s="9">
        <f t="shared" si="2"/>
        <v>0.1977565853043734</v>
      </c>
      <c r="W16" s="24">
        <f t="shared" si="3"/>
        <v>6.3017266731084315E-3</v>
      </c>
      <c r="X16" s="9"/>
      <c r="Y16" s="11">
        <f t="shared" si="6"/>
        <v>4.1662913638336905</v>
      </c>
      <c r="Z16" s="11">
        <v>10.3</v>
      </c>
      <c r="AA16" s="8">
        <v>2006</v>
      </c>
      <c r="AB16" s="9">
        <f t="shared" si="8"/>
        <v>5.8611858708710107E-2</v>
      </c>
      <c r="AC16" s="9"/>
      <c r="AD16" s="9"/>
    </row>
    <row r="17" spans="1:30" x14ac:dyDescent="0.25">
      <c r="A17" s="7" t="s">
        <v>14</v>
      </c>
      <c r="B17" s="8">
        <v>21959</v>
      </c>
      <c r="C17" s="8">
        <v>201275</v>
      </c>
      <c r="D17" s="8">
        <v>136167</v>
      </c>
      <c r="E17" s="8">
        <v>8984</v>
      </c>
      <c r="F17" s="8">
        <v>368385</v>
      </c>
      <c r="I17" t="s">
        <v>14</v>
      </c>
      <c r="J17">
        <v>21959</v>
      </c>
      <c r="K17">
        <v>201275</v>
      </c>
      <c r="L17">
        <v>136167</v>
      </c>
      <c r="M17">
        <v>8984</v>
      </c>
      <c r="N17" s="10">
        <f t="shared" si="4"/>
        <v>368385</v>
      </c>
      <c r="O17" s="10">
        <v>43906777</v>
      </c>
      <c r="P17" s="9">
        <f t="shared" si="5"/>
        <v>8.3901626393574728E-3</v>
      </c>
      <c r="Q17">
        <v>10.9</v>
      </c>
      <c r="S17" t="s">
        <v>14</v>
      </c>
      <c r="T17" s="9">
        <v>5.9608833150101119E-2</v>
      </c>
      <c r="U17" s="9">
        <v>0.54637132347951189</v>
      </c>
      <c r="V17" s="9">
        <v>0.36963231401930047</v>
      </c>
      <c r="W17" s="24">
        <v>2.4387529351086498E-2</v>
      </c>
      <c r="X17" s="9"/>
      <c r="Y17" s="11">
        <f t="shared" si="6"/>
        <v>4.3587985395713718</v>
      </c>
      <c r="Z17" s="11">
        <v>10.9</v>
      </c>
      <c r="AA17" s="8">
        <v>2007</v>
      </c>
      <c r="AB17" s="9">
        <f t="shared" si="8"/>
        <v>0.10909949074649111</v>
      </c>
      <c r="AC17" s="9"/>
      <c r="AD17" s="9"/>
    </row>
    <row r="18" spans="1:30" x14ac:dyDescent="0.25">
      <c r="A18" s="7" t="s">
        <v>16</v>
      </c>
      <c r="B18" s="8">
        <v>17218</v>
      </c>
      <c r="C18" s="8">
        <v>1091265</v>
      </c>
      <c r="D18" s="8">
        <v>806752</v>
      </c>
      <c r="E18" s="8">
        <v>23347</v>
      </c>
      <c r="F18" s="8">
        <v>1938582</v>
      </c>
      <c r="I18" t="s">
        <v>16</v>
      </c>
      <c r="J18">
        <v>17218</v>
      </c>
      <c r="K18">
        <v>1091265</v>
      </c>
      <c r="L18">
        <v>806752</v>
      </c>
      <c r="M18">
        <v>23347</v>
      </c>
      <c r="N18" s="10">
        <f t="shared" si="4"/>
        <v>1938582</v>
      </c>
      <c r="O18" s="10">
        <v>41654695</v>
      </c>
      <c r="P18" s="9">
        <f t="shared" si="5"/>
        <v>4.6539339683077739E-2</v>
      </c>
      <c r="Q18">
        <v>10</v>
      </c>
      <c r="S18" t="s">
        <v>16</v>
      </c>
      <c r="T18" s="9">
        <f t="shared" si="0"/>
        <v>8.8817496500019077E-3</v>
      </c>
      <c r="U18" s="9">
        <f t="shared" si="1"/>
        <v>0.56291918526015405</v>
      </c>
      <c r="V18" s="9">
        <f t="shared" si="2"/>
        <v>0.41615572619574515</v>
      </c>
      <c r="W18" s="24">
        <f t="shared" si="3"/>
        <v>1.2043338894098882E-2</v>
      </c>
      <c r="X18" s="9"/>
      <c r="Y18" s="11">
        <f t="shared" si="6"/>
        <v>4.4313606543339414</v>
      </c>
      <c r="Z18" s="11">
        <v>10</v>
      </c>
      <c r="AA18" s="8">
        <v>2008</v>
      </c>
      <c r="AB18" s="9">
        <f t="shared" si="8"/>
        <v>1.5778019087939226E-2</v>
      </c>
      <c r="AC18" s="9"/>
      <c r="AD18" s="9"/>
    </row>
    <row r="19" spans="1:30" x14ac:dyDescent="0.25">
      <c r="A19" s="7" t="s">
        <v>17</v>
      </c>
      <c r="B19" s="8">
        <v>8155</v>
      </c>
      <c r="C19" s="8">
        <v>568304</v>
      </c>
      <c r="D19" s="8">
        <v>363569</v>
      </c>
      <c r="E19" s="8">
        <v>5028</v>
      </c>
      <c r="F19" s="8">
        <v>945056</v>
      </c>
      <c r="I19" t="s">
        <v>17</v>
      </c>
      <c r="J19">
        <v>8155</v>
      </c>
      <c r="K19">
        <v>568304</v>
      </c>
      <c r="L19">
        <v>363569</v>
      </c>
      <c r="M19">
        <v>5028</v>
      </c>
      <c r="N19" s="10">
        <f t="shared" si="4"/>
        <v>945056</v>
      </c>
      <c r="O19" s="10">
        <v>41302992</v>
      </c>
      <c r="P19" s="9">
        <f t="shared" si="5"/>
        <v>2.2881054234521313E-2</v>
      </c>
      <c r="Q19">
        <v>10.3</v>
      </c>
      <c r="S19" t="s">
        <v>17</v>
      </c>
      <c r="T19" s="9">
        <f t="shared" si="0"/>
        <v>8.6291182744726233E-3</v>
      </c>
      <c r="U19" s="9">
        <f t="shared" si="1"/>
        <v>0.60134425896454813</v>
      </c>
      <c r="V19" s="9">
        <f t="shared" si="2"/>
        <v>0.38470630311854537</v>
      </c>
      <c r="W19" s="24">
        <f t="shared" si="3"/>
        <v>5.3203196424338878E-3</v>
      </c>
      <c r="X19" s="9"/>
      <c r="Y19" s="11">
        <f t="shared" si="6"/>
        <v>4.3867178241289402</v>
      </c>
      <c r="Z19" s="11">
        <v>10.3</v>
      </c>
      <c r="AA19" s="8">
        <v>2009</v>
      </c>
      <c r="AB19" s="9">
        <f t="shared" si="8"/>
        <v>1.4349714237450378E-2</v>
      </c>
      <c r="AC19" s="9"/>
      <c r="AD19" s="9"/>
    </row>
    <row r="20" spans="1:30" x14ac:dyDescent="0.25">
      <c r="A20" s="7" t="s">
        <v>32</v>
      </c>
      <c r="B20" s="8">
        <v>2611</v>
      </c>
      <c r="C20" s="8">
        <v>67025</v>
      </c>
      <c r="D20" s="8">
        <v>39358</v>
      </c>
      <c r="E20" s="8">
        <v>790</v>
      </c>
      <c r="F20" s="8">
        <v>109784</v>
      </c>
      <c r="I20" t="s">
        <v>32</v>
      </c>
      <c r="J20">
        <v>2611</v>
      </c>
      <c r="K20">
        <v>67025</v>
      </c>
      <c r="L20">
        <v>39358</v>
      </c>
      <c r="M20">
        <v>790</v>
      </c>
      <c r="N20" s="10">
        <f t="shared" si="4"/>
        <v>109784</v>
      </c>
      <c r="O20" s="10">
        <v>40268478</v>
      </c>
      <c r="P20" s="9">
        <f t="shared" si="5"/>
        <v>2.7263012026429207E-3</v>
      </c>
      <c r="Q20">
        <v>9.9</v>
      </c>
      <c r="S20" t="s">
        <v>32</v>
      </c>
      <c r="T20" s="9">
        <f t="shared" si="0"/>
        <v>2.3783064927493987E-2</v>
      </c>
      <c r="U20" s="9">
        <f t="shared" si="1"/>
        <v>0.61051701522990598</v>
      </c>
      <c r="V20" s="9">
        <f t="shared" si="2"/>
        <v>0.35850397143481744</v>
      </c>
      <c r="W20" s="24">
        <f t="shared" si="3"/>
        <v>7.1959484077825549E-3</v>
      </c>
      <c r="X20" s="9"/>
      <c r="Y20" s="11">
        <f t="shared" si="6"/>
        <v>4.3491128033228881</v>
      </c>
      <c r="Z20" s="11">
        <v>9.9</v>
      </c>
      <c r="AA20" s="8">
        <v>2010</v>
      </c>
      <c r="AB20" s="9">
        <f t="shared" si="8"/>
        <v>3.8955613577023498E-2</v>
      </c>
      <c r="AC20" s="9"/>
      <c r="AD20" s="9"/>
    </row>
    <row r="21" spans="1:30" x14ac:dyDescent="0.25">
      <c r="A21" s="7" t="s">
        <v>18</v>
      </c>
      <c r="B21" s="8">
        <v>16405</v>
      </c>
      <c r="C21" s="8">
        <v>204734</v>
      </c>
      <c r="D21" s="8">
        <v>73037</v>
      </c>
      <c r="E21" s="8">
        <v>1309</v>
      </c>
      <c r="F21" s="8">
        <v>295485</v>
      </c>
      <c r="I21" t="s">
        <v>18</v>
      </c>
      <c r="J21">
        <v>16405</v>
      </c>
      <c r="K21">
        <v>204734</v>
      </c>
      <c r="L21">
        <v>73037</v>
      </c>
      <c r="M21">
        <v>1309</v>
      </c>
      <c r="N21" s="10">
        <f t="shared" si="4"/>
        <v>295485</v>
      </c>
      <c r="O21" s="10">
        <v>37630694</v>
      </c>
      <c r="P21" s="9">
        <f t="shared" si="5"/>
        <v>7.8522336048333311E-3</v>
      </c>
      <c r="Q21">
        <v>10</v>
      </c>
      <c r="S21" t="s">
        <v>18</v>
      </c>
      <c r="T21" s="9">
        <f>J21/SUM($J21:$M21)</f>
        <v>5.5518892667986527E-2</v>
      </c>
      <c r="U21" s="9">
        <f t="shared" si="1"/>
        <v>0.692874426789854</v>
      </c>
      <c r="V21" s="9">
        <f t="shared" si="2"/>
        <v>0.247176675634973</v>
      </c>
      <c r="W21" s="24">
        <f t="shared" si="3"/>
        <v>4.4300049071864904E-3</v>
      </c>
      <c r="X21" s="9"/>
      <c r="Y21" s="11">
        <f t="shared" si="6"/>
        <v>4.2005177927813602</v>
      </c>
      <c r="Z21" s="11">
        <v>10</v>
      </c>
      <c r="AA21" s="8">
        <v>2011</v>
      </c>
      <c r="AB21" s="9">
        <f t="shared" si="8"/>
        <v>8.0128361679056723E-2</v>
      </c>
      <c r="AC21" s="9"/>
      <c r="AD21" s="9"/>
    </row>
    <row r="22" spans="1:30" x14ac:dyDescent="0.25">
      <c r="A22" s="7" t="s">
        <v>10</v>
      </c>
      <c r="B22" s="8">
        <v>39814</v>
      </c>
      <c r="C22" s="8">
        <v>193314</v>
      </c>
      <c r="D22" s="8">
        <v>36886</v>
      </c>
      <c r="E22" s="8">
        <v>17136</v>
      </c>
      <c r="F22" s="8">
        <v>287150</v>
      </c>
      <c r="I22" t="s">
        <v>10</v>
      </c>
      <c r="J22">
        <v>39814</v>
      </c>
      <c r="K22">
        <v>193314</v>
      </c>
      <c r="L22">
        <v>36886</v>
      </c>
      <c r="M22">
        <v>17136</v>
      </c>
      <c r="N22" s="10">
        <f t="shared" si="4"/>
        <v>287150</v>
      </c>
      <c r="O22" s="10">
        <v>38332488</v>
      </c>
      <c r="P22" s="9">
        <f t="shared" si="5"/>
        <v>7.4910347588186812E-3</v>
      </c>
      <c r="Q22">
        <v>9.4</v>
      </c>
      <c r="S22" t="s">
        <v>10</v>
      </c>
      <c r="T22" s="9">
        <f t="shared" ref="T22:T26" si="9">J22/SUM($J22:$M22)</f>
        <v>0.13865227233153404</v>
      </c>
      <c r="U22" s="9">
        <f t="shared" ref="U22:U26" si="10">K22/SUM($J22:$M22)</f>
        <v>0.67321608915201114</v>
      </c>
      <c r="V22" s="9">
        <f t="shared" ref="V22:V26" si="11">L22/SUM($J22:$M22)</f>
        <v>0.12845551105693889</v>
      </c>
      <c r="W22" s="24">
        <f t="shared" ref="W22:W26" si="12">M22/SUM($J22:$M22)</f>
        <v>5.9676127459515935E-2</v>
      </c>
      <c r="X22" s="9"/>
      <c r="Y22" s="11">
        <f t="shared" si="6"/>
        <v>4.1091554936444377</v>
      </c>
      <c r="Z22" s="11">
        <v>9.4</v>
      </c>
      <c r="AA22" s="8">
        <v>2012</v>
      </c>
      <c r="AB22" s="9">
        <f t="shared" si="8"/>
        <v>0.20595507826644732</v>
      </c>
      <c r="AC22" s="9"/>
      <c r="AD22" s="9"/>
    </row>
    <row r="23" spans="1:30" x14ac:dyDescent="0.25">
      <c r="A23" s="7" t="s">
        <v>33</v>
      </c>
      <c r="B23" s="8">
        <v>4460</v>
      </c>
      <c r="C23" s="8">
        <v>390054</v>
      </c>
      <c r="D23" s="8">
        <v>152888</v>
      </c>
      <c r="E23" s="8">
        <v>1923</v>
      </c>
      <c r="F23" s="8">
        <v>549325</v>
      </c>
      <c r="I23" t="s">
        <v>33</v>
      </c>
      <c r="J23">
        <v>4460</v>
      </c>
      <c r="K23">
        <v>390054</v>
      </c>
      <c r="L23">
        <v>152888</v>
      </c>
      <c r="M23">
        <v>1923</v>
      </c>
      <c r="N23" s="10">
        <f t="shared" si="4"/>
        <v>549325</v>
      </c>
      <c r="O23" s="10">
        <v>34867366</v>
      </c>
      <c r="P23" s="9">
        <f t="shared" si="5"/>
        <v>1.5754703122684979E-2</v>
      </c>
      <c r="Q23">
        <v>10.7</v>
      </c>
      <c r="S23" t="s">
        <v>33</v>
      </c>
      <c r="T23" s="9">
        <f>J23/SUM($J23:$M23)</f>
        <v>8.1190552041141405E-3</v>
      </c>
      <c r="U23" s="9">
        <f t="shared" si="10"/>
        <v>0.71006052883083781</v>
      </c>
      <c r="V23" s="9">
        <f t="shared" si="11"/>
        <v>0.27831975606426068</v>
      </c>
      <c r="W23" s="24">
        <f t="shared" si="12"/>
        <v>3.5006599007873299E-3</v>
      </c>
      <c r="X23" s="9"/>
      <c r="Y23" s="11">
        <f>SUMPRODUCT(T23:W23,T$4:W$4)/SUM(T23:W23)</f>
        <v>4.2772020206617221</v>
      </c>
      <c r="Z23" s="11">
        <v>10.7</v>
      </c>
      <c r="AA23" s="8">
        <v>2013</v>
      </c>
      <c r="AB23" s="9">
        <f t="shared" si="8"/>
        <v>1.1434314223158845E-2</v>
      </c>
      <c r="AC23" s="9"/>
      <c r="AD23" s="9"/>
    </row>
    <row r="24" spans="1:30" x14ac:dyDescent="0.25">
      <c r="A24" s="7" t="s">
        <v>34</v>
      </c>
      <c r="B24" s="8">
        <v>5448</v>
      </c>
      <c r="C24" s="8">
        <v>119814</v>
      </c>
      <c r="D24" s="8">
        <v>32709</v>
      </c>
      <c r="E24" s="8">
        <v>584</v>
      </c>
      <c r="F24" s="8">
        <v>158555</v>
      </c>
      <c r="I24" t="s">
        <v>34</v>
      </c>
      <c r="J24">
        <v>5448</v>
      </c>
      <c r="K24">
        <v>119814</v>
      </c>
      <c r="L24">
        <v>32709</v>
      </c>
      <c r="M24">
        <v>584</v>
      </c>
      <c r="N24" s="10">
        <f t="shared" si="4"/>
        <v>158555</v>
      </c>
      <c r="O24" s="10">
        <v>32365464</v>
      </c>
      <c r="P24" s="9">
        <f t="shared" si="5"/>
        <v>4.89889469837355E-3</v>
      </c>
      <c r="Q24">
        <v>12.6</v>
      </c>
      <c r="S24" t="s">
        <v>34</v>
      </c>
      <c r="T24" s="9">
        <f t="shared" si="9"/>
        <v>3.4360316609378452E-2</v>
      </c>
      <c r="U24" s="9">
        <f t="shared" si="10"/>
        <v>0.75566207309766331</v>
      </c>
      <c r="V24" s="9">
        <f t="shared" si="11"/>
        <v>0.20629434581060199</v>
      </c>
      <c r="W24" s="24">
        <f t="shared" si="12"/>
        <v>3.6832644823562802E-3</v>
      </c>
      <c r="X24" s="9"/>
      <c r="Y24" s="11">
        <f t="shared" si="6"/>
        <v>4.1793005581659362</v>
      </c>
      <c r="Z24" s="11">
        <v>12.6</v>
      </c>
      <c r="AA24" s="8">
        <v>2014</v>
      </c>
      <c r="AB24" s="9">
        <f t="shared" si="8"/>
        <v>4.5470479242826378E-2</v>
      </c>
      <c r="AC24" s="9"/>
      <c r="AD24" s="9"/>
    </row>
    <row r="25" spans="1:30" x14ac:dyDescent="0.25">
      <c r="A25" s="7" t="s">
        <v>31</v>
      </c>
      <c r="B25" s="8">
        <v>66386</v>
      </c>
      <c r="C25" s="8">
        <v>192495</v>
      </c>
      <c r="D25" s="8">
        <v>18217</v>
      </c>
      <c r="E25" s="8">
        <v>254</v>
      </c>
      <c r="F25" s="8">
        <v>277352</v>
      </c>
      <c r="I25" t="s">
        <v>31</v>
      </c>
      <c r="J25">
        <v>66386</v>
      </c>
      <c r="K25">
        <v>192495</v>
      </c>
      <c r="L25">
        <v>18217</v>
      </c>
      <c r="M25">
        <v>254</v>
      </c>
      <c r="N25" s="10">
        <f t="shared" si="4"/>
        <v>277352</v>
      </c>
      <c r="O25" s="10">
        <v>30382034</v>
      </c>
      <c r="P25" s="9">
        <f t="shared" si="5"/>
        <v>9.1288160628086989E-3</v>
      </c>
      <c r="Q25">
        <v>11.6</v>
      </c>
      <c r="S25" t="s">
        <v>31</v>
      </c>
      <c r="T25" s="9">
        <f t="shared" si="9"/>
        <v>0.2393564856211601</v>
      </c>
      <c r="U25" s="9">
        <f t="shared" si="10"/>
        <v>0.69404583345351756</v>
      </c>
      <c r="V25" s="9">
        <f t="shared" si="11"/>
        <v>6.5681877181343565E-2</v>
      </c>
      <c r="W25" s="24">
        <f t="shared" si="12"/>
        <v>9.1580374397877071E-4</v>
      </c>
      <c r="X25" s="9"/>
      <c r="Y25" s="11">
        <f>SUMPRODUCT(T25:W25,T$4:W$4)/SUM(T25:W25)</f>
        <v>3.828156999048141</v>
      </c>
      <c r="Z25" s="11">
        <v>11.6</v>
      </c>
      <c r="AA25" s="8">
        <v>2015</v>
      </c>
      <c r="AB25" s="9">
        <f>J25/K25</f>
        <v>0.34487129535832101</v>
      </c>
      <c r="AC25" s="9"/>
      <c r="AD25" s="9"/>
    </row>
    <row r="26" spans="1:30" x14ac:dyDescent="0.25">
      <c r="A26" s="7" t="s">
        <v>36</v>
      </c>
      <c r="B26" s="8">
        <v>13838</v>
      </c>
      <c r="C26" s="8">
        <v>111657</v>
      </c>
      <c r="D26" s="8">
        <v>8203</v>
      </c>
      <c r="E26" s="8"/>
      <c r="F26" s="8">
        <v>133698</v>
      </c>
      <c r="I26" t="s">
        <v>36</v>
      </c>
      <c r="J26">
        <v>13838</v>
      </c>
      <c r="K26">
        <v>111657</v>
      </c>
      <c r="L26">
        <v>8203</v>
      </c>
      <c r="O26" s="10">
        <v>46019340</v>
      </c>
      <c r="P26" s="10"/>
      <c r="Q26">
        <v>13</v>
      </c>
      <c r="S26" t="s">
        <v>36</v>
      </c>
      <c r="T26" s="9">
        <f t="shared" si="9"/>
        <v>0.10350192224266631</v>
      </c>
      <c r="U26" s="9">
        <f t="shared" si="10"/>
        <v>0.83514338284791101</v>
      </c>
      <c r="V26" s="9">
        <f t="shared" si="11"/>
        <v>6.1354694909422726E-2</v>
      </c>
      <c r="W26" s="24">
        <f t="shared" si="12"/>
        <v>0</v>
      </c>
      <c r="X26" s="9"/>
      <c r="Y26" s="11">
        <f t="shared" si="6"/>
        <v>3.9578527726667567</v>
      </c>
      <c r="Z26" s="11">
        <v>13</v>
      </c>
      <c r="AA26" s="8">
        <v>2016</v>
      </c>
      <c r="AB26" s="9">
        <f>J26/K26</f>
        <v>0.12393311659815327</v>
      </c>
      <c r="AC26" s="9"/>
      <c r="AD26" s="9"/>
    </row>
    <row r="27" spans="1:30" x14ac:dyDescent="0.25">
      <c r="A27" s="7" t="s">
        <v>35</v>
      </c>
      <c r="B27" s="8">
        <v>64449</v>
      </c>
      <c r="C27" s="8">
        <v>199737</v>
      </c>
      <c r="D27" s="8"/>
      <c r="E27" s="8"/>
      <c r="F27" s="8">
        <v>264186</v>
      </c>
      <c r="I27" t="s">
        <v>35</v>
      </c>
      <c r="J27">
        <v>64449</v>
      </c>
      <c r="K27">
        <v>199737</v>
      </c>
      <c r="L27" s="26">
        <f>SUM(J27:K27)*Z29/(1-Z29)</f>
        <v>34754.574773928471</v>
      </c>
      <c r="O27" s="10">
        <v>64602663</v>
      </c>
      <c r="P27" s="10"/>
      <c r="Q27">
        <v>11.2</v>
      </c>
      <c r="S27" t="s">
        <v>35</v>
      </c>
      <c r="Z27" s="11">
        <v>11.2</v>
      </c>
      <c r="AA27" s="8">
        <v>2017</v>
      </c>
      <c r="AB27" s="9">
        <f>J27/K27</f>
        <v>0.32266931014283784</v>
      </c>
    </row>
    <row r="28" spans="1:30" x14ac:dyDescent="0.25">
      <c r="A28" s="7" t="s">
        <v>37</v>
      </c>
      <c r="B28" s="8">
        <v>24404</v>
      </c>
      <c r="C28" s="8"/>
      <c r="D28" s="8"/>
      <c r="E28" s="8"/>
      <c r="F28" s="8">
        <v>24404</v>
      </c>
      <c r="I28" s="22" t="s">
        <v>37</v>
      </c>
      <c r="J28">
        <v>24404</v>
      </c>
      <c r="O28" s="10">
        <v>43725791</v>
      </c>
      <c r="P28" s="10"/>
      <c r="Q28">
        <v>11.1</v>
      </c>
      <c r="Z28" s="11">
        <v>11.1</v>
      </c>
    </row>
    <row r="29" spans="1:30" x14ac:dyDescent="0.25">
      <c r="A29" s="7" t="s">
        <v>45</v>
      </c>
      <c r="B29" s="8">
        <v>745657</v>
      </c>
      <c r="C29" s="8">
        <v>13458959</v>
      </c>
      <c r="D29" s="8">
        <v>8004869</v>
      </c>
      <c r="E29" s="8">
        <v>313198</v>
      </c>
      <c r="F29" s="8">
        <v>22522683</v>
      </c>
      <c r="I29" s="22"/>
      <c r="O29" s="10">
        <v>47623744</v>
      </c>
      <c r="P29" s="10"/>
      <c r="S29" t="s">
        <v>14</v>
      </c>
      <c r="T29" s="9">
        <f>J17/SUM($J17:$M17)</f>
        <v>5.9608833150101119E-2</v>
      </c>
      <c r="U29" s="9">
        <f>K17/SUM($J17:$M17)</f>
        <v>0.54637132347951189</v>
      </c>
      <c r="V29" s="9">
        <f>L17/SUM($J17:$M17)</f>
        <v>0.36963231401930047</v>
      </c>
      <c r="W29" s="24">
        <f>M17/SUM($J17:$M17)</f>
        <v>2.4387529351086498E-2</v>
      </c>
      <c r="Y29" s="11" t="s">
        <v>71</v>
      </c>
      <c r="Z29" s="9">
        <f>POWER(AB27, -0.397)*0.0742</f>
        <v>0.11625914213957524</v>
      </c>
    </row>
    <row r="30" spans="1:30" x14ac:dyDescent="0.25">
      <c r="O30" s="10">
        <v>48589947</v>
      </c>
      <c r="P30" s="10"/>
    </row>
    <row r="31" spans="1:30" x14ac:dyDescent="0.25">
      <c r="O31" s="10">
        <v>48895105</v>
      </c>
      <c r="P31" s="10"/>
    </row>
    <row r="33" spans="1:30" x14ac:dyDescent="0.25">
      <c r="A33" s="6" t="s">
        <v>49</v>
      </c>
      <c r="B33" t="s">
        <v>53</v>
      </c>
    </row>
    <row r="35" spans="1:30" x14ac:dyDescent="0.25">
      <c r="A35" s="6" t="s">
        <v>46</v>
      </c>
      <c r="B35" s="6" t="s">
        <v>47</v>
      </c>
      <c r="I35" t="s">
        <v>46</v>
      </c>
      <c r="J35" t="s">
        <v>47</v>
      </c>
      <c r="S35" t="s">
        <v>46</v>
      </c>
      <c r="T35" t="s">
        <v>47</v>
      </c>
    </row>
    <row r="36" spans="1:30" x14ac:dyDescent="0.25">
      <c r="A36" s="6" t="s">
        <v>43</v>
      </c>
      <c r="B36">
        <v>3</v>
      </c>
      <c r="C36">
        <v>4</v>
      </c>
      <c r="D36">
        <v>5</v>
      </c>
      <c r="E36">
        <v>6</v>
      </c>
      <c r="F36" t="s">
        <v>45</v>
      </c>
      <c r="I36" t="s">
        <v>43</v>
      </c>
      <c r="J36">
        <v>3</v>
      </c>
      <c r="K36">
        <v>4</v>
      </c>
      <c r="L36">
        <v>5</v>
      </c>
      <c r="M36">
        <v>6</v>
      </c>
      <c r="S36" t="s">
        <v>43</v>
      </c>
      <c r="T36">
        <v>3</v>
      </c>
      <c r="U36">
        <v>4</v>
      </c>
      <c r="V36">
        <v>5</v>
      </c>
      <c r="W36" s="23">
        <v>6</v>
      </c>
      <c r="Z36" t="s">
        <v>72</v>
      </c>
    </row>
    <row r="37" spans="1:30" x14ac:dyDescent="0.25">
      <c r="A37" s="7" t="s">
        <v>28</v>
      </c>
      <c r="B37" s="8"/>
      <c r="C37" s="8"/>
      <c r="D37" s="8"/>
      <c r="E37" s="8">
        <v>4283</v>
      </c>
      <c r="F37" s="8">
        <v>4283</v>
      </c>
      <c r="I37" s="22" t="s">
        <v>20</v>
      </c>
      <c r="J37">
        <v>0</v>
      </c>
      <c r="K37">
        <v>0</v>
      </c>
      <c r="L37">
        <v>0</v>
      </c>
    </row>
    <row r="38" spans="1:30" x14ac:dyDescent="0.25">
      <c r="A38" s="7" t="s">
        <v>29</v>
      </c>
      <c r="B38" s="8"/>
      <c r="C38" s="8"/>
      <c r="D38" s="8">
        <v>128710</v>
      </c>
      <c r="E38" s="8">
        <v>5696</v>
      </c>
      <c r="F38" s="8">
        <v>134406</v>
      </c>
      <c r="I38" s="7" t="s">
        <v>28</v>
      </c>
      <c r="J38" s="8">
        <v>0</v>
      </c>
      <c r="K38" s="8">
        <v>0</v>
      </c>
      <c r="L38" s="8">
        <v>0</v>
      </c>
      <c r="M38" s="8">
        <v>4283</v>
      </c>
      <c r="N38" s="8"/>
      <c r="O38" s="8"/>
      <c r="P38" s="8"/>
      <c r="S38" s="18">
        <v>2003</v>
      </c>
      <c r="T38" s="9" t="e">
        <f>J38/SUM($J38:$L38)</f>
        <v>#DIV/0!</v>
      </c>
      <c r="U38" s="9" t="e">
        <f t="shared" ref="U38:U51" si="13">K38/SUM($J38:$L38)</f>
        <v>#DIV/0!</v>
      </c>
      <c r="V38" s="9" t="e">
        <f>L38/SUM($J38:$L38)</f>
        <v>#DIV/0!</v>
      </c>
      <c r="W38" s="24">
        <f t="shared" ref="W38:W53" si="14">M38/SUM($J38:$M38)</f>
        <v>1</v>
      </c>
      <c r="AB38" t="s">
        <v>50</v>
      </c>
    </row>
    <row r="39" spans="1:30" x14ac:dyDescent="0.25">
      <c r="A39" s="7" t="s">
        <v>25</v>
      </c>
      <c r="B39" s="8"/>
      <c r="C39" s="8">
        <v>404291</v>
      </c>
      <c r="D39" s="8">
        <v>123431</v>
      </c>
      <c r="E39" s="8">
        <v>1283</v>
      </c>
      <c r="F39" s="8">
        <v>529005</v>
      </c>
      <c r="I39" s="7" t="s">
        <v>29</v>
      </c>
      <c r="J39" s="8">
        <v>0</v>
      </c>
      <c r="K39" s="8">
        <v>0</v>
      </c>
      <c r="L39" s="8">
        <v>0</v>
      </c>
      <c r="M39" s="8">
        <v>5696</v>
      </c>
      <c r="N39" s="8"/>
      <c r="O39" s="8"/>
      <c r="P39" s="8"/>
      <c r="S39" s="18">
        <v>2004</v>
      </c>
      <c r="T39" s="9" t="e">
        <f t="shared" ref="T39:T51" si="15">J39/SUM($J39:$L39)</f>
        <v>#DIV/0!</v>
      </c>
      <c r="U39" s="9" t="e">
        <f t="shared" si="13"/>
        <v>#DIV/0!</v>
      </c>
      <c r="V39" s="9" t="e">
        <f t="shared" ref="V39:V51" si="16">L39/SUM($J39:$L39)</f>
        <v>#DIV/0!</v>
      </c>
      <c r="W39" s="24">
        <f t="shared" si="14"/>
        <v>1</v>
      </c>
      <c r="Z39" s="27">
        <v>12.3</v>
      </c>
      <c r="AA39" t="s">
        <v>67</v>
      </c>
      <c r="AB39" t="s">
        <v>70</v>
      </c>
    </row>
    <row r="40" spans="1:30" x14ac:dyDescent="0.25">
      <c r="A40" s="7" t="s">
        <v>12</v>
      </c>
      <c r="B40" s="8">
        <v>175003</v>
      </c>
      <c r="C40" s="8">
        <v>1188380</v>
      </c>
      <c r="D40" s="8">
        <v>134122</v>
      </c>
      <c r="E40" s="8">
        <v>3020</v>
      </c>
      <c r="F40" s="8">
        <v>1500525</v>
      </c>
      <c r="I40" s="7" t="s">
        <v>25</v>
      </c>
      <c r="J40" s="8">
        <v>0</v>
      </c>
      <c r="K40" s="8">
        <v>0</v>
      </c>
      <c r="L40" s="8">
        <v>0</v>
      </c>
      <c r="M40" s="8">
        <v>1283</v>
      </c>
      <c r="N40" s="8"/>
      <c r="O40" s="8"/>
      <c r="P40" s="8"/>
      <c r="S40" s="18">
        <v>2005</v>
      </c>
      <c r="T40" s="9" t="e">
        <f t="shared" si="15"/>
        <v>#DIV/0!</v>
      </c>
      <c r="U40" s="9" t="e">
        <f t="shared" si="13"/>
        <v>#DIV/0!</v>
      </c>
      <c r="V40" s="9" t="e">
        <f t="shared" si="16"/>
        <v>#DIV/0!</v>
      </c>
      <c r="W40" s="24">
        <f t="shared" si="14"/>
        <v>1</v>
      </c>
      <c r="Z40" s="27">
        <v>12.3</v>
      </c>
    </row>
    <row r="41" spans="1:30" x14ac:dyDescent="0.25">
      <c r="A41" s="7" t="s">
        <v>14</v>
      </c>
      <c r="B41" s="8">
        <v>31055</v>
      </c>
      <c r="C41" s="8">
        <v>166589</v>
      </c>
      <c r="D41" s="8">
        <v>50679</v>
      </c>
      <c r="E41" s="8">
        <v>1841</v>
      </c>
      <c r="F41" s="8">
        <v>250164</v>
      </c>
      <c r="I41" s="7" t="s">
        <v>12</v>
      </c>
      <c r="J41" s="8">
        <v>175003</v>
      </c>
      <c r="K41" s="8">
        <v>1188380</v>
      </c>
      <c r="L41" s="8">
        <v>134122</v>
      </c>
      <c r="M41" s="8">
        <v>3020</v>
      </c>
      <c r="N41" s="8"/>
      <c r="O41" s="8"/>
      <c r="P41" s="8"/>
      <c r="S41" s="18">
        <v>2006</v>
      </c>
      <c r="T41" s="9">
        <f t="shared" si="15"/>
        <v>0.11686304887128925</v>
      </c>
      <c r="U41" s="9">
        <f t="shared" si="13"/>
        <v>0.79357331027275368</v>
      </c>
      <c r="V41" s="9">
        <f t="shared" si="16"/>
        <v>8.9563640855957069E-2</v>
      </c>
      <c r="W41" s="24">
        <f t="shared" si="14"/>
        <v>2.0126289132137085E-3</v>
      </c>
      <c r="Y41" s="11">
        <f>SUMPRODUCT(J41:L41,T$36:V$36)/SUM(J41:L41)</f>
        <v>3.9727005919846676</v>
      </c>
      <c r="Z41" s="27">
        <v>10.3</v>
      </c>
      <c r="AA41" s="8">
        <v>2006</v>
      </c>
      <c r="AB41" s="9">
        <f>J41/K41</f>
        <v>0.14726181861020884</v>
      </c>
    </row>
    <row r="42" spans="1:30" x14ac:dyDescent="0.25">
      <c r="A42" s="7" t="s">
        <v>16</v>
      </c>
      <c r="B42" s="8">
        <v>16055</v>
      </c>
      <c r="C42" s="8">
        <v>236817</v>
      </c>
      <c r="D42" s="8">
        <v>135219</v>
      </c>
      <c r="E42" s="8">
        <v>3006</v>
      </c>
      <c r="F42" s="8">
        <v>391097</v>
      </c>
      <c r="I42" s="7" t="s">
        <v>14</v>
      </c>
      <c r="J42" s="8">
        <v>31055</v>
      </c>
      <c r="K42" s="8">
        <v>166589</v>
      </c>
      <c r="L42" s="8">
        <v>50679</v>
      </c>
      <c r="M42" s="8">
        <v>1841</v>
      </c>
      <c r="N42" s="8"/>
      <c r="O42" s="8"/>
      <c r="P42" s="8"/>
      <c r="S42" s="18">
        <v>2007</v>
      </c>
      <c r="T42" s="9">
        <f t="shared" si="15"/>
        <v>0.12505889506811693</v>
      </c>
      <c r="U42" s="9">
        <f t="shared" si="13"/>
        <v>0.6708561027371609</v>
      </c>
      <c r="V42" s="9">
        <f t="shared" si="16"/>
        <v>0.2040850021947222</v>
      </c>
      <c r="W42" s="24">
        <f t="shared" si="14"/>
        <v>7.3591723829168065E-3</v>
      </c>
      <c r="Y42" s="11">
        <f t="shared" ref="Y42:Y49" si="17">SUMPRODUCT(J42:L42,T$36:V$36)/SUM(J42:L42)</f>
        <v>4.0790261071266052</v>
      </c>
      <c r="Z42" s="27">
        <v>10.9</v>
      </c>
      <c r="AA42" s="8">
        <v>2007</v>
      </c>
      <c r="AB42" s="9">
        <f t="shared" ref="AB42:AB44" si="18">J42/K42</f>
        <v>0.18641687026154188</v>
      </c>
    </row>
    <row r="43" spans="1:30" x14ac:dyDescent="0.25">
      <c r="A43" s="7" t="s">
        <v>17</v>
      </c>
      <c r="B43" s="8">
        <v>274598</v>
      </c>
      <c r="C43" s="8">
        <v>1758766</v>
      </c>
      <c r="D43" s="8">
        <v>340383</v>
      </c>
      <c r="E43" s="8">
        <v>8876</v>
      </c>
      <c r="F43" s="8">
        <v>2382623</v>
      </c>
      <c r="I43" s="7" t="s">
        <v>16</v>
      </c>
      <c r="J43" s="8">
        <v>16055</v>
      </c>
      <c r="K43" s="8">
        <v>236817</v>
      </c>
      <c r="L43" s="8">
        <v>135219</v>
      </c>
      <c r="M43" s="8">
        <v>3006</v>
      </c>
      <c r="N43" s="8"/>
      <c r="O43" s="8"/>
      <c r="P43" s="8"/>
      <c r="S43" s="18">
        <v>2008</v>
      </c>
      <c r="T43" s="9">
        <f t="shared" si="15"/>
        <v>4.1369163417858186E-2</v>
      </c>
      <c r="U43" s="9">
        <f t="shared" si="13"/>
        <v>0.61020997652612408</v>
      </c>
      <c r="V43" s="9">
        <f t="shared" si="16"/>
        <v>0.3484208600560178</v>
      </c>
      <c r="W43" s="24">
        <f t="shared" si="14"/>
        <v>7.6860727645571307E-3</v>
      </c>
      <c r="Y43" s="11">
        <f t="shared" si="17"/>
        <v>4.30705169663816</v>
      </c>
      <c r="Z43" s="27">
        <v>10</v>
      </c>
      <c r="AA43" s="8">
        <v>2008</v>
      </c>
      <c r="AB43" s="9">
        <f t="shared" si="18"/>
        <v>6.7794964043966441E-2</v>
      </c>
    </row>
    <row r="44" spans="1:30" x14ac:dyDescent="0.25">
      <c r="A44" s="7" t="s">
        <v>32</v>
      </c>
      <c r="B44" s="8">
        <v>35232</v>
      </c>
      <c r="C44" s="8">
        <v>459629</v>
      </c>
      <c r="D44" s="8">
        <v>267471</v>
      </c>
      <c r="E44" s="8">
        <v>12896</v>
      </c>
      <c r="F44" s="8">
        <v>775228</v>
      </c>
      <c r="I44" s="7" t="s">
        <v>17</v>
      </c>
      <c r="J44" s="8">
        <v>274598</v>
      </c>
      <c r="K44" s="8">
        <v>1758766</v>
      </c>
      <c r="L44" s="8">
        <v>340383</v>
      </c>
      <c r="M44" s="8">
        <v>8876</v>
      </c>
      <c r="N44" s="8"/>
      <c r="O44" s="8"/>
      <c r="P44" s="8"/>
      <c r="S44" s="18">
        <v>2009</v>
      </c>
      <c r="T44" s="9">
        <f t="shared" si="15"/>
        <v>0.11568124151394399</v>
      </c>
      <c r="U44" s="9">
        <f t="shared" si="13"/>
        <v>0.74092394850841303</v>
      </c>
      <c r="V44" s="9">
        <f t="shared" si="16"/>
        <v>0.14339480997764295</v>
      </c>
      <c r="W44" s="24">
        <f t="shared" si="14"/>
        <v>3.7253061017206669E-3</v>
      </c>
      <c r="Y44" s="11">
        <f t="shared" si="17"/>
        <v>4.0277135684636987</v>
      </c>
      <c r="Z44" s="27">
        <v>10.3</v>
      </c>
      <c r="AA44" s="8">
        <v>2009</v>
      </c>
      <c r="AB44" s="9">
        <f t="shared" si="18"/>
        <v>0.15613106007280103</v>
      </c>
      <c r="AD44" s="9"/>
    </row>
    <row r="45" spans="1:30" x14ac:dyDescent="0.25">
      <c r="A45" s="7" t="s">
        <v>18</v>
      </c>
      <c r="B45" s="8">
        <v>110422</v>
      </c>
      <c r="C45" s="8">
        <v>1601008</v>
      </c>
      <c r="D45" s="8">
        <v>469099</v>
      </c>
      <c r="E45" s="8">
        <v>14717</v>
      </c>
      <c r="F45" s="8">
        <v>2195246</v>
      </c>
      <c r="I45" s="7" t="s">
        <v>32</v>
      </c>
      <c r="J45" s="8">
        <v>35232</v>
      </c>
      <c r="K45" s="8">
        <v>459629</v>
      </c>
      <c r="L45" s="8">
        <v>267471</v>
      </c>
      <c r="M45" s="8">
        <v>12896</v>
      </c>
      <c r="N45" s="8"/>
      <c r="O45" s="8"/>
      <c r="P45" s="8"/>
      <c r="S45" s="18">
        <v>2010</v>
      </c>
      <c r="T45" s="9">
        <f t="shared" si="15"/>
        <v>4.6216084330711553E-2</v>
      </c>
      <c r="U45" s="9">
        <f t="shared" si="13"/>
        <v>0.60292497232177056</v>
      </c>
      <c r="V45" s="9">
        <f t="shared" si="16"/>
        <v>0.35085894334751788</v>
      </c>
      <c r="W45" s="24">
        <f t="shared" si="14"/>
        <v>1.663510605912067E-2</v>
      </c>
      <c r="X45" s="9"/>
      <c r="Y45" s="11">
        <f t="shared" si="17"/>
        <v>4.3046428590168064</v>
      </c>
      <c r="Z45" s="27">
        <v>9.9</v>
      </c>
      <c r="AA45" s="8">
        <v>2010</v>
      </c>
      <c r="AB45" s="9">
        <f>J45/K45</f>
        <v>7.6653126760931098E-2</v>
      </c>
      <c r="AC45" s="10"/>
      <c r="AD45" s="9"/>
    </row>
    <row r="46" spans="1:30" x14ac:dyDescent="0.25">
      <c r="A46" s="7" t="s">
        <v>10</v>
      </c>
      <c r="B46" s="8">
        <v>269326</v>
      </c>
      <c r="C46" s="8">
        <v>810456</v>
      </c>
      <c r="D46" s="8">
        <v>95878</v>
      </c>
      <c r="E46" s="8">
        <v>27120</v>
      </c>
      <c r="F46" s="8">
        <v>1202780</v>
      </c>
      <c r="I46" s="7" t="s">
        <v>18</v>
      </c>
      <c r="J46" s="8">
        <v>110422</v>
      </c>
      <c r="K46" s="8">
        <v>1601008</v>
      </c>
      <c r="L46" s="8">
        <v>469099</v>
      </c>
      <c r="M46" s="8">
        <v>14717</v>
      </c>
      <c r="N46" s="8"/>
      <c r="O46" s="8"/>
      <c r="P46" s="8"/>
      <c r="S46" s="18">
        <v>2011</v>
      </c>
      <c r="T46" s="9">
        <f t="shared" si="15"/>
        <v>5.064000524643332E-2</v>
      </c>
      <c r="U46" s="9">
        <f t="shared" si="13"/>
        <v>0.73422917099474483</v>
      </c>
      <c r="V46" s="9">
        <f t="shared" si="16"/>
        <v>0.21513082375882184</v>
      </c>
      <c r="W46" s="24">
        <f t="shared" si="14"/>
        <v>6.704032258799242E-3</v>
      </c>
      <c r="X46" s="9"/>
      <c r="Y46" s="11">
        <f t="shared" si="17"/>
        <v>4.1644908185123883</v>
      </c>
      <c r="Z46" s="27">
        <v>10</v>
      </c>
      <c r="AA46" s="8">
        <v>2011</v>
      </c>
      <c r="AB46" s="9">
        <f t="shared" ref="AB46:AB49" si="19">J46/K46</f>
        <v>6.8970298711811553E-2</v>
      </c>
      <c r="AC46" s="9"/>
      <c r="AD46" s="9"/>
    </row>
    <row r="47" spans="1:30" x14ac:dyDescent="0.25">
      <c r="A47" s="7" t="s">
        <v>33</v>
      </c>
      <c r="B47" s="8">
        <v>150055</v>
      </c>
      <c r="C47" s="8">
        <v>1268907</v>
      </c>
      <c r="D47" s="8">
        <v>140794</v>
      </c>
      <c r="E47" s="8">
        <v>1961</v>
      </c>
      <c r="F47" s="8">
        <v>1561717</v>
      </c>
      <c r="I47" s="7" t="s">
        <v>10</v>
      </c>
      <c r="J47" s="8">
        <v>269326</v>
      </c>
      <c r="K47" s="8">
        <v>810456</v>
      </c>
      <c r="L47" s="8">
        <v>95878</v>
      </c>
      <c r="M47" s="8">
        <v>27120</v>
      </c>
      <c r="N47" s="8"/>
      <c r="O47" s="8"/>
      <c r="P47" s="8"/>
      <c r="S47" s="18">
        <v>2012</v>
      </c>
      <c r="T47" s="9">
        <f t="shared" si="15"/>
        <v>0.22908493952333159</v>
      </c>
      <c r="U47" s="9">
        <f t="shared" si="13"/>
        <v>0.68936257081128893</v>
      </c>
      <c r="V47" s="9">
        <f t="shared" si="16"/>
        <v>8.1552489665379452E-2</v>
      </c>
      <c r="W47" s="24">
        <f t="shared" si="14"/>
        <v>2.2547764345931923E-2</v>
      </c>
      <c r="X47" s="9"/>
      <c r="Y47" s="11">
        <f t="shared" si="17"/>
        <v>3.8524675501420478</v>
      </c>
      <c r="Z47" s="27">
        <v>9.4</v>
      </c>
      <c r="AA47" s="8">
        <v>2012</v>
      </c>
      <c r="AB47" s="9">
        <f t="shared" si="19"/>
        <v>0.33231415400712683</v>
      </c>
      <c r="AC47" s="9"/>
      <c r="AD47" s="9"/>
    </row>
    <row r="48" spans="1:30" x14ac:dyDescent="0.25">
      <c r="A48" s="7" t="s">
        <v>34</v>
      </c>
      <c r="B48" s="8">
        <v>107339</v>
      </c>
      <c r="C48" s="8">
        <v>375181</v>
      </c>
      <c r="D48" s="8">
        <v>33650</v>
      </c>
      <c r="E48" s="8">
        <v>80</v>
      </c>
      <c r="F48" s="8">
        <v>516250</v>
      </c>
      <c r="I48" s="7" t="s">
        <v>33</v>
      </c>
      <c r="J48" s="8">
        <v>150055</v>
      </c>
      <c r="K48" s="8">
        <v>1268907</v>
      </c>
      <c r="L48" s="8">
        <v>140794</v>
      </c>
      <c r="M48" s="8">
        <v>1961</v>
      </c>
      <c r="N48" s="8"/>
      <c r="O48" s="8"/>
      <c r="P48" s="8"/>
      <c r="S48" s="18">
        <v>2013</v>
      </c>
      <c r="T48" s="9">
        <f t="shared" si="15"/>
        <v>9.6204149879852999E-2</v>
      </c>
      <c r="U48" s="9">
        <f t="shared" si="13"/>
        <v>0.81352916738259062</v>
      </c>
      <c r="V48" s="9">
        <f t="shared" si="16"/>
        <v>9.0266682737556392E-2</v>
      </c>
      <c r="W48" s="24">
        <f t="shared" si="14"/>
        <v>1.255669240970035E-3</v>
      </c>
      <c r="X48" s="9"/>
      <c r="Y48" s="11">
        <f t="shared" si="17"/>
        <v>3.9940625328577033</v>
      </c>
      <c r="Z48" s="27">
        <v>10.7</v>
      </c>
      <c r="AA48" s="8">
        <v>2013</v>
      </c>
      <c r="AB48" s="9">
        <f t="shared" si="19"/>
        <v>0.11825531737156467</v>
      </c>
      <c r="AC48" s="9"/>
      <c r="AD48" s="9"/>
    </row>
    <row r="49" spans="1:30" x14ac:dyDescent="0.25">
      <c r="A49" s="7" t="s">
        <v>31</v>
      </c>
      <c r="B49" s="8">
        <v>734005</v>
      </c>
      <c r="C49" s="8">
        <v>1127239</v>
      </c>
      <c r="D49" s="8">
        <v>32576</v>
      </c>
      <c r="E49" s="8">
        <v>0</v>
      </c>
      <c r="F49" s="8">
        <v>1893820</v>
      </c>
      <c r="I49" s="7" t="s">
        <v>34</v>
      </c>
      <c r="J49" s="8">
        <v>107339</v>
      </c>
      <c r="K49" s="8">
        <v>375181</v>
      </c>
      <c r="L49" s="8">
        <v>33650</v>
      </c>
      <c r="M49" s="8">
        <v>80</v>
      </c>
      <c r="N49" s="8"/>
      <c r="O49" s="8"/>
      <c r="P49" s="8"/>
      <c r="S49" s="18">
        <v>2014</v>
      </c>
      <c r="T49" s="9">
        <f t="shared" si="15"/>
        <v>0.20795280624600423</v>
      </c>
      <c r="U49" s="9">
        <f t="shared" si="13"/>
        <v>0.72685549334521571</v>
      </c>
      <c r="V49" s="9">
        <f t="shared" si="16"/>
        <v>6.5191700408780057E-2</v>
      </c>
      <c r="W49" s="24">
        <f t="shared" si="14"/>
        <v>1.5496368038740921E-4</v>
      </c>
      <c r="X49" s="9"/>
      <c r="Y49" s="11">
        <f t="shared" si="17"/>
        <v>3.857238894162776</v>
      </c>
      <c r="Z49" s="27">
        <v>12.6</v>
      </c>
      <c r="AA49" s="8">
        <v>2014</v>
      </c>
      <c r="AB49" s="9">
        <f t="shared" si="19"/>
        <v>0.28609924276549187</v>
      </c>
      <c r="AC49" s="9"/>
      <c r="AD49" s="9"/>
    </row>
    <row r="50" spans="1:30" x14ac:dyDescent="0.25">
      <c r="A50" s="7" t="s">
        <v>36</v>
      </c>
      <c r="B50" s="8">
        <v>137250</v>
      </c>
      <c r="C50" s="8">
        <v>134465</v>
      </c>
      <c r="D50" s="8">
        <v>19142</v>
      </c>
      <c r="E50" s="8"/>
      <c r="F50" s="8">
        <v>290857</v>
      </c>
      <c r="I50" s="7" t="s">
        <v>31</v>
      </c>
      <c r="J50" s="8">
        <v>734005</v>
      </c>
      <c r="K50" s="8">
        <v>1127239</v>
      </c>
      <c r="L50" s="8">
        <v>32576</v>
      </c>
      <c r="M50" s="8">
        <v>0</v>
      </c>
      <c r="N50" s="8"/>
      <c r="O50" s="8"/>
      <c r="P50" s="8"/>
      <c r="S50" s="18">
        <v>2015</v>
      </c>
      <c r="T50" s="9">
        <f t="shared" si="15"/>
        <v>0.38757907298476096</v>
      </c>
      <c r="U50" s="9">
        <f t="shared" si="13"/>
        <v>0.59521971465081158</v>
      </c>
      <c r="V50" s="9">
        <f t="shared" si="16"/>
        <v>1.7201212364427454E-2</v>
      </c>
      <c r="W50" s="24">
        <f t="shared" si="14"/>
        <v>0</v>
      </c>
      <c r="X50" s="9"/>
      <c r="Y50" s="11">
        <f>SUMPRODUCT(J50:L50,T$36:V$36)/SUM(J50:L50)</f>
        <v>3.6296221393796664</v>
      </c>
      <c r="Z50" s="27">
        <v>11.6</v>
      </c>
      <c r="AA50" s="8">
        <v>2015</v>
      </c>
      <c r="AB50" s="9">
        <f>J50/K50</f>
        <v>0.65115294981809535</v>
      </c>
      <c r="AC50" s="9"/>
      <c r="AD50" s="9"/>
    </row>
    <row r="51" spans="1:30" x14ac:dyDescent="0.25">
      <c r="A51" s="7" t="s">
        <v>35</v>
      </c>
      <c r="B51" s="8">
        <v>364233</v>
      </c>
      <c r="C51" s="8">
        <v>494731</v>
      </c>
      <c r="D51" s="8"/>
      <c r="E51" s="8"/>
      <c r="F51" s="8">
        <v>858964</v>
      </c>
      <c r="I51" s="7" t="s">
        <v>36</v>
      </c>
      <c r="J51" s="8">
        <v>137250</v>
      </c>
      <c r="K51" s="8">
        <v>134465</v>
      </c>
      <c r="L51" s="8">
        <v>19142</v>
      </c>
      <c r="M51" s="8"/>
      <c r="N51" s="8"/>
      <c r="O51" s="8"/>
      <c r="P51" s="8"/>
      <c r="S51" s="18">
        <v>2016</v>
      </c>
      <c r="T51" s="9">
        <f t="shared" si="15"/>
        <v>0.47188137125804092</v>
      </c>
      <c r="U51" s="9">
        <f t="shared" si="13"/>
        <v>0.4623062192073768</v>
      </c>
      <c r="V51" s="9">
        <f t="shared" si="16"/>
        <v>6.5812409534582283E-2</v>
      </c>
      <c r="W51" s="24">
        <f t="shared" si="14"/>
        <v>0</v>
      </c>
      <c r="X51" s="9"/>
      <c r="Y51" s="11">
        <f>SUMPRODUCT(J51:L51,T$36:V$36)/SUM(J51:L51)</f>
        <v>3.5939310382765415</v>
      </c>
      <c r="Z51" s="27">
        <v>13</v>
      </c>
      <c r="AA51" s="8">
        <v>2016</v>
      </c>
      <c r="AB51" s="9">
        <f>J51/K51</f>
        <v>1.0207117093667497</v>
      </c>
      <c r="AC51" s="9"/>
      <c r="AD51" s="9"/>
    </row>
    <row r="52" spans="1:30" x14ac:dyDescent="0.25">
      <c r="A52" s="7" t="s">
        <v>37</v>
      </c>
      <c r="B52" s="8">
        <v>1136331</v>
      </c>
      <c r="C52" s="8"/>
      <c r="D52" s="8"/>
      <c r="E52" s="8"/>
      <c r="F52" s="8">
        <v>1136331</v>
      </c>
      <c r="I52" s="7" t="s">
        <v>35</v>
      </c>
      <c r="J52" s="8">
        <v>364233</v>
      </c>
      <c r="K52" s="8">
        <v>494731</v>
      </c>
      <c r="L52" s="26">
        <f>SUM(J52:K52)*Z54/(1-Z54)</f>
        <v>34133.976632394399</v>
      </c>
      <c r="M52" s="8"/>
      <c r="N52" s="8"/>
      <c r="O52" s="8"/>
      <c r="P52" s="8"/>
      <c r="S52" s="18">
        <v>2017</v>
      </c>
      <c r="T52" s="9"/>
      <c r="U52" s="9"/>
      <c r="V52" s="9"/>
      <c r="W52" s="24">
        <f t="shared" si="14"/>
        <v>0</v>
      </c>
      <c r="X52" s="9"/>
      <c r="Z52" s="27">
        <v>11.2</v>
      </c>
      <c r="AA52" s="8">
        <v>2017</v>
      </c>
      <c r="AB52" s="9">
        <f>J52/K52</f>
        <v>0.73622433201072901</v>
      </c>
      <c r="AC52" s="9"/>
      <c r="AD52" s="9"/>
    </row>
    <row r="53" spans="1:30" x14ac:dyDescent="0.25">
      <c r="A53" s="7" t="s">
        <v>45</v>
      </c>
      <c r="B53" s="8">
        <v>3540904</v>
      </c>
      <c r="C53" s="8">
        <v>10026459</v>
      </c>
      <c r="D53" s="8">
        <v>1971154</v>
      </c>
      <c r="E53" s="8">
        <v>84779</v>
      </c>
      <c r="F53" s="8">
        <v>15623296</v>
      </c>
      <c r="I53" s="22" t="s">
        <v>37</v>
      </c>
      <c r="J53" s="8">
        <v>1136331</v>
      </c>
      <c r="S53" s="22" t="s">
        <v>37</v>
      </c>
      <c r="T53" s="9"/>
      <c r="U53" s="9"/>
      <c r="V53" s="9"/>
      <c r="W53" s="24">
        <f t="shared" si="14"/>
        <v>0</v>
      </c>
      <c r="X53" s="9"/>
      <c r="Y53" s="11"/>
      <c r="Z53" s="27">
        <v>11.1</v>
      </c>
      <c r="AA53" s="8"/>
      <c r="AB53" s="9"/>
      <c r="AC53" s="9"/>
      <c r="AD53" s="9"/>
    </row>
    <row r="54" spans="1:30" x14ac:dyDescent="0.25">
      <c r="T54" s="9"/>
      <c r="U54" s="9"/>
      <c r="V54" s="9"/>
      <c r="W54" s="24"/>
      <c r="X54" s="9"/>
      <c r="Y54" s="11" t="s">
        <v>71</v>
      </c>
      <c r="Z54" s="9">
        <f>POWER(0.736, -0.79)*0.03</f>
        <v>3.8219744670235867E-2</v>
      </c>
      <c r="AA54" s="8"/>
      <c r="AB54" s="9"/>
      <c r="AC54" s="9"/>
      <c r="AD54" s="9"/>
    </row>
    <row r="55" spans="1:30" x14ac:dyDescent="0.25">
      <c r="T55" s="9"/>
      <c r="U55" s="9"/>
      <c r="V55" s="9"/>
      <c r="W55" s="24"/>
      <c r="X55" s="9"/>
      <c r="Y55" s="11"/>
      <c r="Z55" s="9"/>
      <c r="AA55" s="8"/>
      <c r="AB55" s="9"/>
      <c r="AC55" s="9"/>
      <c r="AD55" s="9"/>
    </row>
    <row r="56" spans="1:30" x14ac:dyDescent="0.25">
      <c r="W56" s="24"/>
      <c r="X56" s="9"/>
      <c r="Y56" s="11"/>
      <c r="Z56" s="9"/>
      <c r="AA56" s="8"/>
      <c r="AB56" s="9"/>
      <c r="AC56" s="9"/>
      <c r="AD56" s="9"/>
    </row>
    <row r="57" spans="1:30" x14ac:dyDescent="0.25">
      <c r="W57" s="24"/>
      <c r="X57" s="9"/>
      <c r="Y57" s="11"/>
      <c r="Z57" s="9"/>
      <c r="AA57" s="8"/>
      <c r="AB57" s="9"/>
      <c r="AC57" s="9"/>
      <c r="AD57" s="9"/>
    </row>
    <row r="58" spans="1:30" x14ac:dyDescent="0.25">
      <c r="W58" s="24"/>
      <c r="X58" s="9"/>
      <c r="Y58" s="11"/>
      <c r="Z58" s="9"/>
      <c r="AA58" s="8"/>
      <c r="AB58" s="9"/>
      <c r="AC58" s="9"/>
      <c r="AD58" s="9"/>
    </row>
    <row r="59" spans="1:30" x14ac:dyDescent="0.25">
      <c r="W59" s="24"/>
      <c r="X59" s="9"/>
      <c r="Y59" s="9"/>
      <c r="Z59" s="9"/>
      <c r="AA59" s="8"/>
      <c r="AB59" s="9"/>
      <c r="AC59" s="9"/>
    </row>
  </sheetData>
  <pageMargins left="0.7" right="0.7" top="0.75" bottom="0.75" header="0.3" footer="0.3"/>
  <pageSetup orientation="portrait" verticalDpi="120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B72E-7BDE-4F12-B58A-11E7B05908E4}">
  <dimension ref="A5:Q58"/>
  <sheetViews>
    <sheetView zoomScale="85" zoomScaleNormal="85" workbookViewId="0">
      <selection activeCell="M1" sqref="M1:M1048576"/>
    </sheetView>
  </sheetViews>
  <sheetFormatPr defaultRowHeight="15" x14ac:dyDescent="0.25"/>
  <cols>
    <col min="1" max="1" width="19.140625" bestFit="1" customWidth="1"/>
    <col min="2" max="2" width="16.5703125" style="10" bestFit="1" customWidth="1"/>
    <col min="3" max="3" width="10.28515625" style="10" bestFit="1" customWidth="1"/>
    <col min="4" max="4" width="9.28515625" style="10" bestFit="1" customWidth="1"/>
    <col min="5" max="5" width="7.7109375" style="10" bestFit="1" customWidth="1"/>
    <col min="6" max="6" width="11.42578125" style="10" bestFit="1" customWidth="1"/>
    <col min="7" max="7" width="14.7109375" style="10" customWidth="1"/>
  </cols>
  <sheetData>
    <row r="5" spans="1:17" x14ac:dyDescent="0.25">
      <c r="A5" s="6" t="s">
        <v>49</v>
      </c>
      <c r="B5" s="10" t="s">
        <v>58</v>
      </c>
    </row>
    <row r="7" spans="1:17" x14ac:dyDescent="0.25">
      <c r="A7" s="6" t="s">
        <v>46</v>
      </c>
      <c r="B7" s="28" t="s">
        <v>47</v>
      </c>
      <c r="H7" t="s">
        <v>46</v>
      </c>
      <c r="I7" t="s">
        <v>47</v>
      </c>
    </row>
    <row r="8" spans="1:17" x14ac:dyDescent="0.25">
      <c r="A8" s="6" t="s">
        <v>43</v>
      </c>
      <c r="B8" s="10">
        <v>3</v>
      </c>
      <c r="C8" s="10">
        <v>4</v>
      </c>
      <c r="D8" s="10">
        <v>5</v>
      </c>
      <c r="E8" s="10">
        <v>6</v>
      </c>
      <c r="F8" s="10" t="s">
        <v>45</v>
      </c>
      <c r="H8" t="s">
        <v>43</v>
      </c>
      <c r="I8">
        <v>3</v>
      </c>
      <c r="J8">
        <v>4</v>
      </c>
      <c r="K8">
        <v>5</v>
      </c>
      <c r="L8">
        <v>6</v>
      </c>
    </row>
    <row r="9" spans="1:17" x14ac:dyDescent="0.25">
      <c r="A9" s="7" t="s">
        <v>26</v>
      </c>
      <c r="B9" s="10">
        <v>35614</v>
      </c>
      <c r="C9" s="10">
        <v>298774</v>
      </c>
      <c r="D9" s="10">
        <v>1216434</v>
      </c>
      <c r="E9" s="10">
        <v>30725</v>
      </c>
      <c r="F9" s="10">
        <v>1581547</v>
      </c>
      <c r="H9" t="s">
        <v>26</v>
      </c>
      <c r="N9">
        <v>35614</v>
      </c>
      <c r="O9">
        <v>298774</v>
      </c>
      <c r="P9">
        <v>1216434</v>
      </c>
      <c r="Q9">
        <v>30725</v>
      </c>
    </row>
    <row r="10" spans="1:17" x14ac:dyDescent="0.25">
      <c r="A10" s="7" t="s">
        <v>20</v>
      </c>
      <c r="B10" s="10">
        <v>118008</v>
      </c>
      <c r="C10" s="10">
        <v>919614</v>
      </c>
      <c r="D10" s="10">
        <v>548970</v>
      </c>
      <c r="E10" s="10">
        <v>33898</v>
      </c>
      <c r="F10" s="10">
        <v>1620490</v>
      </c>
      <c r="H10" t="s">
        <v>20</v>
      </c>
      <c r="I10">
        <v>118008</v>
      </c>
      <c r="J10">
        <v>919614</v>
      </c>
      <c r="K10">
        <v>548970</v>
      </c>
      <c r="L10">
        <v>33898</v>
      </c>
    </row>
    <row r="11" spans="1:17" x14ac:dyDescent="0.25">
      <c r="A11" s="7" t="s">
        <v>28</v>
      </c>
      <c r="B11" s="10">
        <v>35777</v>
      </c>
      <c r="C11" s="10">
        <v>1785632</v>
      </c>
      <c r="D11" s="10">
        <v>309515</v>
      </c>
      <c r="E11" s="10">
        <v>18017</v>
      </c>
      <c r="F11" s="10">
        <v>2148941</v>
      </c>
      <c r="H11" t="s">
        <v>28</v>
      </c>
      <c r="I11">
        <v>35777</v>
      </c>
      <c r="J11">
        <v>1785632</v>
      </c>
      <c r="K11">
        <v>309515</v>
      </c>
      <c r="L11">
        <v>18017</v>
      </c>
    </row>
    <row r="12" spans="1:17" x14ac:dyDescent="0.25">
      <c r="A12" s="7" t="s">
        <v>29</v>
      </c>
      <c r="B12" s="10">
        <v>22279</v>
      </c>
      <c r="C12" s="10">
        <v>936465</v>
      </c>
      <c r="D12" s="10">
        <v>944615</v>
      </c>
      <c r="E12" s="10">
        <v>11579</v>
      </c>
      <c r="F12" s="10">
        <v>1914938</v>
      </c>
      <c r="H12" t="s">
        <v>25</v>
      </c>
      <c r="I12">
        <v>22279</v>
      </c>
      <c r="J12">
        <v>936465</v>
      </c>
      <c r="K12">
        <v>944615</v>
      </c>
      <c r="L12">
        <v>11579</v>
      </c>
    </row>
    <row r="13" spans="1:17" x14ac:dyDescent="0.25">
      <c r="A13" s="7" t="s">
        <v>25</v>
      </c>
      <c r="B13" s="10">
        <v>33832</v>
      </c>
      <c r="C13" s="10">
        <v>412713</v>
      </c>
      <c r="D13" s="10">
        <v>334380</v>
      </c>
      <c r="E13" s="10">
        <v>25636</v>
      </c>
      <c r="F13" s="10">
        <v>806561</v>
      </c>
      <c r="H13" t="s">
        <v>12</v>
      </c>
      <c r="I13">
        <v>33832</v>
      </c>
      <c r="J13">
        <v>412713</v>
      </c>
      <c r="K13">
        <v>334380</v>
      </c>
      <c r="L13">
        <v>25636</v>
      </c>
    </row>
    <row r="14" spans="1:17" x14ac:dyDescent="0.25">
      <c r="A14" s="7" t="s">
        <v>12</v>
      </c>
      <c r="B14" s="10">
        <v>61754</v>
      </c>
      <c r="C14" s="10">
        <v>1446318</v>
      </c>
      <c r="D14" s="10">
        <v>646214</v>
      </c>
      <c r="E14" s="10">
        <v>30793</v>
      </c>
      <c r="F14" s="10">
        <v>2185079</v>
      </c>
      <c r="H14" t="s">
        <v>14</v>
      </c>
      <c r="I14">
        <v>61754</v>
      </c>
      <c r="J14">
        <v>1446318</v>
      </c>
      <c r="K14">
        <v>646214</v>
      </c>
      <c r="L14">
        <v>30793</v>
      </c>
    </row>
    <row r="15" spans="1:17" x14ac:dyDescent="0.25">
      <c r="A15" s="7" t="s">
        <v>14</v>
      </c>
      <c r="B15" s="10">
        <v>51353</v>
      </c>
      <c r="C15" s="10">
        <v>823191</v>
      </c>
      <c r="D15" s="10">
        <v>316784</v>
      </c>
      <c r="E15" s="10">
        <v>35766</v>
      </c>
      <c r="F15" s="10">
        <v>1227094</v>
      </c>
      <c r="H15" t="s">
        <v>16</v>
      </c>
      <c r="I15">
        <v>51353</v>
      </c>
      <c r="J15">
        <v>823191</v>
      </c>
      <c r="K15">
        <v>316784</v>
      </c>
      <c r="L15">
        <v>35766</v>
      </c>
    </row>
    <row r="16" spans="1:17" x14ac:dyDescent="0.25">
      <c r="A16" s="7" t="s">
        <v>16</v>
      </c>
      <c r="B16" s="10">
        <v>70424</v>
      </c>
      <c r="C16" s="10">
        <v>1614084</v>
      </c>
      <c r="D16" s="10">
        <v>560979</v>
      </c>
      <c r="E16" s="10">
        <v>6070</v>
      </c>
      <c r="F16" s="10">
        <v>2251557</v>
      </c>
      <c r="H16" t="s">
        <v>17</v>
      </c>
      <c r="I16">
        <v>70424</v>
      </c>
      <c r="J16">
        <v>1614084</v>
      </c>
      <c r="K16">
        <v>560979</v>
      </c>
      <c r="L16">
        <v>6070</v>
      </c>
    </row>
    <row r="17" spans="1:13" x14ac:dyDescent="0.25">
      <c r="A17" s="7" t="s">
        <v>17</v>
      </c>
      <c r="B17" s="10">
        <v>31469</v>
      </c>
      <c r="C17" s="10">
        <v>1345589</v>
      </c>
      <c r="D17" s="10">
        <v>915676</v>
      </c>
      <c r="E17" s="10">
        <v>12235</v>
      </c>
      <c r="F17" s="10">
        <v>2304969</v>
      </c>
      <c r="H17" t="s">
        <v>32</v>
      </c>
      <c r="I17">
        <v>31469</v>
      </c>
      <c r="J17">
        <v>1345589</v>
      </c>
      <c r="K17">
        <v>915676</v>
      </c>
      <c r="L17">
        <v>12235</v>
      </c>
    </row>
    <row r="18" spans="1:13" x14ac:dyDescent="0.25">
      <c r="A18" s="7" t="s">
        <v>32</v>
      </c>
      <c r="B18" s="10">
        <v>21959</v>
      </c>
      <c r="C18" s="10">
        <v>536905</v>
      </c>
      <c r="D18" s="10">
        <v>402300</v>
      </c>
      <c r="E18" s="10">
        <v>32392</v>
      </c>
      <c r="F18" s="10">
        <v>993556</v>
      </c>
      <c r="H18" t="s">
        <v>18</v>
      </c>
      <c r="I18">
        <v>21959</v>
      </c>
      <c r="J18">
        <v>536905</v>
      </c>
      <c r="K18">
        <v>402300</v>
      </c>
      <c r="L18">
        <v>32392</v>
      </c>
    </row>
    <row r="19" spans="1:13" x14ac:dyDescent="0.25">
      <c r="A19" s="7" t="s">
        <v>18</v>
      </c>
      <c r="B19" s="10">
        <v>17218</v>
      </c>
      <c r="C19" s="10">
        <v>201275</v>
      </c>
      <c r="D19" s="10">
        <v>141216</v>
      </c>
      <c r="E19" s="10">
        <v>12232</v>
      </c>
      <c r="F19" s="10">
        <v>371941</v>
      </c>
      <c r="H19" t="s">
        <v>10</v>
      </c>
      <c r="I19">
        <v>17218</v>
      </c>
      <c r="J19">
        <v>201275</v>
      </c>
      <c r="K19">
        <v>141216</v>
      </c>
      <c r="L19">
        <v>12232</v>
      </c>
    </row>
    <row r="20" spans="1:13" x14ac:dyDescent="0.25">
      <c r="A20" s="7" t="s">
        <v>10</v>
      </c>
      <c r="B20" s="10">
        <v>8155</v>
      </c>
      <c r="C20" s="10">
        <v>1091265</v>
      </c>
      <c r="D20" s="10">
        <v>136167</v>
      </c>
      <c r="E20" s="10">
        <v>4500</v>
      </c>
      <c r="F20" s="10">
        <v>1240087</v>
      </c>
      <c r="H20" t="s">
        <v>33</v>
      </c>
      <c r="I20">
        <v>8155</v>
      </c>
      <c r="J20">
        <v>1091265</v>
      </c>
      <c r="K20">
        <v>136167</v>
      </c>
      <c r="L20">
        <v>4500</v>
      </c>
    </row>
    <row r="21" spans="1:13" x14ac:dyDescent="0.25">
      <c r="A21" s="7" t="s">
        <v>33</v>
      </c>
      <c r="B21" s="10">
        <v>2611</v>
      </c>
      <c r="C21" s="10">
        <v>568304</v>
      </c>
      <c r="D21" s="10">
        <v>806752</v>
      </c>
      <c r="E21" s="10">
        <v>8984</v>
      </c>
      <c r="F21" s="10">
        <v>1386651</v>
      </c>
      <c r="H21" t="s">
        <v>34</v>
      </c>
      <c r="I21">
        <v>2611</v>
      </c>
      <c r="J21">
        <v>568304</v>
      </c>
      <c r="K21">
        <v>806752</v>
      </c>
      <c r="L21">
        <v>8984</v>
      </c>
    </row>
    <row r="22" spans="1:13" x14ac:dyDescent="0.25">
      <c r="A22" s="7" t="s">
        <v>34</v>
      </c>
      <c r="B22" s="10">
        <v>16405</v>
      </c>
      <c r="C22" s="10">
        <v>67025</v>
      </c>
      <c r="D22" s="10">
        <v>363569</v>
      </c>
      <c r="E22" s="10">
        <v>23347</v>
      </c>
      <c r="F22" s="10">
        <v>470346</v>
      </c>
      <c r="H22" t="s">
        <v>31</v>
      </c>
      <c r="I22">
        <v>16405</v>
      </c>
      <c r="J22">
        <v>67025</v>
      </c>
      <c r="K22">
        <v>363569</v>
      </c>
      <c r="L22">
        <v>23347</v>
      </c>
    </row>
    <row r="23" spans="1:13" x14ac:dyDescent="0.25">
      <c r="A23" s="7" t="s">
        <v>31</v>
      </c>
      <c r="B23" s="10">
        <v>39814</v>
      </c>
      <c r="C23" s="10">
        <v>204734</v>
      </c>
      <c r="D23" s="10">
        <v>39358</v>
      </c>
      <c r="E23" s="10">
        <v>5028</v>
      </c>
      <c r="F23" s="10">
        <v>288934</v>
      </c>
      <c r="H23" t="s">
        <v>36</v>
      </c>
      <c r="I23">
        <v>39814</v>
      </c>
      <c r="J23">
        <v>204734</v>
      </c>
      <c r="K23">
        <v>39358</v>
      </c>
      <c r="L23">
        <v>5028</v>
      </c>
    </row>
    <row r="24" spans="1:13" x14ac:dyDescent="0.25">
      <c r="A24" s="7" t="s">
        <v>36</v>
      </c>
      <c r="B24" s="10">
        <v>4460</v>
      </c>
      <c r="C24" s="10">
        <v>193314</v>
      </c>
      <c r="D24" s="10">
        <v>73037</v>
      </c>
      <c r="E24" s="10">
        <v>790</v>
      </c>
      <c r="F24" s="10">
        <v>271601</v>
      </c>
      <c r="H24" t="s">
        <v>35</v>
      </c>
      <c r="I24">
        <v>4460</v>
      </c>
      <c r="J24">
        <v>193314</v>
      </c>
      <c r="K24">
        <v>73037</v>
      </c>
      <c r="L24">
        <v>790</v>
      </c>
    </row>
    <row r="25" spans="1:13" x14ac:dyDescent="0.25">
      <c r="A25" s="7" t="s">
        <v>35</v>
      </c>
      <c r="B25" s="10">
        <v>5448</v>
      </c>
      <c r="C25" s="10">
        <v>390054</v>
      </c>
      <c r="D25" s="10">
        <v>36886</v>
      </c>
      <c r="E25" s="10">
        <v>1309</v>
      </c>
      <c r="F25" s="10">
        <v>433697</v>
      </c>
      <c r="H25" t="s">
        <v>37</v>
      </c>
      <c r="I25">
        <v>5448</v>
      </c>
      <c r="J25">
        <v>390054</v>
      </c>
      <c r="K25">
        <v>36886</v>
      </c>
      <c r="L25">
        <v>1309</v>
      </c>
    </row>
    <row r="26" spans="1:13" x14ac:dyDescent="0.25">
      <c r="A26" s="7" t="s">
        <v>37</v>
      </c>
      <c r="B26" s="10">
        <v>66386</v>
      </c>
      <c r="C26" s="10">
        <v>119814</v>
      </c>
      <c r="D26" s="10">
        <v>152888</v>
      </c>
      <c r="E26" s="10">
        <v>17136</v>
      </c>
      <c r="F26" s="10">
        <v>356224</v>
      </c>
      <c r="H26" t="s">
        <v>39</v>
      </c>
      <c r="I26">
        <v>66386</v>
      </c>
      <c r="J26">
        <v>119814</v>
      </c>
      <c r="K26">
        <v>152888</v>
      </c>
      <c r="L26">
        <v>17136</v>
      </c>
    </row>
    <row r="27" spans="1:13" x14ac:dyDescent="0.25">
      <c r="A27" s="7" t="s">
        <v>39</v>
      </c>
      <c r="B27" s="10">
        <v>13838</v>
      </c>
      <c r="C27" s="10">
        <v>192495</v>
      </c>
      <c r="D27" s="10">
        <v>32709</v>
      </c>
      <c r="E27" s="10">
        <v>1923</v>
      </c>
      <c r="F27" s="10">
        <v>240965</v>
      </c>
      <c r="H27" t="s">
        <v>38</v>
      </c>
      <c r="I27">
        <v>13838</v>
      </c>
      <c r="J27">
        <v>192495</v>
      </c>
      <c r="K27">
        <v>32709</v>
      </c>
      <c r="L27">
        <v>1923</v>
      </c>
    </row>
    <row r="28" spans="1:13" x14ac:dyDescent="0.25">
      <c r="A28" s="7" t="s">
        <v>38</v>
      </c>
      <c r="B28" s="10">
        <v>64449</v>
      </c>
      <c r="C28" s="10">
        <v>111657</v>
      </c>
      <c r="D28" s="10">
        <v>18217</v>
      </c>
      <c r="E28" s="10">
        <v>584</v>
      </c>
      <c r="F28" s="10">
        <v>194907</v>
      </c>
      <c r="H28" s="22" t="s">
        <v>66</v>
      </c>
      <c r="I28">
        <v>24404</v>
      </c>
      <c r="J28">
        <v>199737</v>
      </c>
      <c r="K28">
        <v>8203</v>
      </c>
      <c r="L28">
        <v>254</v>
      </c>
      <c r="M28">
        <f>K28/SUM(I28:L28)</f>
        <v>3.5266855261008263E-2</v>
      </c>
    </row>
    <row r="29" spans="1:13" x14ac:dyDescent="0.25">
      <c r="A29" s="7" t="s">
        <v>66</v>
      </c>
      <c r="B29" s="10">
        <v>24404</v>
      </c>
      <c r="C29" s="10">
        <v>199737</v>
      </c>
      <c r="D29" s="10">
        <v>8203</v>
      </c>
      <c r="E29" s="10">
        <v>254</v>
      </c>
      <c r="F29" s="10">
        <v>232598</v>
      </c>
    </row>
    <row r="30" spans="1:13" x14ac:dyDescent="0.25">
      <c r="A30" s="7" t="s">
        <v>45</v>
      </c>
      <c r="B30" s="10">
        <v>745657</v>
      </c>
      <c r="C30" s="10">
        <v>13458959</v>
      </c>
      <c r="D30" s="10">
        <v>8004869</v>
      </c>
      <c r="E30" s="10">
        <v>313198</v>
      </c>
      <c r="F30" s="10">
        <v>22522683</v>
      </c>
    </row>
    <row r="35" spans="1:12" x14ac:dyDescent="0.25">
      <c r="A35" s="6" t="s">
        <v>49</v>
      </c>
      <c r="B35" s="10" t="s">
        <v>53</v>
      </c>
    </row>
    <row r="37" spans="1:12" x14ac:dyDescent="0.25">
      <c r="A37" s="6" t="s">
        <v>46</v>
      </c>
      <c r="B37" s="28" t="s">
        <v>47</v>
      </c>
      <c r="H37" t="s">
        <v>46</v>
      </c>
      <c r="I37" t="s">
        <v>47</v>
      </c>
    </row>
    <row r="38" spans="1:12" x14ac:dyDescent="0.25">
      <c r="A38" s="6" t="s">
        <v>43</v>
      </c>
      <c r="B38" s="10">
        <v>3</v>
      </c>
      <c r="C38" s="10">
        <v>4</v>
      </c>
      <c r="D38" s="10">
        <v>5</v>
      </c>
      <c r="E38" s="10">
        <v>6</v>
      </c>
      <c r="F38" s="10" t="s">
        <v>45</v>
      </c>
      <c r="H38" t="s">
        <v>43</v>
      </c>
      <c r="I38">
        <v>3</v>
      </c>
      <c r="J38">
        <v>4</v>
      </c>
      <c r="K38">
        <v>5</v>
      </c>
      <c r="L38">
        <v>6</v>
      </c>
    </row>
    <row r="39" spans="1:12" x14ac:dyDescent="0.25">
      <c r="A39" s="7" t="s">
        <v>17</v>
      </c>
      <c r="B39" s="10">
        <v>175003</v>
      </c>
      <c r="C39" s="10">
        <v>404291</v>
      </c>
      <c r="D39" s="10">
        <v>128710</v>
      </c>
      <c r="E39" s="10">
        <v>4283</v>
      </c>
      <c r="F39" s="10">
        <v>712287</v>
      </c>
      <c r="H39" t="s">
        <v>26</v>
      </c>
    </row>
    <row r="40" spans="1:12" x14ac:dyDescent="0.25">
      <c r="A40" s="7" t="s">
        <v>32</v>
      </c>
      <c r="B40" s="10">
        <v>31055</v>
      </c>
      <c r="C40" s="10">
        <v>1188380</v>
      </c>
      <c r="D40" s="10">
        <v>123431</v>
      </c>
      <c r="E40" s="10">
        <v>5696</v>
      </c>
      <c r="F40" s="10">
        <v>1348562</v>
      </c>
      <c r="H40" t="s">
        <v>20</v>
      </c>
    </row>
    <row r="41" spans="1:12" x14ac:dyDescent="0.25">
      <c r="A41" s="7" t="s">
        <v>18</v>
      </c>
      <c r="B41" s="10">
        <v>16055</v>
      </c>
      <c r="C41" s="10">
        <v>166589</v>
      </c>
      <c r="D41" s="10">
        <v>134122</v>
      </c>
      <c r="E41" s="10">
        <v>1283</v>
      </c>
      <c r="F41" s="10">
        <v>318049</v>
      </c>
      <c r="H41" t="s">
        <v>28</v>
      </c>
    </row>
    <row r="42" spans="1:12" x14ac:dyDescent="0.25">
      <c r="A42" s="7" t="s">
        <v>10</v>
      </c>
      <c r="B42" s="10">
        <v>274598</v>
      </c>
      <c r="C42" s="10">
        <v>236817</v>
      </c>
      <c r="D42" s="10">
        <v>50679</v>
      </c>
      <c r="E42" s="10">
        <v>3020</v>
      </c>
      <c r="F42" s="10">
        <v>565114</v>
      </c>
      <c r="H42" t="s">
        <v>25</v>
      </c>
    </row>
    <row r="43" spans="1:12" x14ac:dyDescent="0.25">
      <c r="A43" s="7" t="s">
        <v>33</v>
      </c>
      <c r="B43" s="10">
        <v>35232</v>
      </c>
      <c r="C43" s="10">
        <v>1758766</v>
      </c>
      <c r="D43" s="10">
        <v>135219</v>
      </c>
      <c r="E43" s="10">
        <v>1841</v>
      </c>
      <c r="F43" s="10">
        <v>1931058</v>
      </c>
      <c r="H43" t="s">
        <v>12</v>
      </c>
    </row>
    <row r="44" spans="1:12" x14ac:dyDescent="0.25">
      <c r="A44" s="7" t="s">
        <v>34</v>
      </c>
      <c r="B44" s="10">
        <v>110422</v>
      </c>
      <c r="C44" s="10">
        <v>459629</v>
      </c>
      <c r="D44" s="10">
        <v>340383</v>
      </c>
      <c r="E44" s="10">
        <v>3006</v>
      </c>
      <c r="F44" s="10">
        <v>913440</v>
      </c>
      <c r="H44" t="s">
        <v>14</v>
      </c>
    </row>
    <row r="45" spans="1:12" x14ac:dyDescent="0.25">
      <c r="A45" s="7" t="s">
        <v>31</v>
      </c>
      <c r="B45" s="10">
        <v>269326</v>
      </c>
      <c r="C45" s="10">
        <v>1601008</v>
      </c>
      <c r="D45" s="10">
        <v>267471</v>
      </c>
      <c r="E45" s="10">
        <v>8876</v>
      </c>
      <c r="F45" s="10">
        <v>2146681</v>
      </c>
      <c r="H45" t="s">
        <v>16</v>
      </c>
    </row>
    <row r="46" spans="1:12" x14ac:dyDescent="0.25">
      <c r="A46" s="7" t="s">
        <v>36</v>
      </c>
      <c r="B46" s="10">
        <v>150055</v>
      </c>
      <c r="C46" s="10">
        <v>810456</v>
      </c>
      <c r="D46" s="10">
        <v>469099</v>
      </c>
      <c r="E46" s="10">
        <v>12896</v>
      </c>
      <c r="F46" s="10">
        <v>1442506</v>
      </c>
      <c r="H46" t="s">
        <v>17</v>
      </c>
      <c r="I46">
        <v>175003</v>
      </c>
      <c r="J46">
        <v>404291</v>
      </c>
      <c r="K46">
        <v>128710</v>
      </c>
      <c r="L46">
        <v>4283</v>
      </c>
    </row>
    <row r="47" spans="1:12" x14ac:dyDescent="0.25">
      <c r="A47" s="7" t="s">
        <v>35</v>
      </c>
      <c r="B47" s="10">
        <v>107339</v>
      </c>
      <c r="C47" s="10">
        <v>1268907</v>
      </c>
      <c r="D47" s="10">
        <v>95878</v>
      </c>
      <c r="E47" s="10">
        <v>14717</v>
      </c>
      <c r="F47" s="10">
        <v>1486841</v>
      </c>
      <c r="H47" t="s">
        <v>32</v>
      </c>
      <c r="I47">
        <v>31055</v>
      </c>
      <c r="J47">
        <v>1188380</v>
      </c>
      <c r="K47">
        <v>123431</v>
      </c>
      <c r="L47">
        <v>5696</v>
      </c>
    </row>
    <row r="48" spans="1:12" x14ac:dyDescent="0.25">
      <c r="A48" s="7" t="s">
        <v>37</v>
      </c>
      <c r="B48" s="10">
        <v>734005</v>
      </c>
      <c r="C48" s="10">
        <v>375181</v>
      </c>
      <c r="D48" s="10">
        <v>140794</v>
      </c>
      <c r="E48" s="10">
        <v>27120</v>
      </c>
      <c r="F48" s="10">
        <v>1277100</v>
      </c>
      <c r="H48" t="s">
        <v>18</v>
      </c>
      <c r="I48">
        <v>16055</v>
      </c>
      <c r="J48">
        <v>166589</v>
      </c>
      <c r="K48">
        <v>134122</v>
      </c>
      <c r="L48">
        <v>1283</v>
      </c>
    </row>
    <row r="49" spans="1:13" x14ac:dyDescent="0.25">
      <c r="A49" s="7" t="s">
        <v>39</v>
      </c>
      <c r="B49" s="10">
        <v>137250</v>
      </c>
      <c r="C49" s="10">
        <v>1127239</v>
      </c>
      <c r="D49" s="10">
        <v>33650</v>
      </c>
      <c r="E49" s="10">
        <v>1961</v>
      </c>
      <c r="F49" s="10">
        <v>1300100</v>
      </c>
      <c r="H49" t="s">
        <v>10</v>
      </c>
      <c r="I49">
        <v>274598</v>
      </c>
      <c r="J49">
        <v>236817</v>
      </c>
      <c r="K49">
        <v>50679</v>
      </c>
      <c r="L49">
        <v>3020</v>
      </c>
    </row>
    <row r="50" spans="1:13" x14ac:dyDescent="0.25">
      <c r="A50" s="7" t="s">
        <v>38</v>
      </c>
      <c r="B50" s="10">
        <v>364233</v>
      </c>
      <c r="C50" s="10">
        <v>134465</v>
      </c>
      <c r="D50" s="10">
        <v>32576</v>
      </c>
      <c r="E50" s="10">
        <v>80</v>
      </c>
      <c r="F50" s="10">
        <v>531354</v>
      </c>
      <c r="H50" t="s">
        <v>33</v>
      </c>
      <c r="I50">
        <v>35232</v>
      </c>
      <c r="J50">
        <v>1758766</v>
      </c>
      <c r="K50">
        <v>135219</v>
      </c>
      <c r="L50">
        <v>1841</v>
      </c>
    </row>
    <row r="51" spans="1:13" x14ac:dyDescent="0.25">
      <c r="A51" s="7" t="s">
        <v>66</v>
      </c>
      <c r="B51" s="10">
        <v>1136331</v>
      </c>
      <c r="C51" s="10">
        <v>494731</v>
      </c>
      <c r="D51" s="10">
        <v>19142</v>
      </c>
      <c r="E51" s="10">
        <v>0</v>
      </c>
      <c r="F51" s="10">
        <v>1650204</v>
      </c>
      <c r="H51" t="s">
        <v>34</v>
      </c>
      <c r="I51">
        <v>110422</v>
      </c>
      <c r="J51">
        <v>459629</v>
      </c>
      <c r="K51">
        <v>340383</v>
      </c>
      <c r="L51">
        <v>3006</v>
      </c>
    </row>
    <row r="52" spans="1:13" x14ac:dyDescent="0.25">
      <c r="A52" s="7" t="s">
        <v>45</v>
      </c>
      <c r="B52" s="10">
        <v>3540904</v>
      </c>
      <c r="C52" s="10">
        <v>10026459</v>
      </c>
      <c r="D52" s="10">
        <v>1971154</v>
      </c>
      <c r="E52" s="10">
        <v>84779</v>
      </c>
      <c r="F52" s="10">
        <v>15623296</v>
      </c>
      <c r="H52" t="s">
        <v>31</v>
      </c>
      <c r="I52">
        <v>269326</v>
      </c>
      <c r="J52">
        <v>1601008</v>
      </c>
      <c r="K52">
        <v>267471</v>
      </c>
      <c r="L52">
        <v>8876</v>
      </c>
    </row>
    <row r="53" spans="1:13" x14ac:dyDescent="0.25">
      <c r="H53" t="s">
        <v>36</v>
      </c>
      <c r="I53">
        <v>150055</v>
      </c>
      <c r="J53">
        <v>810456</v>
      </c>
      <c r="K53">
        <v>469099</v>
      </c>
      <c r="L53">
        <v>12896</v>
      </c>
    </row>
    <row r="54" spans="1:13" x14ac:dyDescent="0.25">
      <c r="H54" t="s">
        <v>35</v>
      </c>
      <c r="I54">
        <v>107339</v>
      </c>
      <c r="J54">
        <v>1268907</v>
      </c>
      <c r="K54">
        <v>95878</v>
      </c>
      <c r="L54">
        <v>14717</v>
      </c>
    </row>
    <row r="55" spans="1:13" x14ac:dyDescent="0.25">
      <c r="H55" t="s">
        <v>37</v>
      </c>
      <c r="I55">
        <v>734005</v>
      </c>
      <c r="J55">
        <v>375181</v>
      </c>
      <c r="K55">
        <v>140794</v>
      </c>
      <c r="L55">
        <v>27120</v>
      </c>
    </row>
    <row r="56" spans="1:13" x14ac:dyDescent="0.25">
      <c r="H56" t="s">
        <v>39</v>
      </c>
      <c r="I56">
        <v>137250</v>
      </c>
      <c r="J56">
        <v>1127239</v>
      </c>
      <c r="K56">
        <v>33650</v>
      </c>
      <c r="L56">
        <v>1961</v>
      </c>
    </row>
    <row r="57" spans="1:13" x14ac:dyDescent="0.25">
      <c r="H57" t="s">
        <v>38</v>
      </c>
      <c r="I57">
        <v>364233</v>
      </c>
      <c r="J57">
        <v>134465</v>
      </c>
      <c r="K57">
        <v>32576</v>
      </c>
      <c r="L57">
        <v>80</v>
      </c>
      <c r="M57">
        <f>K57/SUM(I57:L57)</f>
        <v>6.1307527561663223E-2</v>
      </c>
    </row>
    <row r="58" spans="1:13" x14ac:dyDescent="0.25">
      <c r="H58" t="s">
        <v>66</v>
      </c>
      <c r="I58">
        <v>1136331</v>
      </c>
      <c r="J58">
        <v>494731</v>
      </c>
      <c r="K58">
        <v>19142</v>
      </c>
      <c r="L58">
        <v>0</v>
      </c>
    </row>
  </sheetData>
  <pageMargins left="0.7" right="0.7" top="0.75" bottom="0.75" header="0.3" footer="0.3"/>
  <pageSetup orientation="portrait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6718-D090-455E-8594-33F5CD02E2B4}">
  <dimension ref="A3:R99"/>
  <sheetViews>
    <sheetView topLeftCell="A4" workbookViewId="0">
      <selection activeCell="T21" sqref="T21"/>
    </sheetView>
  </sheetViews>
  <sheetFormatPr defaultRowHeight="15" x14ac:dyDescent="0.25"/>
  <cols>
    <col min="1" max="1" width="11.28515625" bestFit="1" customWidth="1"/>
    <col min="2" max="2" width="3.7109375" style="10" bestFit="1" customWidth="1"/>
    <col min="3" max="3" width="10.140625" style="10" bestFit="1" customWidth="1"/>
    <col min="4" max="4" width="5.5703125" style="10" bestFit="1" customWidth="1"/>
    <col min="5" max="5" width="7.5703125" style="17" bestFit="1" customWidth="1"/>
    <col min="6" max="7" width="6.5703125" style="17" bestFit="1" customWidth="1"/>
    <col min="8" max="8" width="10.140625" style="10" bestFit="1" customWidth="1"/>
    <col min="9" max="9" width="9.140625" bestFit="1" customWidth="1"/>
    <col min="10" max="10" width="7.5703125" bestFit="1" customWidth="1"/>
    <col min="11" max="11" width="9.140625" bestFit="1" customWidth="1"/>
    <col min="12" max="12" width="7.5703125" bestFit="1" customWidth="1"/>
    <col min="13" max="13" width="5.5703125" bestFit="1" customWidth="1"/>
    <col min="14" max="14" width="7.5703125" bestFit="1" customWidth="1"/>
    <col min="15" max="18" width="10.140625" bestFit="1" customWidth="1"/>
  </cols>
  <sheetData>
    <row r="3" spans="1:18" s="5" customFormat="1" ht="99.75" x14ac:dyDescent="0.25">
      <c r="A3" s="14" t="s">
        <v>46</v>
      </c>
      <c r="B3" s="15" t="s">
        <v>47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/>
      <c r="Q3"/>
      <c r="R3"/>
    </row>
    <row r="4" spans="1:18" s="5" customFormat="1" ht="165.75" x14ac:dyDescent="0.25">
      <c r="A4" s="14" t="s">
        <v>43</v>
      </c>
      <c r="B4" s="16" t="s">
        <v>44</v>
      </c>
      <c r="C4" s="16" t="s">
        <v>53</v>
      </c>
      <c r="D4" s="16" t="s">
        <v>54</v>
      </c>
      <c r="E4" s="16" t="s">
        <v>55</v>
      </c>
      <c r="F4" s="16" t="s">
        <v>56</v>
      </c>
      <c r="G4" s="16" t="s">
        <v>57</v>
      </c>
      <c r="H4" s="16" t="s">
        <v>58</v>
      </c>
      <c r="I4" s="16" t="s">
        <v>59</v>
      </c>
      <c r="J4" s="16" t="s">
        <v>61</v>
      </c>
      <c r="K4" s="16" t="s">
        <v>62</v>
      </c>
      <c r="L4" s="16" t="s">
        <v>63</v>
      </c>
      <c r="M4" s="16" t="s">
        <v>64</v>
      </c>
      <c r="N4" s="16" t="s">
        <v>65</v>
      </c>
      <c r="O4" s="16" t="s">
        <v>45</v>
      </c>
      <c r="P4"/>
      <c r="Q4"/>
      <c r="R4"/>
    </row>
    <row r="5" spans="1:18" x14ac:dyDescent="0.25">
      <c r="A5" s="7" t="s">
        <v>26</v>
      </c>
      <c r="H5" s="10">
        <v>1581547</v>
      </c>
      <c r="I5" s="10"/>
      <c r="J5" s="10"/>
      <c r="K5" s="10"/>
      <c r="L5" s="10"/>
      <c r="M5" s="10"/>
      <c r="N5" s="10"/>
      <c r="O5" s="10">
        <v>1581547</v>
      </c>
    </row>
    <row r="6" spans="1:18" x14ac:dyDescent="0.25">
      <c r="A6" s="7" t="s">
        <v>20</v>
      </c>
      <c r="H6" s="10">
        <v>1620490</v>
      </c>
      <c r="I6" s="10"/>
      <c r="J6" s="10"/>
      <c r="K6" s="10"/>
      <c r="L6" s="10"/>
      <c r="M6" s="10"/>
      <c r="N6" s="10"/>
      <c r="O6" s="10">
        <v>1620490</v>
      </c>
    </row>
    <row r="7" spans="1:18" x14ac:dyDescent="0.25">
      <c r="A7" s="7" t="s">
        <v>28</v>
      </c>
      <c r="H7" s="10">
        <v>2148941</v>
      </c>
      <c r="I7" s="10"/>
      <c r="J7" s="10"/>
      <c r="K7" s="10"/>
      <c r="L7" s="10"/>
      <c r="M7" s="10"/>
      <c r="N7" s="10"/>
      <c r="O7" s="10">
        <v>2148941</v>
      </c>
    </row>
    <row r="8" spans="1:18" x14ac:dyDescent="0.25">
      <c r="A8" s="7" t="s">
        <v>29</v>
      </c>
      <c r="H8" s="10">
        <v>1914938</v>
      </c>
      <c r="I8" s="10"/>
      <c r="J8" s="10"/>
      <c r="K8" s="10"/>
      <c r="L8" s="10"/>
      <c r="M8" s="10"/>
      <c r="N8" s="10"/>
      <c r="O8" s="10">
        <v>1914938</v>
      </c>
    </row>
    <row r="9" spans="1:18" x14ac:dyDescent="0.25">
      <c r="A9" s="7" t="s">
        <v>25</v>
      </c>
      <c r="H9" s="10">
        <v>806561</v>
      </c>
      <c r="I9" s="10"/>
      <c r="J9" s="10"/>
      <c r="K9" s="10"/>
      <c r="L9" s="10"/>
      <c r="M9" s="10"/>
      <c r="N9" s="10"/>
      <c r="O9" s="10">
        <v>806561</v>
      </c>
    </row>
    <row r="10" spans="1:18" x14ac:dyDescent="0.25">
      <c r="A10" s="7" t="s">
        <v>12</v>
      </c>
      <c r="H10" s="10">
        <v>2185079</v>
      </c>
      <c r="I10" s="10"/>
      <c r="J10" s="10"/>
      <c r="K10" s="10"/>
      <c r="L10" s="10"/>
      <c r="M10" s="10"/>
      <c r="N10" s="10"/>
      <c r="O10" s="10">
        <v>2185079</v>
      </c>
    </row>
    <row r="11" spans="1:18" x14ac:dyDescent="0.25">
      <c r="A11" s="7" t="s">
        <v>14</v>
      </c>
      <c r="H11" s="10">
        <v>1227094</v>
      </c>
      <c r="I11" s="10"/>
      <c r="J11" s="10"/>
      <c r="K11" s="10"/>
      <c r="L11" s="10"/>
      <c r="M11" s="10"/>
      <c r="N11" s="10"/>
      <c r="O11" s="10">
        <v>1227094</v>
      </c>
    </row>
    <row r="12" spans="1:18" x14ac:dyDescent="0.25">
      <c r="A12" s="7" t="s">
        <v>16</v>
      </c>
      <c r="H12" s="10">
        <v>2251557</v>
      </c>
      <c r="I12" s="10"/>
      <c r="J12" s="10"/>
      <c r="K12" s="10"/>
      <c r="L12" s="10"/>
      <c r="M12" s="10"/>
      <c r="N12" s="10"/>
      <c r="O12" s="10">
        <v>2251557</v>
      </c>
    </row>
    <row r="13" spans="1:18" x14ac:dyDescent="0.25">
      <c r="A13" s="7" t="s">
        <v>17</v>
      </c>
      <c r="C13" s="10">
        <v>712287</v>
      </c>
      <c r="E13" s="17">
        <v>9135</v>
      </c>
      <c r="F13" s="17">
        <v>11260</v>
      </c>
      <c r="G13" s="17">
        <v>1995</v>
      </c>
      <c r="H13" s="10">
        <v>2304969</v>
      </c>
      <c r="I13" s="10"/>
      <c r="J13" s="10"/>
      <c r="K13" s="10"/>
      <c r="L13" s="10"/>
      <c r="M13" s="10"/>
      <c r="N13" s="10"/>
      <c r="O13" s="10">
        <v>3039646</v>
      </c>
    </row>
    <row r="14" spans="1:18" x14ac:dyDescent="0.25">
      <c r="A14" s="7" t="s">
        <v>32</v>
      </c>
      <c r="C14" s="10">
        <v>1348562</v>
      </c>
      <c r="E14" s="17">
        <v>6143</v>
      </c>
      <c r="F14" s="17">
        <v>6980</v>
      </c>
      <c r="G14" s="17">
        <v>3242</v>
      </c>
      <c r="H14" s="10">
        <v>993556</v>
      </c>
      <c r="I14" s="10"/>
      <c r="J14" s="10"/>
      <c r="K14" s="10"/>
      <c r="L14" s="10"/>
      <c r="M14" s="10"/>
      <c r="N14" s="10"/>
      <c r="O14" s="10">
        <v>2358483</v>
      </c>
    </row>
    <row r="15" spans="1:18" x14ac:dyDescent="0.25">
      <c r="A15" s="7" t="s">
        <v>18</v>
      </c>
      <c r="C15" s="10">
        <v>318049</v>
      </c>
      <c r="E15" s="17">
        <v>10450</v>
      </c>
      <c r="F15" s="17">
        <v>3271</v>
      </c>
      <c r="G15" s="17">
        <v>1725</v>
      </c>
      <c r="H15" s="10">
        <v>371941</v>
      </c>
      <c r="I15" s="10"/>
      <c r="J15" s="10"/>
      <c r="K15" s="10"/>
      <c r="L15" s="10"/>
      <c r="M15" s="10"/>
      <c r="N15" s="10"/>
      <c r="O15" s="10">
        <v>705436</v>
      </c>
    </row>
    <row r="16" spans="1:18" x14ac:dyDescent="0.25">
      <c r="A16" s="7" t="s">
        <v>10</v>
      </c>
      <c r="C16" s="10">
        <v>565114</v>
      </c>
      <c r="E16" s="17">
        <v>14264</v>
      </c>
      <c r="F16" s="17">
        <v>961</v>
      </c>
      <c r="H16" s="10">
        <v>1240087</v>
      </c>
      <c r="I16" s="10"/>
      <c r="J16" s="10"/>
      <c r="K16" s="10"/>
      <c r="L16" s="10"/>
      <c r="M16" s="10"/>
      <c r="N16" s="10"/>
      <c r="O16" s="10">
        <v>1820426</v>
      </c>
    </row>
    <row r="17" spans="1:15" x14ac:dyDescent="0.25">
      <c r="A17" s="7" t="s">
        <v>33</v>
      </c>
      <c r="C17" s="10">
        <v>1931058</v>
      </c>
      <c r="E17" s="17">
        <v>15057</v>
      </c>
      <c r="F17" s="17">
        <v>3379</v>
      </c>
      <c r="G17" s="17">
        <v>5958</v>
      </c>
      <c r="H17" s="10">
        <v>1386651</v>
      </c>
      <c r="I17" s="10"/>
      <c r="J17" s="10"/>
      <c r="K17" s="10"/>
      <c r="L17" s="10"/>
      <c r="M17" s="10"/>
      <c r="N17" s="10"/>
      <c r="O17" s="10">
        <v>3342103</v>
      </c>
    </row>
    <row r="18" spans="1:15" x14ac:dyDescent="0.25">
      <c r="A18" s="7" t="s">
        <v>34</v>
      </c>
      <c r="C18" s="10">
        <v>913440</v>
      </c>
      <c r="D18" s="10">
        <v>2450</v>
      </c>
      <c r="E18" s="17">
        <v>13050</v>
      </c>
      <c r="F18" s="17">
        <v>15537</v>
      </c>
      <c r="H18" s="10">
        <v>470346</v>
      </c>
      <c r="I18" s="10"/>
      <c r="J18" s="10"/>
      <c r="K18" s="10"/>
      <c r="L18" s="10"/>
      <c r="M18" s="10"/>
      <c r="N18" s="10"/>
      <c r="O18" s="10">
        <v>1414823</v>
      </c>
    </row>
    <row r="19" spans="1:15" x14ac:dyDescent="0.25">
      <c r="A19" s="7" t="s">
        <v>31</v>
      </c>
      <c r="C19" s="10">
        <v>2146681</v>
      </c>
      <c r="D19" s="10">
        <v>4504</v>
      </c>
      <c r="E19" s="17">
        <v>14094</v>
      </c>
      <c r="G19" s="17">
        <v>15210</v>
      </c>
      <c r="H19" s="10">
        <v>288934</v>
      </c>
      <c r="I19" s="10">
        <v>13428</v>
      </c>
      <c r="J19" s="10"/>
      <c r="K19" s="10"/>
      <c r="L19" s="10"/>
      <c r="M19" s="10"/>
      <c r="N19" s="10"/>
      <c r="O19" s="10">
        <v>2482851</v>
      </c>
    </row>
    <row r="20" spans="1:15" x14ac:dyDescent="0.25">
      <c r="A20" s="7" t="s">
        <v>36</v>
      </c>
      <c r="C20" s="10">
        <v>1442506</v>
      </c>
      <c r="E20" s="17">
        <v>14669</v>
      </c>
      <c r="F20" s="17">
        <v>7497</v>
      </c>
      <c r="G20" s="17">
        <v>6763</v>
      </c>
      <c r="H20" s="10">
        <v>271601</v>
      </c>
      <c r="I20" s="10">
        <v>149520</v>
      </c>
      <c r="J20" s="10"/>
      <c r="K20" s="10"/>
      <c r="L20" s="10"/>
      <c r="M20" s="10"/>
      <c r="N20" s="10"/>
      <c r="O20" s="10">
        <v>1892556</v>
      </c>
    </row>
    <row r="21" spans="1:15" x14ac:dyDescent="0.25">
      <c r="A21" s="7" t="s">
        <v>35</v>
      </c>
      <c r="C21" s="10">
        <v>1486841</v>
      </c>
      <c r="E21" s="17">
        <v>14645</v>
      </c>
      <c r="F21" s="17">
        <v>9095</v>
      </c>
      <c r="G21" s="17">
        <v>7280</v>
      </c>
      <c r="H21" s="10">
        <v>433697</v>
      </c>
      <c r="I21" s="10">
        <v>49502</v>
      </c>
      <c r="J21" s="10">
        <v>184766</v>
      </c>
      <c r="K21" s="10"/>
      <c r="L21" s="10"/>
      <c r="M21" s="10"/>
      <c r="N21" s="10"/>
      <c r="O21" s="10">
        <v>2185826</v>
      </c>
    </row>
    <row r="22" spans="1:15" x14ac:dyDescent="0.25">
      <c r="A22" s="7" t="s">
        <v>37</v>
      </c>
      <c r="C22" s="10">
        <v>1277100</v>
      </c>
      <c r="E22" s="17">
        <v>14620</v>
      </c>
      <c r="F22" s="17">
        <v>11370</v>
      </c>
      <c r="G22" s="17">
        <v>7415</v>
      </c>
      <c r="H22" s="10">
        <v>356224</v>
      </c>
      <c r="I22" s="10">
        <v>191207</v>
      </c>
      <c r="J22" s="10"/>
      <c r="K22" s="10">
        <v>3536748</v>
      </c>
      <c r="L22" s="10"/>
      <c r="M22" s="10"/>
      <c r="N22" s="10"/>
      <c r="O22" s="10">
        <v>5394684</v>
      </c>
    </row>
    <row r="23" spans="1:15" x14ac:dyDescent="0.25">
      <c r="A23" s="7" t="s">
        <v>39</v>
      </c>
      <c r="C23" s="10">
        <v>1300100</v>
      </c>
      <c r="E23" s="17">
        <v>5844</v>
      </c>
      <c r="F23" s="17">
        <v>4677</v>
      </c>
      <c r="G23" s="17">
        <v>2984</v>
      </c>
      <c r="H23" s="10">
        <v>240965</v>
      </c>
      <c r="I23" s="10">
        <v>953370</v>
      </c>
      <c r="J23" s="10"/>
      <c r="K23" s="10">
        <v>2117487</v>
      </c>
      <c r="L23" s="10">
        <v>390</v>
      </c>
      <c r="M23" s="10"/>
      <c r="N23" s="10"/>
      <c r="O23" s="10">
        <v>4625817</v>
      </c>
    </row>
    <row r="24" spans="1:15" x14ac:dyDescent="0.25">
      <c r="A24" s="7" t="s">
        <v>38</v>
      </c>
      <c r="C24" s="10">
        <v>531354</v>
      </c>
      <c r="E24" s="17">
        <v>700</v>
      </c>
      <c r="F24" s="17">
        <v>600</v>
      </c>
      <c r="G24" s="17">
        <v>400</v>
      </c>
      <c r="H24" s="10">
        <v>194907</v>
      </c>
      <c r="I24" s="10">
        <v>135453</v>
      </c>
      <c r="J24" s="10"/>
      <c r="K24" s="10">
        <v>1548789</v>
      </c>
      <c r="L24" s="10">
        <v>54544</v>
      </c>
      <c r="M24" s="10">
        <v>7248</v>
      </c>
      <c r="N24" s="10">
        <v>211753</v>
      </c>
      <c r="O24" s="10">
        <v>2685748</v>
      </c>
    </row>
    <row r="25" spans="1:15" x14ac:dyDescent="0.25">
      <c r="A25" s="7" t="s">
        <v>66</v>
      </c>
      <c r="C25" s="10">
        <v>1650204</v>
      </c>
      <c r="H25" s="10">
        <v>232598</v>
      </c>
      <c r="I25" s="10">
        <v>54679</v>
      </c>
      <c r="J25" s="10"/>
      <c r="K25" s="10"/>
      <c r="L25" s="10">
        <v>80772</v>
      </c>
      <c r="M25" s="10"/>
      <c r="N25" s="10">
        <v>119379</v>
      </c>
      <c r="O25" s="10">
        <v>2137632</v>
      </c>
    </row>
    <row r="26" spans="1:15" x14ac:dyDescent="0.25">
      <c r="A26" s="7" t="s">
        <v>44</v>
      </c>
      <c r="I26" s="10"/>
      <c r="J26" s="10"/>
      <c r="K26" s="10"/>
      <c r="L26" s="10"/>
      <c r="M26" s="10"/>
      <c r="N26" s="10"/>
      <c r="O26" s="10"/>
    </row>
    <row r="27" spans="1:15" x14ac:dyDescent="0.25">
      <c r="A27" s="7" t="s">
        <v>45</v>
      </c>
      <c r="C27" s="10">
        <v>15623296</v>
      </c>
      <c r="D27" s="10">
        <v>6954</v>
      </c>
      <c r="E27" s="17">
        <v>132671</v>
      </c>
      <c r="F27" s="17">
        <v>74627</v>
      </c>
      <c r="G27" s="17">
        <v>52972</v>
      </c>
      <c r="H27" s="10">
        <v>22522683</v>
      </c>
      <c r="I27" s="10">
        <v>1547159</v>
      </c>
      <c r="J27" s="10">
        <v>184766</v>
      </c>
      <c r="K27" s="10">
        <v>7203024</v>
      </c>
      <c r="L27" s="10">
        <v>135706</v>
      </c>
      <c r="M27" s="10">
        <v>7248</v>
      </c>
      <c r="N27" s="10">
        <v>331132</v>
      </c>
      <c r="O27" s="10">
        <v>47822238</v>
      </c>
    </row>
    <row r="91" spans="10:13" x14ac:dyDescent="0.25">
      <c r="J91" s="9" t="e">
        <f>B91/B$90</f>
        <v>#DIV/0!</v>
      </c>
      <c r="K91" s="9" t="e">
        <f t="shared" ref="K91:M94" si="0">C91/C$90</f>
        <v>#DIV/0!</v>
      </c>
      <c r="L91" s="9" t="e">
        <f t="shared" si="0"/>
        <v>#DIV/0!</v>
      </c>
      <c r="M91" s="9" t="e">
        <f t="shared" si="0"/>
        <v>#DIV/0!</v>
      </c>
    </row>
    <row r="92" spans="10:13" x14ac:dyDescent="0.25">
      <c r="J92" s="9" t="e">
        <f t="shared" ref="J92:J94" si="1">B92/B$90</f>
        <v>#DIV/0!</v>
      </c>
      <c r="K92" s="9" t="e">
        <f t="shared" si="0"/>
        <v>#DIV/0!</v>
      </c>
      <c r="L92" s="9" t="e">
        <f t="shared" si="0"/>
        <v>#DIV/0!</v>
      </c>
      <c r="M92" s="9" t="e">
        <f t="shared" si="0"/>
        <v>#DIV/0!</v>
      </c>
    </row>
    <row r="93" spans="10:13" x14ac:dyDescent="0.25">
      <c r="J93" s="9" t="e">
        <f t="shared" si="1"/>
        <v>#DIV/0!</v>
      </c>
      <c r="K93" s="9" t="e">
        <f t="shared" si="0"/>
        <v>#DIV/0!</v>
      </c>
      <c r="L93" s="9" t="e">
        <f t="shared" si="0"/>
        <v>#DIV/0!</v>
      </c>
      <c r="M93" s="9" t="e">
        <f t="shared" si="0"/>
        <v>#DIV/0!</v>
      </c>
    </row>
    <row r="94" spans="10:13" x14ac:dyDescent="0.25">
      <c r="J94" s="9" t="e">
        <f t="shared" si="1"/>
        <v>#DIV/0!</v>
      </c>
      <c r="K94" s="9" t="e">
        <f t="shared" si="0"/>
        <v>#DIV/0!</v>
      </c>
      <c r="L94" s="9" t="e">
        <f t="shared" si="0"/>
        <v>#DIV/0!</v>
      </c>
      <c r="M94" s="9" t="e">
        <f t="shared" si="0"/>
        <v>#DIV/0!</v>
      </c>
    </row>
    <row r="96" spans="10:13" x14ac:dyDescent="0.25">
      <c r="J96" s="9" t="e">
        <f>B96/B$95</f>
        <v>#DIV/0!</v>
      </c>
      <c r="K96" s="9" t="e">
        <f t="shared" ref="K96:M99" si="2">C96/C$95</f>
        <v>#DIV/0!</v>
      </c>
      <c r="L96" s="9" t="e">
        <f t="shared" si="2"/>
        <v>#DIV/0!</v>
      </c>
      <c r="M96" s="9" t="e">
        <f>E96/E$95</f>
        <v>#DIV/0!</v>
      </c>
    </row>
    <row r="97" spans="10:13" x14ac:dyDescent="0.25">
      <c r="J97" s="9" t="e">
        <f t="shared" ref="J97:J99" si="3">B97/B$95</f>
        <v>#DIV/0!</v>
      </c>
      <c r="K97" s="9" t="e">
        <f t="shared" si="2"/>
        <v>#DIV/0!</v>
      </c>
      <c r="L97" s="9" t="e">
        <f t="shared" si="2"/>
        <v>#DIV/0!</v>
      </c>
      <c r="M97" s="9" t="e">
        <f t="shared" si="2"/>
        <v>#DIV/0!</v>
      </c>
    </row>
    <row r="98" spans="10:13" x14ac:dyDescent="0.25">
      <c r="J98" s="9" t="e">
        <f t="shared" si="3"/>
        <v>#DIV/0!</v>
      </c>
      <c r="K98" s="9" t="e">
        <f t="shared" si="2"/>
        <v>#DIV/0!</v>
      </c>
      <c r="L98" s="9" t="e">
        <f t="shared" si="2"/>
        <v>#DIV/0!</v>
      </c>
      <c r="M98" s="9" t="e">
        <f t="shared" si="2"/>
        <v>#DIV/0!</v>
      </c>
    </row>
    <row r="99" spans="10:13" x14ac:dyDescent="0.25">
      <c r="J99" s="9" t="e">
        <f t="shared" si="3"/>
        <v>#DIV/0!</v>
      </c>
      <c r="K99" s="9" t="e">
        <f t="shared" si="2"/>
        <v>#DIV/0!</v>
      </c>
      <c r="L99" s="9" t="e">
        <f t="shared" si="2"/>
        <v>#DIV/0!</v>
      </c>
      <c r="M99" s="9" t="e">
        <f>E99/E$95</f>
        <v>#DIV/0!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2187-4420-4150-87E0-576B99EAE7AD}">
  <dimension ref="A1:N564"/>
  <sheetViews>
    <sheetView workbookViewId="0">
      <pane ySplit="1" topLeftCell="A175" activePane="bottomLeft" state="frozen"/>
      <selection pane="bottomLeft" activeCell="O202" sqref="O201:O202"/>
    </sheetView>
  </sheetViews>
  <sheetFormatPr defaultColWidth="62.140625" defaultRowHeight="15" x14ac:dyDescent="0.25"/>
  <cols>
    <col min="1" max="1" width="7.140625" bestFit="1" customWidth="1"/>
    <col min="2" max="2" width="16.7109375" bestFit="1" customWidth="1"/>
    <col min="3" max="3" width="4" bestFit="1" customWidth="1"/>
    <col min="4" max="4" width="5" bestFit="1" customWidth="1"/>
    <col min="5" max="5" width="4" bestFit="1" customWidth="1"/>
    <col min="6" max="8" width="3.7109375" bestFit="1" customWidth="1"/>
    <col min="9" max="9" width="5" bestFit="1" customWidth="1"/>
    <col min="10" max="10" width="8" bestFit="1" customWidth="1"/>
    <col min="11" max="11" width="5.5703125" bestFit="1" customWidth="1"/>
    <col min="12" max="12" width="3.7109375" bestFit="1" customWidth="1"/>
    <col min="13" max="13" width="31.5703125" bestFit="1" customWidth="1"/>
    <col min="14" max="14" width="3.7109375" bestFit="1" customWidth="1"/>
  </cols>
  <sheetData>
    <row r="1" spans="1:14" s="5" customFormat="1" ht="97.5" x14ac:dyDescent="0.25">
      <c r="A1" s="4" t="s">
        <v>0</v>
      </c>
      <c r="B1" s="4" t="s">
        <v>40</v>
      </c>
      <c r="C1" s="4" t="s">
        <v>41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49</v>
      </c>
      <c r="N1" s="5" t="s">
        <v>48</v>
      </c>
    </row>
    <row r="2" spans="1:14" x14ac:dyDescent="0.25">
      <c r="A2" s="12" t="s">
        <v>51</v>
      </c>
      <c r="B2" s="12" t="s">
        <v>52</v>
      </c>
      <c r="C2" s="12" t="s">
        <v>42</v>
      </c>
      <c r="D2" s="12" t="s">
        <v>32</v>
      </c>
      <c r="E2" s="13">
        <v>229</v>
      </c>
      <c r="F2" s="12" t="s">
        <v>11</v>
      </c>
      <c r="G2" s="13">
        <v>1</v>
      </c>
      <c r="H2" s="13">
        <v>1</v>
      </c>
      <c r="I2" s="12" t="s">
        <v>29</v>
      </c>
      <c r="J2" s="13">
        <v>5696</v>
      </c>
      <c r="K2" s="3"/>
      <c r="L2" s="12" t="s">
        <v>15</v>
      </c>
      <c r="M2" s="12" t="s">
        <v>53</v>
      </c>
      <c r="N2">
        <f>VALUE(D2)-VALUE(I2)</f>
        <v>6</v>
      </c>
    </row>
    <row r="3" spans="1:14" x14ac:dyDescent="0.25">
      <c r="A3" s="12" t="s">
        <v>51</v>
      </c>
      <c r="B3" s="12" t="s">
        <v>52</v>
      </c>
      <c r="C3" s="12" t="s">
        <v>42</v>
      </c>
      <c r="D3" s="12" t="s">
        <v>32</v>
      </c>
      <c r="E3" s="13">
        <v>229</v>
      </c>
      <c r="F3" s="12" t="s">
        <v>11</v>
      </c>
      <c r="G3" s="13">
        <v>1</v>
      </c>
      <c r="H3" s="13">
        <v>2</v>
      </c>
      <c r="I3" s="12" t="s">
        <v>25</v>
      </c>
      <c r="J3" s="13">
        <v>123431</v>
      </c>
      <c r="K3" s="3"/>
      <c r="L3" s="12" t="s">
        <v>15</v>
      </c>
      <c r="M3" s="12" t="s">
        <v>53</v>
      </c>
      <c r="N3">
        <f t="shared" ref="N3:N66" si="0">VALUE(D3)-VALUE(I3)</f>
        <v>5</v>
      </c>
    </row>
    <row r="4" spans="1:14" x14ac:dyDescent="0.25">
      <c r="A4" s="12" t="s">
        <v>51</v>
      </c>
      <c r="B4" s="12" t="s">
        <v>52</v>
      </c>
      <c r="C4" s="12" t="s">
        <v>42</v>
      </c>
      <c r="D4" s="12" t="s">
        <v>32</v>
      </c>
      <c r="E4" s="13">
        <v>229</v>
      </c>
      <c r="F4" s="12" t="s">
        <v>11</v>
      </c>
      <c r="G4" s="13">
        <v>1</v>
      </c>
      <c r="H4" s="13">
        <v>3</v>
      </c>
      <c r="I4" s="12" t="s">
        <v>12</v>
      </c>
      <c r="J4" s="13">
        <v>1188380</v>
      </c>
      <c r="K4" s="3"/>
      <c r="L4" s="12" t="s">
        <v>15</v>
      </c>
      <c r="M4" s="12" t="s">
        <v>53</v>
      </c>
      <c r="N4">
        <f t="shared" si="0"/>
        <v>4</v>
      </c>
    </row>
    <row r="5" spans="1:14" x14ac:dyDescent="0.25">
      <c r="A5" s="12" t="s">
        <v>51</v>
      </c>
      <c r="B5" s="12" t="s">
        <v>52</v>
      </c>
      <c r="C5" s="12" t="s">
        <v>42</v>
      </c>
      <c r="D5" s="12" t="s">
        <v>32</v>
      </c>
      <c r="E5" s="13">
        <v>229</v>
      </c>
      <c r="F5" s="12" t="s">
        <v>11</v>
      </c>
      <c r="G5" s="13">
        <v>1</v>
      </c>
      <c r="H5" s="13">
        <v>4</v>
      </c>
      <c r="I5" s="12" t="s">
        <v>14</v>
      </c>
      <c r="J5" s="13">
        <v>31055</v>
      </c>
      <c r="K5" s="3"/>
      <c r="L5" s="12" t="s">
        <v>15</v>
      </c>
      <c r="M5" s="12" t="s">
        <v>53</v>
      </c>
      <c r="N5">
        <f t="shared" si="0"/>
        <v>3</v>
      </c>
    </row>
    <row r="6" spans="1:14" x14ac:dyDescent="0.25">
      <c r="A6" s="12" t="s">
        <v>51</v>
      </c>
      <c r="B6" s="12" t="s">
        <v>54</v>
      </c>
      <c r="C6" s="12" t="s">
        <v>42</v>
      </c>
      <c r="D6" s="12" t="s">
        <v>34</v>
      </c>
      <c r="E6" s="13">
        <v>152</v>
      </c>
      <c r="F6" s="12" t="s">
        <v>11</v>
      </c>
      <c r="G6" s="13">
        <v>1</v>
      </c>
      <c r="H6" s="13">
        <v>1</v>
      </c>
      <c r="I6" s="12" t="s">
        <v>16</v>
      </c>
      <c r="J6" s="13">
        <v>332</v>
      </c>
      <c r="K6" s="13">
        <v>1</v>
      </c>
      <c r="L6" s="12" t="s">
        <v>13</v>
      </c>
      <c r="M6" s="12" t="s">
        <v>54</v>
      </c>
      <c r="N6">
        <f t="shared" si="0"/>
        <v>6</v>
      </c>
    </row>
    <row r="7" spans="1:14" x14ac:dyDescent="0.25">
      <c r="A7" s="12" t="s">
        <v>51</v>
      </c>
      <c r="B7" s="12" t="s">
        <v>54</v>
      </c>
      <c r="C7" s="12" t="s">
        <v>42</v>
      </c>
      <c r="D7" s="12" t="s">
        <v>34</v>
      </c>
      <c r="E7" s="13">
        <v>152</v>
      </c>
      <c r="F7" s="12" t="s">
        <v>11</v>
      </c>
      <c r="G7" s="13">
        <v>1</v>
      </c>
      <c r="H7" s="13">
        <v>2</v>
      </c>
      <c r="I7" s="12" t="s">
        <v>17</v>
      </c>
      <c r="J7" s="13">
        <v>2118</v>
      </c>
      <c r="K7" s="3"/>
      <c r="L7" s="12" t="s">
        <v>15</v>
      </c>
      <c r="M7" s="12" t="s">
        <v>54</v>
      </c>
      <c r="N7">
        <f t="shared" si="0"/>
        <v>5</v>
      </c>
    </row>
    <row r="8" spans="1:14" x14ac:dyDescent="0.25">
      <c r="A8" s="12" t="s">
        <v>51</v>
      </c>
      <c r="B8" s="12" t="s">
        <v>54</v>
      </c>
      <c r="C8" s="12" t="s">
        <v>42</v>
      </c>
      <c r="D8" s="12" t="s">
        <v>34</v>
      </c>
      <c r="E8" s="13">
        <v>152</v>
      </c>
      <c r="F8" s="12" t="s">
        <v>11</v>
      </c>
      <c r="G8" s="13">
        <v>1</v>
      </c>
      <c r="H8" s="13">
        <v>3</v>
      </c>
      <c r="I8" s="12" t="s">
        <v>32</v>
      </c>
      <c r="J8" s="3"/>
      <c r="K8" s="3"/>
      <c r="L8" s="12" t="s">
        <v>15</v>
      </c>
      <c r="M8" s="12" t="s">
        <v>54</v>
      </c>
      <c r="N8">
        <f t="shared" si="0"/>
        <v>4</v>
      </c>
    </row>
    <row r="9" spans="1:14" x14ac:dyDescent="0.25">
      <c r="A9" s="12" t="s">
        <v>51</v>
      </c>
      <c r="B9" s="12" t="s">
        <v>54</v>
      </c>
      <c r="C9" s="12" t="s">
        <v>42</v>
      </c>
      <c r="D9" s="12" t="s">
        <v>34</v>
      </c>
      <c r="E9" s="13">
        <v>152</v>
      </c>
      <c r="F9" s="12" t="s">
        <v>11</v>
      </c>
      <c r="G9" s="13">
        <v>2</v>
      </c>
      <c r="H9" s="13">
        <v>1</v>
      </c>
      <c r="I9" s="12" t="s">
        <v>16</v>
      </c>
      <c r="J9" s="13">
        <v>760</v>
      </c>
      <c r="K9" s="13">
        <v>1</v>
      </c>
      <c r="L9" s="12" t="s">
        <v>13</v>
      </c>
      <c r="M9" s="12" t="s">
        <v>55</v>
      </c>
      <c r="N9">
        <f t="shared" si="0"/>
        <v>6</v>
      </c>
    </row>
    <row r="10" spans="1:14" x14ac:dyDescent="0.25">
      <c r="A10" s="12" t="s">
        <v>51</v>
      </c>
      <c r="B10" s="12" t="s">
        <v>54</v>
      </c>
      <c r="C10" s="12" t="s">
        <v>42</v>
      </c>
      <c r="D10" s="12" t="s">
        <v>34</v>
      </c>
      <c r="E10" s="13">
        <v>152</v>
      </c>
      <c r="F10" s="12" t="s">
        <v>11</v>
      </c>
      <c r="G10" s="13">
        <v>2</v>
      </c>
      <c r="H10" s="13">
        <v>2</v>
      </c>
      <c r="I10" s="12" t="s">
        <v>17</v>
      </c>
      <c r="J10" s="13">
        <v>5269</v>
      </c>
      <c r="K10" s="3"/>
      <c r="L10" s="12" t="s">
        <v>15</v>
      </c>
      <c r="M10" s="12" t="s">
        <v>55</v>
      </c>
      <c r="N10">
        <f t="shared" si="0"/>
        <v>5</v>
      </c>
    </row>
    <row r="11" spans="1:14" x14ac:dyDescent="0.25">
      <c r="A11" s="12" t="s">
        <v>51</v>
      </c>
      <c r="B11" s="12" t="s">
        <v>54</v>
      </c>
      <c r="C11" s="12" t="s">
        <v>42</v>
      </c>
      <c r="D11" s="12" t="s">
        <v>34</v>
      </c>
      <c r="E11" s="13">
        <v>152</v>
      </c>
      <c r="F11" s="12" t="s">
        <v>11</v>
      </c>
      <c r="G11" s="13">
        <v>2</v>
      </c>
      <c r="H11" s="13">
        <v>3</v>
      </c>
      <c r="I11" s="12" t="s">
        <v>32</v>
      </c>
      <c r="J11" s="13">
        <v>7021</v>
      </c>
      <c r="K11" s="3"/>
      <c r="L11" s="12" t="s">
        <v>15</v>
      </c>
      <c r="M11" s="12" t="s">
        <v>55</v>
      </c>
      <c r="N11">
        <f t="shared" si="0"/>
        <v>4</v>
      </c>
    </row>
    <row r="12" spans="1:14" x14ac:dyDescent="0.25">
      <c r="A12" s="12" t="s">
        <v>51</v>
      </c>
      <c r="B12" s="12" t="s">
        <v>54</v>
      </c>
      <c r="C12" s="12" t="s">
        <v>42</v>
      </c>
      <c r="D12" s="12" t="s">
        <v>34</v>
      </c>
      <c r="E12" s="13">
        <v>152</v>
      </c>
      <c r="F12" s="12" t="s">
        <v>11</v>
      </c>
      <c r="G12" s="13">
        <v>2</v>
      </c>
      <c r="H12" s="13">
        <v>4</v>
      </c>
      <c r="I12" s="12" t="s">
        <v>18</v>
      </c>
      <c r="J12" s="13">
        <v>0</v>
      </c>
      <c r="K12" s="3"/>
      <c r="L12" s="12" t="s">
        <v>15</v>
      </c>
      <c r="M12" s="12" t="s">
        <v>55</v>
      </c>
      <c r="N12">
        <f t="shared" si="0"/>
        <v>3</v>
      </c>
    </row>
    <row r="13" spans="1:14" x14ac:dyDescent="0.25">
      <c r="A13" s="12" t="s">
        <v>51</v>
      </c>
      <c r="B13" s="12" t="s">
        <v>54</v>
      </c>
      <c r="C13" s="12" t="s">
        <v>42</v>
      </c>
      <c r="D13" s="12" t="s">
        <v>34</v>
      </c>
      <c r="E13" s="13">
        <v>152</v>
      </c>
      <c r="F13" s="12" t="s">
        <v>11</v>
      </c>
      <c r="G13" s="13">
        <v>3</v>
      </c>
      <c r="H13" s="13">
        <v>1</v>
      </c>
      <c r="I13" s="12" t="s">
        <v>16</v>
      </c>
      <c r="J13" s="3"/>
      <c r="K13" s="3"/>
      <c r="L13" s="12" t="s">
        <v>13</v>
      </c>
      <c r="M13" s="12" t="s">
        <v>56</v>
      </c>
      <c r="N13">
        <f t="shared" si="0"/>
        <v>6</v>
      </c>
    </row>
    <row r="14" spans="1:14" x14ac:dyDescent="0.25">
      <c r="A14" s="12" t="s">
        <v>51</v>
      </c>
      <c r="B14" s="12" t="s">
        <v>54</v>
      </c>
      <c r="C14" s="12" t="s">
        <v>42</v>
      </c>
      <c r="D14" s="12" t="s">
        <v>34</v>
      </c>
      <c r="E14" s="13">
        <v>152</v>
      </c>
      <c r="F14" s="12" t="s">
        <v>11</v>
      </c>
      <c r="G14" s="13">
        <v>3</v>
      </c>
      <c r="H14" s="13">
        <v>2</v>
      </c>
      <c r="I14" s="12" t="s">
        <v>17</v>
      </c>
      <c r="J14" s="13">
        <v>1907</v>
      </c>
      <c r="K14" s="3"/>
      <c r="L14" s="12" t="s">
        <v>15</v>
      </c>
      <c r="M14" s="12" t="s">
        <v>56</v>
      </c>
      <c r="N14">
        <f t="shared" si="0"/>
        <v>5</v>
      </c>
    </row>
    <row r="15" spans="1:14" x14ac:dyDescent="0.25">
      <c r="A15" s="12" t="s">
        <v>51</v>
      </c>
      <c r="B15" s="12" t="s">
        <v>54</v>
      </c>
      <c r="C15" s="12" t="s">
        <v>42</v>
      </c>
      <c r="D15" s="12" t="s">
        <v>34</v>
      </c>
      <c r="E15" s="13">
        <v>152</v>
      </c>
      <c r="F15" s="12" t="s">
        <v>11</v>
      </c>
      <c r="G15" s="13">
        <v>3</v>
      </c>
      <c r="H15" s="13">
        <v>3</v>
      </c>
      <c r="I15" s="12" t="s">
        <v>32</v>
      </c>
      <c r="J15" s="13">
        <v>13630</v>
      </c>
      <c r="K15" s="3"/>
      <c r="L15" s="12" t="s">
        <v>15</v>
      </c>
      <c r="M15" s="12" t="s">
        <v>56</v>
      </c>
      <c r="N15">
        <f t="shared" si="0"/>
        <v>4</v>
      </c>
    </row>
    <row r="16" spans="1:14" x14ac:dyDescent="0.25">
      <c r="A16" s="12" t="s">
        <v>51</v>
      </c>
      <c r="B16" s="12" t="s">
        <v>54</v>
      </c>
      <c r="C16" s="12" t="s">
        <v>42</v>
      </c>
      <c r="D16" s="12" t="s">
        <v>34</v>
      </c>
      <c r="E16" s="13">
        <v>152</v>
      </c>
      <c r="F16" s="12" t="s">
        <v>11</v>
      </c>
      <c r="G16" s="13">
        <v>3</v>
      </c>
      <c r="H16" s="13">
        <v>4</v>
      </c>
      <c r="I16" s="12" t="s">
        <v>18</v>
      </c>
      <c r="J16" s="3"/>
      <c r="K16" s="3"/>
      <c r="L16" s="12" t="s">
        <v>15</v>
      </c>
      <c r="M16" s="12" t="s">
        <v>56</v>
      </c>
      <c r="N16">
        <f t="shared" si="0"/>
        <v>3</v>
      </c>
    </row>
    <row r="17" spans="1:14" x14ac:dyDescent="0.25">
      <c r="A17" s="12" t="s">
        <v>51</v>
      </c>
      <c r="B17" s="12" t="s">
        <v>54</v>
      </c>
      <c r="C17" s="12" t="s">
        <v>42</v>
      </c>
      <c r="D17" s="12" t="s">
        <v>33</v>
      </c>
      <c r="E17" s="13">
        <v>170</v>
      </c>
      <c r="F17" s="12" t="s">
        <v>11</v>
      </c>
      <c r="G17" s="13">
        <v>1</v>
      </c>
      <c r="H17" s="13">
        <v>1</v>
      </c>
      <c r="I17" s="12" t="s">
        <v>16</v>
      </c>
      <c r="J17" s="13">
        <v>2327</v>
      </c>
      <c r="K17" s="3"/>
      <c r="L17" s="12" t="s">
        <v>15</v>
      </c>
      <c r="M17" s="12" t="s">
        <v>57</v>
      </c>
      <c r="N17">
        <f t="shared" si="0"/>
        <v>5</v>
      </c>
    </row>
    <row r="18" spans="1:14" x14ac:dyDescent="0.25">
      <c r="A18" s="12" t="s">
        <v>51</v>
      </c>
      <c r="B18" s="12" t="s">
        <v>54</v>
      </c>
      <c r="C18" s="12" t="s">
        <v>42</v>
      </c>
      <c r="D18" s="12" t="s">
        <v>33</v>
      </c>
      <c r="E18" s="13">
        <v>170</v>
      </c>
      <c r="F18" s="12" t="s">
        <v>11</v>
      </c>
      <c r="G18" s="13">
        <v>1</v>
      </c>
      <c r="H18" s="13">
        <v>2</v>
      </c>
      <c r="I18" s="12" t="s">
        <v>17</v>
      </c>
      <c r="J18" s="13">
        <v>3631</v>
      </c>
      <c r="K18" s="3"/>
      <c r="L18" s="12" t="s">
        <v>15</v>
      </c>
      <c r="M18" s="12" t="s">
        <v>57</v>
      </c>
      <c r="N18">
        <f t="shared" si="0"/>
        <v>4</v>
      </c>
    </row>
    <row r="19" spans="1:14" x14ac:dyDescent="0.25">
      <c r="A19" s="12" t="s">
        <v>51</v>
      </c>
      <c r="B19" s="12" t="s">
        <v>54</v>
      </c>
      <c r="C19" s="12" t="s">
        <v>42</v>
      </c>
      <c r="D19" s="12" t="s">
        <v>33</v>
      </c>
      <c r="E19" s="13">
        <v>170</v>
      </c>
      <c r="F19" s="12" t="s">
        <v>11</v>
      </c>
      <c r="G19" s="13">
        <v>1</v>
      </c>
      <c r="H19" s="13">
        <v>3</v>
      </c>
      <c r="I19" s="12" t="s">
        <v>32</v>
      </c>
      <c r="J19" s="3"/>
      <c r="K19" s="3"/>
      <c r="L19" s="12" t="s">
        <v>15</v>
      </c>
      <c r="M19" s="12" t="s">
        <v>57</v>
      </c>
      <c r="N19">
        <f t="shared" si="0"/>
        <v>3</v>
      </c>
    </row>
    <row r="20" spans="1:14" x14ac:dyDescent="0.25">
      <c r="A20" s="12" t="s">
        <v>51</v>
      </c>
      <c r="B20" s="12" t="s">
        <v>54</v>
      </c>
      <c r="C20" s="12" t="s">
        <v>42</v>
      </c>
      <c r="D20" s="12" t="s">
        <v>33</v>
      </c>
      <c r="E20" s="13">
        <v>170</v>
      </c>
      <c r="F20" s="12" t="s">
        <v>11</v>
      </c>
      <c r="G20" s="13">
        <v>2</v>
      </c>
      <c r="H20" s="13">
        <v>1</v>
      </c>
      <c r="I20" s="12" t="s">
        <v>14</v>
      </c>
      <c r="J20" s="13">
        <v>700</v>
      </c>
      <c r="K20" s="13">
        <v>1</v>
      </c>
      <c r="L20" s="12" t="s">
        <v>13</v>
      </c>
      <c r="M20" s="12" t="s">
        <v>55</v>
      </c>
      <c r="N20">
        <f t="shared" si="0"/>
        <v>6</v>
      </c>
    </row>
    <row r="21" spans="1:14" x14ac:dyDescent="0.25">
      <c r="A21" s="12" t="s">
        <v>51</v>
      </c>
      <c r="B21" s="12" t="s">
        <v>54</v>
      </c>
      <c r="C21" s="12" t="s">
        <v>42</v>
      </c>
      <c r="D21" s="12" t="s">
        <v>33</v>
      </c>
      <c r="E21" s="13">
        <v>170</v>
      </c>
      <c r="F21" s="12" t="s">
        <v>11</v>
      </c>
      <c r="G21" s="13">
        <v>2</v>
      </c>
      <c r="H21" s="13">
        <v>2</v>
      </c>
      <c r="I21" s="12" t="s">
        <v>16</v>
      </c>
      <c r="J21" s="13">
        <v>5323</v>
      </c>
      <c r="K21" s="3"/>
      <c r="L21" s="12" t="s">
        <v>15</v>
      </c>
      <c r="M21" s="12" t="s">
        <v>55</v>
      </c>
      <c r="N21">
        <f t="shared" si="0"/>
        <v>5</v>
      </c>
    </row>
    <row r="22" spans="1:14" x14ac:dyDescent="0.25">
      <c r="A22" s="12" t="s">
        <v>51</v>
      </c>
      <c r="B22" s="12" t="s">
        <v>54</v>
      </c>
      <c r="C22" s="12" t="s">
        <v>42</v>
      </c>
      <c r="D22" s="12" t="s">
        <v>33</v>
      </c>
      <c r="E22" s="13">
        <v>170</v>
      </c>
      <c r="F22" s="12" t="s">
        <v>11</v>
      </c>
      <c r="G22" s="13">
        <v>2</v>
      </c>
      <c r="H22" s="13">
        <v>3</v>
      </c>
      <c r="I22" s="12" t="s">
        <v>17</v>
      </c>
      <c r="J22" s="13">
        <v>9034</v>
      </c>
      <c r="K22" s="3"/>
      <c r="L22" s="12" t="s">
        <v>15</v>
      </c>
      <c r="M22" s="12" t="s">
        <v>55</v>
      </c>
      <c r="N22">
        <f t="shared" si="0"/>
        <v>4</v>
      </c>
    </row>
    <row r="23" spans="1:14" x14ac:dyDescent="0.25">
      <c r="A23" s="12" t="s">
        <v>51</v>
      </c>
      <c r="B23" s="12" t="s">
        <v>54</v>
      </c>
      <c r="C23" s="12" t="s">
        <v>42</v>
      </c>
      <c r="D23" s="12" t="s">
        <v>33</v>
      </c>
      <c r="E23" s="13">
        <v>170</v>
      </c>
      <c r="F23" s="12" t="s">
        <v>11</v>
      </c>
      <c r="G23" s="13">
        <v>2</v>
      </c>
      <c r="H23" s="13">
        <v>4</v>
      </c>
      <c r="I23" s="12" t="s">
        <v>32</v>
      </c>
      <c r="J23" s="13">
        <v>0</v>
      </c>
      <c r="K23" s="13">
        <v>0</v>
      </c>
      <c r="L23" s="12" t="s">
        <v>15</v>
      </c>
      <c r="M23" s="12" t="s">
        <v>55</v>
      </c>
      <c r="N23">
        <f t="shared" si="0"/>
        <v>3</v>
      </c>
    </row>
    <row r="24" spans="1:14" x14ac:dyDescent="0.25">
      <c r="A24" s="12" t="s">
        <v>51</v>
      </c>
      <c r="B24" s="12" t="s">
        <v>54</v>
      </c>
      <c r="C24" s="12" t="s">
        <v>42</v>
      </c>
      <c r="D24" s="12" t="s">
        <v>33</v>
      </c>
      <c r="E24" s="13">
        <v>170</v>
      </c>
      <c r="F24" s="12" t="s">
        <v>11</v>
      </c>
      <c r="G24" s="13">
        <v>3</v>
      </c>
      <c r="H24" s="13">
        <v>1</v>
      </c>
      <c r="I24" s="12" t="s">
        <v>14</v>
      </c>
      <c r="J24" s="13">
        <v>109</v>
      </c>
      <c r="K24" s="13">
        <v>1</v>
      </c>
      <c r="L24" s="12" t="s">
        <v>13</v>
      </c>
      <c r="M24" s="12" t="s">
        <v>56</v>
      </c>
      <c r="N24">
        <f t="shared" si="0"/>
        <v>6</v>
      </c>
    </row>
    <row r="25" spans="1:14" x14ac:dyDescent="0.25">
      <c r="A25" s="12" t="s">
        <v>51</v>
      </c>
      <c r="B25" s="12" t="s">
        <v>54</v>
      </c>
      <c r="C25" s="12" t="s">
        <v>42</v>
      </c>
      <c r="D25" s="12" t="s">
        <v>33</v>
      </c>
      <c r="E25" s="13">
        <v>170</v>
      </c>
      <c r="F25" s="12" t="s">
        <v>11</v>
      </c>
      <c r="G25" s="13">
        <v>3</v>
      </c>
      <c r="H25" s="13">
        <v>2</v>
      </c>
      <c r="I25" s="12" t="s">
        <v>16</v>
      </c>
      <c r="J25" s="13">
        <v>0</v>
      </c>
      <c r="K25" s="3"/>
      <c r="L25" s="12" t="s">
        <v>15</v>
      </c>
      <c r="M25" s="12" t="s">
        <v>56</v>
      </c>
      <c r="N25">
        <f t="shared" si="0"/>
        <v>5</v>
      </c>
    </row>
    <row r="26" spans="1:14" x14ac:dyDescent="0.25">
      <c r="A26" s="12" t="s">
        <v>51</v>
      </c>
      <c r="B26" s="12" t="s">
        <v>54</v>
      </c>
      <c r="C26" s="12" t="s">
        <v>42</v>
      </c>
      <c r="D26" s="12" t="s">
        <v>33</v>
      </c>
      <c r="E26" s="13">
        <v>170</v>
      </c>
      <c r="F26" s="12" t="s">
        <v>11</v>
      </c>
      <c r="G26" s="13">
        <v>3</v>
      </c>
      <c r="H26" s="13">
        <v>3</v>
      </c>
      <c r="I26" s="12" t="s">
        <v>17</v>
      </c>
      <c r="J26" s="13">
        <v>3270</v>
      </c>
      <c r="K26" s="3"/>
      <c r="L26" s="12" t="s">
        <v>15</v>
      </c>
      <c r="M26" s="12" t="s">
        <v>56</v>
      </c>
      <c r="N26">
        <f t="shared" si="0"/>
        <v>4</v>
      </c>
    </row>
    <row r="27" spans="1:14" x14ac:dyDescent="0.25">
      <c r="A27" s="12" t="s">
        <v>51</v>
      </c>
      <c r="B27" s="12" t="s">
        <v>54</v>
      </c>
      <c r="C27" s="12" t="s">
        <v>42</v>
      </c>
      <c r="D27" s="12" t="s">
        <v>33</v>
      </c>
      <c r="E27" s="13">
        <v>170</v>
      </c>
      <c r="F27" s="12" t="s">
        <v>11</v>
      </c>
      <c r="G27" s="13">
        <v>3</v>
      </c>
      <c r="H27" s="13">
        <v>4</v>
      </c>
      <c r="I27" s="12" t="s">
        <v>32</v>
      </c>
      <c r="J27" s="13">
        <v>0</v>
      </c>
      <c r="K27" s="3"/>
      <c r="L27" s="12" t="s">
        <v>15</v>
      </c>
      <c r="M27" s="12" t="s">
        <v>56</v>
      </c>
      <c r="N27">
        <f t="shared" si="0"/>
        <v>3</v>
      </c>
    </row>
    <row r="28" spans="1:14" x14ac:dyDescent="0.25">
      <c r="A28" s="12" t="s">
        <v>51</v>
      </c>
      <c r="B28" s="12" t="s">
        <v>52</v>
      </c>
      <c r="C28" s="12" t="s">
        <v>42</v>
      </c>
      <c r="D28" s="12" t="s">
        <v>31</v>
      </c>
      <c r="E28" s="13">
        <v>145</v>
      </c>
      <c r="F28" s="12" t="s">
        <v>11</v>
      </c>
      <c r="G28" s="13">
        <v>1</v>
      </c>
      <c r="H28" s="13">
        <v>1</v>
      </c>
      <c r="I28" s="12" t="s">
        <v>17</v>
      </c>
      <c r="J28" s="13">
        <v>8876</v>
      </c>
      <c r="K28" s="3"/>
      <c r="L28" s="12" t="s">
        <v>13</v>
      </c>
      <c r="M28" s="12" t="s">
        <v>53</v>
      </c>
      <c r="N28">
        <f t="shared" si="0"/>
        <v>6</v>
      </c>
    </row>
    <row r="29" spans="1:14" x14ac:dyDescent="0.25">
      <c r="A29" s="12" t="s">
        <v>51</v>
      </c>
      <c r="B29" s="12" t="s">
        <v>52</v>
      </c>
      <c r="C29" s="12" t="s">
        <v>42</v>
      </c>
      <c r="D29" s="12" t="s">
        <v>31</v>
      </c>
      <c r="E29" s="13">
        <v>145</v>
      </c>
      <c r="F29" s="12" t="s">
        <v>11</v>
      </c>
      <c r="G29" s="13">
        <v>1</v>
      </c>
      <c r="H29" s="13">
        <v>2</v>
      </c>
      <c r="I29" s="12" t="s">
        <v>32</v>
      </c>
      <c r="J29" s="13">
        <v>267471</v>
      </c>
      <c r="K29" s="3"/>
      <c r="L29" s="12" t="s">
        <v>15</v>
      </c>
      <c r="M29" s="12" t="s">
        <v>53</v>
      </c>
      <c r="N29">
        <f t="shared" si="0"/>
        <v>5</v>
      </c>
    </row>
    <row r="30" spans="1:14" x14ac:dyDescent="0.25">
      <c r="A30" s="12" t="s">
        <v>51</v>
      </c>
      <c r="B30" s="12" t="s">
        <v>52</v>
      </c>
      <c r="C30" s="12" t="s">
        <v>42</v>
      </c>
      <c r="D30" s="12" t="s">
        <v>31</v>
      </c>
      <c r="E30" s="13">
        <v>145</v>
      </c>
      <c r="F30" s="12" t="s">
        <v>11</v>
      </c>
      <c r="G30" s="13">
        <v>1</v>
      </c>
      <c r="H30" s="13">
        <v>3</v>
      </c>
      <c r="I30" s="12" t="s">
        <v>18</v>
      </c>
      <c r="J30" s="13">
        <v>1601008</v>
      </c>
      <c r="K30" s="3"/>
      <c r="L30" s="12" t="s">
        <v>15</v>
      </c>
      <c r="M30" s="12" t="s">
        <v>53</v>
      </c>
      <c r="N30">
        <f t="shared" si="0"/>
        <v>4</v>
      </c>
    </row>
    <row r="31" spans="1:14" x14ac:dyDescent="0.25">
      <c r="A31" s="12" t="s">
        <v>51</v>
      </c>
      <c r="B31" s="12" t="s">
        <v>52</v>
      </c>
      <c r="C31" s="12" t="s">
        <v>42</v>
      </c>
      <c r="D31" s="12" t="s">
        <v>31</v>
      </c>
      <c r="E31" s="13">
        <v>145</v>
      </c>
      <c r="F31" s="12" t="s">
        <v>11</v>
      </c>
      <c r="G31" s="13">
        <v>1</v>
      </c>
      <c r="H31" s="13">
        <v>4</v>
      </c>
      <c r="I31" s="12" t="s">
        <v>10</v>
      </c>
      <c r="J31" s="13">
        <v>269326</v>
      </c>
      <c r="K31" s="3"/>
      <c r="L31" s="12" t="s">
        <v>15</v>
      </c>
      <c r="M31" s="12" t="s">
        <v>53</v>
      </c>
      <c r="N31">
        <f t="shared" si="0"/>
        <v>3</v>
      </c>
    </row>
    <row r="32" spans="1:14" x14ac:dyDescent="0.25">
      <c r="A32" s="12" t="s">
        <v>51</v>
      </c>
      <c r="B32" s="12" t="s">
        <v>58</v>
      </c>
      <c r="C32" s="12" t="s">
        <v>42</v>
      </c>
      <c r="D32" s="12" t="s">
        <v>20</v>
      </c>
      <c r="E32" s="13">
        <v>829</v>
      </c>
      <c r="F32" s="12" t="s">
        <v>11</v>
      </c>
      <c r="G32" s="13">
        <v>1</v>
      </c>
      <c r="H32" s="13">
        <v>1</v>
      </c>
      <c r="I32" s="12" t="s">
        <v>21</v>
      </c>
      <c r="J32" s="13">
        <v>33898</v>
      </c>
      <c r="K32" s="3"/>
      <c r="L32" s="12" t="s">
        <v>15</v>
      </c>
      <c r="M32" s="12" t="s">
        <v>58</v>
      </c>
      <c r="N32">
        <f t="shared" si="0"/>
        <v>6</v>
      </c>
    </row>
    <row r="33" spans="1:14" x14ac:dyDescent="0.25">
      <c r="A33" s="12" t="s">
        <v>51</v>
      </c>
      <c r="B33" s="12" t="s">
        <v>58</v>
      </c>
      <c r="C33" s="12" t="s">
        <v>42</v>
      </c>
      <c r="D33" s="12" t="s">
        <v>20</v>
      </c>
      <c r="E33" s="13">
        <v>829</v>
      </c>
      <c r="F33" s="12" t="s">
        <v>11</v>
      </c>
      <c r="G33" s="13">
        <v>1</v>
      </c>
      <c r="H33" s="13">
        <v>2</v>
      </c>
      <c r="I33" s="12" t="s">
        <v>22</v>
      </c>
      <c r="J33" s="13">
        <v>548970</v>
      </c>
      <c r="K33" s="3"/>
      <c r="L33" s="12" t="s">
        <v>15</v>
      </c>
      <c r="M33" s="12" t="s">
        <v>58</v>
      </c>
      <c r="N33">
        <f t="shared" si="0"/>
        <v>5</v>
      </c>
    </row>
    <row r="34" spans="1:14" x14ac:dyDescent="0.25">
      <c r="A34" s="12" t="s">
        <v>51</v>
      </c>
      <c r="B34" s="12" t="s">
        <v>58</v>
      </c>
      <c r="C34" s="12" t="s">
        <v>42</v>
      </c>
      <c r="D34" s="12" t="s">
        <v>20</v>
      </c>
      <c r="E34" s="13">
        <v>829</v>
      </c>
      <c r="F34" s="12" t="s">
        <v>11</v>
      </c>
      <c r="G34" s="13">
        <v>1</v>
      </c>
      <c r="H34" s="13">
        <v>3</v>
      </c>
      <c r="I34" s="12" t="s">
        <v>23</v>
      </c>
      <c r="J34" s="13">
        <v>919614</v>
      </c>
      <c r="K34" s="3"/>
      <c r="L34" s="12" t="s">
        <v>15</v>
      </c>
      <c r="M34" s="12" t="s">
        <v>58</v>
      </c>
      <c r="N34">
        <f t="shared" si="0"/>
        <v>4</v>
      </c>
    </row>
    <row r="35" spans="1:14" x14ac:dyDescent="0.25">
      <c r="A35" s="12" t="s">
        <v>51</v>
      </c>
      <c r="B35" s="12" t="s">
        <v>58</v>
      </c>
      <c r="C35" s="12" t="s">
        <v>42</v>
      </c>
      <c r="D35" s="12" t="s">
        <v>20</v>
      </c>
      <c r="E35" s="13">
        <v>829</v>
      </c>
      <c r="F35" s="12" t="s">
        <v>11</v>
      </c>
      <c r="G35" s="13">
        <v>1</v>
      </c>
      <c r="H35" s="13">
        <v>4</v>
      </c>
      <c r="I35" s="12" t="s">
        <v>24</v>
      </c>
      <c r="J35" s="13">
        <v>118008</v>
      </c>
      <c r="K35" s="3"/>
      <c r="L35" s="12" t="s">
        <v>15</v>
      </c>
      <c r="M35" s="12" t="s">
        <v>58</v>
      </c>
      <c r="N35">
        <f t="shared" si="0"/>
        <v>3</v>
      </c>
    </row>
    <row r="36" spans="1:14" x14ac:dyDescent="0.25">
      <c r="A36" s="12" t="s">
        <v>51</v>
      </c>
      <c r="B36" s="12" t="s">
        <v>58</v>
      </c>
      <c r="C36" s="12" t="s">
        <v>42</v>
      </c>
      <c r="D36" s="12" t="s">
        <v>36</v>
      </c>
      <c r="E36" s="13">
        <v>134</v>
      </c>
      <c r="F36" s="12" t="s">
        <v>11</v>
      </c>
      <c r="G36" s="13">
        <v>6</v>
      </c>
      <c r="H36" s="13">
        <v>1</v>
      </c>
      <c r="I36" s="12" t="s">
        <v>10</v>
      </c>
      <c r="J36" s="13">
        <v>149290</v>
      </c>
      <c r="K36" s="3"/>
      <c r="L36" s="12" t="s">
        <v>13</v>
      </c>
      <c r="M36" s="12" t="s">
        <v>59</v>
      </c>
      <c r="N36">
        <f t="shared" si="0"/>
        <v>4</v>
      </c>
    </row>
    <row r="37" spans="1:14" x14ac:dyDescent="0.25">
      <c r="A37" s="12" t="s">
        <v>51</v>
      </c>
      <c r="B37" s="12" t="s">
        <v>58</v>
      </c>
      <c r="C37" s="12" t="s">
        <v>42</v>
      </c>
      <c r="D37" s="12" t="s">
        <v>36</v>
      </c>
      <c r="E37" s="13">
        <v>134</v>
      </c>
      <c r="F37" s="12" t="s">
        <v>11</v>
      </c>
      <c r="G37" s="13">
        <v>6</v>
      </c>
      <c r="H37" s="13">
        <v>2</v>
      </c>
      <c r="I37" s="12" t="s">
        <v>33</v>
      </c>
      <c r="J37" s="13">
        <v>230</v>
      </c>
      <c r="K37" s="13">
        <v>0</v>
      </c>
      <c r="L37" s="12" t="s">
        <v>15</v>
      </c>
      <c r="M37" s="12" t="s">
        <v>59</v>
      </c>
      <c r="N37">
        <f t="shared" si="0"/>
        <v>3</v>
      </c>
    </row>
    <row r="38" spans="1:14" x14ac:dyDescent="0.25">
      <c r="A38" s="12" t="s">
        <v>51</v>
      </c>
      <c r="B38" s="12" t="s">
        <v>54</v>
      </c>
      <c r="C38" s="12" t="s">
        <v>42</v>
      </c>
      <c r="D38" s="12" t="s">
        <v>10</v>
      </c>
      <c r="E38" s="13">
        <v>171</v>
      </c>
      <c r="F38" s="12" t="s">
        <v>11</v>
      </c>
      <c r="G38" s="13">
        <v>2</v>
      </c>
      <c r="H38" s="13">
        <v>1</v>
      </c>
      <c r="I38" s="12" t="s">
        <v>12</v>
      </c>
      <c r="J38" s="13">
        <v>242</v>
      </c>
      <c r="K38" s="13">
        <v>1</v>
      </c>
      <c r="L38" s="12" t="s">
        <v>13</v>
      </c>
      <c r="M38" s="12" t="s">
        <v>55</v>
      </c>
      <c r="N38">
        <f t="shared" si="0"/>
        <v>6</v>
      </c>
    </row>
    <row r="39" spans="1:14" x14ac:dyDescent="0.25">
      <c r="A39" s="12" t="s">
        <v>51</v>
      </c>
      <c r="B39" s="12" t="s">
        <v>54</v>
      </c>
      <c r="C39" s="12" t="s">
        <v>42</v>
      </c>
      <c r="D39" s="12" t="s">
        <v>10</v>
      </c>
      <c r="E39" s="13">
        <v>171</v>
      </c>
      <c r="F39" s="12" t="s">
        <v>11</v>
      </c>
      <c r="G39" s="13">
        <v>2</v>
      </c>
      <c r="H39" s="13">
        <v>2</v>
      </c>
      <c r="I39" s="12" t="s">
        <v>14</v>
      </c>
      <c r="J39" s="13">
        <v>4897</v>
      </c>
      <c r="K39" s="3"/>
      <c r="L39" s="12" t="s">
        <v>15</v>
      </c>
      <c r="M39" s="12" t="s">
        <v>55</v>
      </c>
      <c r="N39">
        <f t="shared" si="0"/>
        <v>5</v>
      </c>
    </row>
    <row r="40" spans="1:14" x14ac:dyDescent="0.25">
      <c r="A40" s="12" t="s">
        <v>51</v>
      </c>
      <c r="B40" s="12" t="s">
        <v>54</v>
      </c>
      <c r="C40" s="12" t="s">
        <v>42</v>
      </c>
      <c r="D40" s="12" t="s">
        <v>10</v>
      </c>
      <c r="E40" s="13">
        <v>171</v>
      </c>
      <c r="F40" s="12" t="s">
        <v>11</v>
      </c>
      <c r="G40" s="13">
        <v>2</v>
      </c>
      <c r="H40" s="13">
        <v>3</v>
      </c>
      <c r="I40" s="12" t="s">
        <v>16</v>
      </c>
      <c r="J40" s="13">
        <v>9125</v>
      </c>
      <c r="K40" s="3"/>
      <c r="L40" s="12" t="s">
        <v>15</v>
      </c>
      <c r="M40" s="12" t="s">
        <v>55</v>
      </c>
      <c r="N40">
        <f t="shared" si="0"/>
        <v>4</v>
      </c>
    </row>
    <row r="41" spans="1:14" x14ac:dyDescent="0.25">
      <c r="A41" s="12" t="s">
        <v>51</v>
      </c>
      <c r="B41" s="12" t="s">
        <v>54</v>
      </c>
      <c r="C41" s="12" t="s">
        <v>42</v>
      </c>
      <c r="D41" s="12" t="s">
        <v>10</v>
      </c>
      <c r="E41" s="13">
        <v>171</v>
      </c>
      <c r="F41" s="12" t="s">
        <v>11</v>
      </c>
      <c r="G41" s="13">
        <v>3</v>
      </c>
      <c r="H41" s="13">
        <v>1</v>
      </c>
      <c r="I41" s="12" t="s">
        <v>12</v>
      </c>
      <c r="J41" s="13">
        <v>199</v>
      </c>
      <c r="K41" s="13">
        <v>1</v>
      </c>
      <c r="L41" s="12" t="s">
        <v>13</v>
      </c>
      <c r="M41" s="12" t="s">
        <v>56</v>
      </c>
      <c r="N41">
        <f t="shared" si="0"/>
        <v>6</v>
      </c>
    </row>
    <row r="42" spans="1:14" x14ac:dyDescent="0.25">
      <c r="A42" s="12" t="s">
        <v>51</v>
      </c>
      <c r="B42" s="12" t="s">
        <v>54</v>
      </c>
      <c r="C42" s="12" t="s">
        <v>42</v>
      </c>
      <c r="D42" s="12" t="s">
        <v>10</v>
      </c>
      <c r="E42" s="13">
        <v>171</v>
      </c>
      <c r="F42" s="12" t="s">
        <v>11</v>
      </c>
      <c r="G42" s="13">
        <v>3</v>
      </c>
      <c r="H42" s="13">
        <v>2</v>
      </c>
      <c r="I42" s="12" t="s">
        <v>14</v>
      </c>
      <c r="J42" s="13">
        <v>762</v>
      </c>
      <c r="K42" s="3"/>
      <c r="L42" s="12" t="s">
        <v>15</v>
      </c>
      <c r="M42" s="12" t="s">
        <v>56</v>
      </c>
      <c r="N42">
        <f t="shared" si="0"/>
        <v>5</v>
      </c>
    </row>
    <row r="43" spans="1:14" x14ac:dyDescent="0.25">
      <c r="A43" s="12" t="s">
        <v>51</v>
      </c>
      <c r="B43" s="12" t="s">
        <v>54</v>
      </c>
      <c r="C43" s="12" t="s">
        <v>42</v>
      </c>
      <c r="D43" s="12" t="s">
        <v>10</v>
      </c>
      <c r="E43" s="13">
        <v>171</v>
      </c>
      <c r="F43" s="12" t="s">
        <v>11</v>
      </c>
      <c r="G43" s="13">
        <v>3</v>
      </c>
      <c r="H43" s="13">
        <v>3</v>
      </c>
      <c r="I43" s="12" t="s">
        <v>16</v>
      </c>
      <c r="J43" s="3"/>
      <c r="K43" s="3"/>
      <c r="L43" s="12" t="s">
        <v>15</v>
      </c>
      <c r="M43" s="12" t="s">
        <v>56</v>
      </c>
      <c r="N43">
        <f t="shared" si="0"/>
        <v>4</v>
      </c>
    </row>
    <row r="44" spans="1:14" x14ac:dyDescent="0.25">
      <c r="A44" s="12" t="s">
        <v>51</v>
      </c>
      <c r="B44" s="12" t="s">
        <v>54</v>
      </c>
      <c r="C44" s="12" t="s">
        <v>42</v>
      </c>
      <c r="D44" s="12" t="s">
        <v>18</v>
      </c>
      <c r="E44" s="13">
        <v>172</v>
      </c>
      <c r="F44" s="12" t="s">
        <v>11</v>
      </c>
      <c r="G44" s="13">
        <v>1</v>
      </c>
      <c r="H44" s="13">
        <v>1</v>
      </c>
      <c r="I44" s="12" t="s">
        <v>12</v>
      </c>
      <c r="J44" s="13">
        <v>1725</v>
      </c>
      <c r="K44" s="3"/>
      <c r="L44" s="12" t="s">
        <v>15</v>
      </c>
      <c r="M44" s="12" t="s">
        <v>57</v>
      </c>
      <c r="N44">
        <f t="shared" si="0"/>
        <v>5</v>
      </c>
    </row>
    <row r="45" spans="1:14" x14ac:dyDescent="0.25">
      <c r="A45" s="12" t="s">
        <v>51</v>
      </c>
      <c r="B45" s="12" t="s">
        <v>54</v>
      </c>
      <c r="C45" s="12" t="s">
        <v>42</v>
      </c>
      <c r="D45" s="12" t="s">
        <v>18</v>
      </c>
      <c r="E45" s="13">
        <v>172</v>
      </c>
      <c r="F45" s="12" t="s">
        <v>11</v>
      </c>
      <c r="G45" s="13">
        <v>2</v>
      </c>
      <c r="H45" s="13">
        <v>1</v>
      </c>
      <c r="I45" s="12" t="s">
        <v>25</v>
      </c>
      <c r="J45" s="13">
        <v>365</v>
      </c>
      <c r="K45" s="3"/>
      <c r="L45" s="12" t="s">
        <v>15</v>
      </c>
      <c r="M45" s="12" t="s">
        <v>55</v>
      </c>
      <c r="N45">
        <f t="shared" si="0"/>
        <v>6</v>
      </c>
    </row>
    <row r="46" spans="1:14" x14ac:dyDescent="0.25">
      <c r="A46" s="12" t="s">
        <v>51</v>
      </c>
      <c r="B46" s="12" t="s">
        <v>54</v>
      </c>
      <c r="C46" s="12" t="s">
        <v>42</v>
      </c>
      <c r="D46" s="12" t="s">
        <v>18</v>
      </c>
      <c r="E46" s="13">
        <v>172</v>
      </c>
      <c r="F46" s="12" t="s">
        <v>11</v>
      </c>
      <c r="G46" s="13">
        <v>2</v>
      </c>
      <c r="H46" s="13">
        <v>2</v>
      </c>
      <c r="I46" s="12" t="s">
        <v>12</v>
      </c>
      <c r="J46" s="13">
        <v>1691</v>
      </c>
      <c r="K46" s="3"/>
      <c r="L46" s="12" t="s">
        <v>15</v>
      </c>
      <c r="M46" s="12" t="s">
        <v>55</v>
      </c>
      <c r="N46">
        <f t="shared" si="0"/>
        <v>5</v>
      </c>
    </row>
    <row r="47" spans="1:14" x14ac:dyDescent="0.25">
      <c r="A47" s="12" t="s">
        <v>51</v>
      </c>
      <c r="B47" s="12" t="s">
        <v>54</v>
      </c>
      <c r="C47" s="12" t="s">
        <v>42</v>
      </c>
      <c r="D47" s="12" t="s">
        <v>18</v>
      </c>
      <c r="E47" s="13">
        <v>172</v>
      </c>
      <c r="F47" s="12" t="s">
        <v>11</v>
      </c>
      <c r="G47" s="13">
        <v>2</v>
      </c>
      <c r="H47" s="13">
        <v>3</v>
      </c>
      <c r="I47" s="12" t="s">
        <v>14</v>
      </c>
      <c r="J47" s="13">
        <v>8394</v>
      </c>
      <c r="K47" s="3"/>
      <c r="L47" s="12" t="s">
        <v>15</v>
      </c>
      <c r="M47" s="12" t="s">
        <v>55</v>
      </c>
      <c r="N47">
        <f t="shared" si="0"/>
        <v>4</v>
      </c>
    </row>
    <row r="48" spans="1:14" x14ac:dyDescent="0.25">
      <c r="A48" s="12" t="s">
        <v>51</v>
      </c>
      <c r="B48" s="12" t="s">
        <v>54</v>
      </c>
      <c r="C48" s="12" t="s">
        <v>42</v>
      </c>
      <c r="D48" s="12" t="s">
        <v>18</v>
      </c>
      <c r="E48" s="13">
        <v>172</v>
      </c>
      <c r="F48" s="12" t="s">
        <v>11</v>
      </c>
      <c r="G48" s="13">
        <v>3</v>
      </c>
      <c r="H48" s="13">
        <v>1</v>
      </c>
      <c r="I48" s="12" t="s">
        <v>25</v>
      </c>
      <c r="J48" s="13">
        <v>572</v>
      </c>
      <c r="K48" s="3"/>
      <c r="L48" s="12" t="s">
        <v>15</v>
      </c>
      <c r="M48" s="12" t="s">
        <v>56</v>
      </c>
      <c r="N48">
        <f t="shared" si="0"/>
        <v>6</v>
      </c>
    </row>
    <row r="49" spans="1:14" x14ac:dyDescent="0.25">
      <c r="A49" s="12" t="s">
        <v>51</v>
      </c>
      <c r="B49" s="12" t="s">
        <v>54</v>
      </c>
      <c r="C49" s="12" t="s">
        <v>42</v>
      </c>
      <c r="D49" s="12" t="s">
        <v>18</v>
      </c>
      <c r="E49" s="13">
        <v>172</v>
      </c>
      <c r="F49" s="12" t="s">
        <v>11</v>
      </c>
      <c r="G49" s="13">
        <v>3</v>
      </c>
      <c r="H49" s="13">
        <v>2</v>
      </c>
      <c r="I49" s="12" t="s">
        <v>12</v>
      </c>
      <c r="J49" s="13">
        <v>1391</v>
      </c>
      <c r="K49" s="3"/>
      <c r="L49" s="12" t="s">
        <v>15</v>
      </c>
      <c r="M49" s="12" t="s">
        <v>56</v>
      </c>
      <c r="N49">
        <f t="shared" si="0"/>
        <v>5</v>
      </c>
    </row>
    <row r="50" spans="1:14" x14ac:dyDescent="0.25">
      <c r="A50" s="12" t="s">
        <v>51</v>
      </c>
      <c r="B50" s="12" t="s">
        <v>54</v>
      </c>
      <c r="C50" s="12" t="s">
        <v>42</v>
      </c>
      <c r="D50" s="12" t="s">
        <v>18</v>
      </c>
      <c r="E50" s="13">
        <v>172</v>
      </c>
      <c r="F50" s="12" t="s">
        <v>11</v>
      </c>
      <c r="G50" s="13">
        <v>3</v>
      </c>
      <c r="H50" s="13">
        <v>3</v>
      </c>
      <c r="I50" s="12" t="s">
        <v>14</v>
      </c>
      <c r="J50" s="13">
        <v>1308</v>
      </c>
      <c r="K50" s="3"/>
      <c r="L50" s="12" t="s">
        <v>15</v>
      </c>
      <c r="M50" s="12" t="s">
        <v>56</v>
      </c>
      <c r="N50">
        <f t="shared" si="0"/>
        <v>4</v>
      </c>
    </row>
    <row r="51" spans="1:14" x14ac:dyDescent="0.25">
      <c r="A51" s="12" t="s">
        <v>51</v>
      </c>
      <c r="B51" s="12" t="s">
        <v>58</v>
      </c>
      <c r="C51" s="12" t="s">
        <v>42</v>
      </c>
      <c r="D51" s="12" t="s">
        <v>35</v>
      </c>
      <c r="E51" s="13">
        <v>268</v>
      </c>
      <c r="F51" s="12" t="s">
        <v>11</v>
      </c>
      <c r="G51" s="13">
        <v>1</v>
      </c>
      <c r="H51" s="13">
        <v>2</v>
      </c>
      <c r="I51" s="12" t="s">
        <v>10</v>
      </c>
      <c r="J51" s="13">
        <v>36886</v>
      </c>
      <c r="K51" s="13">
        <v>0.36</v>
      </c>
      <c r="L51" s="12" t="s">
        <v>15</v>
      </c>
      <c r="M51" s="12" t="s">
        <v>58</v>
      </c>
      <c r="N51">
        <f t="shared" si="0"/>
        <v>5</v>
      </c>
    </row>
    <row r="52" spans="1:14" x14ac:dyDescent="0.25">
      <c r="A52" s="12" t="s">
        <v>51</v>
      </c>
      <c r="B52" s="12" t="s">
        <v>60</v>
      </c>
      <c r="C52" s="12" t="s">
        <v>42</v>
      </c>
      <c r="D52" s="12" t="s">
        <v>35</v>
      </c>
      <c r="E52" s="13">
        <v>269</v>
      </c>
      <c r="F52" s="12" t="s">
        <v>11</v>
      </c>
      <c r="G52" s="13">
        <v>3</v>
      </c>
      <c r="H52" s="13">
        <v>1</v>
      </c>
      <c r="I52" s="12" t="s">
        <v>34</v>
      </c>
      <c r="J52" s="13">
        <v>184766</v>
      </c>
      <c r="K52" s="13">
        <v>1.38</v>
      </c>
      <c r="L52" s="12" t="s">
        <v>15</v>
      </c>
      <c r="M52" s="12" t="s">
        <v>61</v>
      </c>
      <c r="N52">
        <f t="shared" si="0"/>
        <v>3</v>
      </c>
    </row>
    <row r="53" spans="1:14" x14ac:dyDescent="0.25">
      <c r="A53" s="12" t="s">
        <v>51</v>
      </c>
      <c r="B53" s="12" t="s">
        <v>58</v>
      </c>
      <c r="C53" s="12" t="s">
        <v>42</v>
      </c>
      <c r="D53" s="12" t="s">
        <v>35</v>
      </c>
      <c r="E53" s="13">
        <v>268</v>
      </c>
      <c r="F53" s="12" t="s">
        <v>11</v>
      </c>
      <c r="G53" s="13">
        <v>1</v>
      </c>
      <c r="H53" s="13">
        <v>1</v>
      </c>
      <c r="I53" s="12" t="s">
        <v>18</v>
      </c>
      <c r="J53" s="13">
        <v>1309</v>
      </c>
      <c r="K53" s="13">
        <v>0.36</v>
      </c>
      <c r="L53" s="12" t="s">
        <v>13</v>
      </c>
      <c r="M53" s="12" t="s">
        <v>58</v>
      </c>
      <c r="N53">
        <f t="shared" si="0"/>
        <v>6</v>
      </c>
    </row>
    <row r="54" spans="1:14" x14ac:dyDescent="0.25">
      <c r="A54" s="12" t="s">
        <v>51</v>
      </c>
      <c r="B54" s="12" t="s">
        <v>58</v>
      </c>
      <c r="C54" s="12" t="s">
        <v>42</v>
      </c>
      <c r="D54" s="12" t="s">
        <v>35</v>
      </c>
      <c r="E54" s="13">
        <v>268</v>
      </c>
      <c r="F54" s="12" t="s">
        <v>11</v>
      </c>
      <c r="G54" s="13">
        <v>1</v>
      </c>
      <c r="H54" s="13">
        <v>3</v>
      </c>
      <c r="I54" s="12" t="s">
        <v>33</v>
      </c>
      <c r="J54" s="13">
        <v>390054</v>
      </c>
      <c r="K54" s="13">
        <v>0.53</v>
      </c>
      <c r="L54" s="12" t="s">
        <v>15</v>
      </c>
      <c r="M54" s="12" t="s">
        <v>58</v>
      </c>
      <c r="N54">
        <f t="shared" si="0"/>
        <v>4</v>
      </c>
    </row>
    <row r="55" spans="1:14" x14ac:dyDescent="0.25">
      <c r="A55" s="12" t="s">
        <v>51</v>
      </c>
      <c r="B55" s="12" t="s">
        <v>58</v>
      </c>
      <c r="C55" s="12" t="s">
        <v>42</v>
      </c>
      <c r="D55" s="12" t="s">
        <v>35</v>
      </c>
      <c r="E55" s="13">
        <v>268</v>
      </c>
      <c r="F55" s="12" t="s">
        <v>11</v>
      </c>
      <c r="G55" s="13">
        <v>1</v>
      </c>
      <c r="H55" s="13">
        <v>4</v>
      </c>
      <c r="I55" s="12" t="s">
        <v>34</v>
      </c>
      <c r="J55" s="13">
        <v>5448</v>
      </c>
      <c r="K55" s="13">
        <v>0.01</v>
      </c>
      <c r="L55" s="12" t="s">
        <v>15</v>
      </c>
      <c r="M55" s="12" t="s">
        <v>58</v>
      </c>
      <c r="N55">
        <f t="shared" si="0"/>
        <v>3</v>
      </c>
    </row>
    <row r="56" spans="1:14" x14ac:dyDescent="0.25">
      <c r="A56" s="12" t="s">
        <v>51</v>
      </c>
      <c r="B56" s="12" t="s">
        <v>54</v>
      </c>
      <c r="C56" s="12" t="s">
        <v>42</v>
      </c>
      <c r="D56" s="12" t="s">
        <v>36</v>
      </c>
      <c r="E56" s="13">
        <v>205</v>
      </c>
      <c r="F56" s="12" t="s">
        <v>11</v>
      </c>
      <c r="G56" s="13">
        <v>1</v>
      </c>
      <c r="H56" s="13">
        <v>2</v>
      </c>
      <c r="I56" s="12" t="s">
        <v>10</v>
      </c>
      <c r="J56" s="13">
        <v>4312</v>
      </c>
      <c r="K56" s="13">
        <v>0.6</v>
      </c>
      <c r="L56" s="12" t="s">
        <v>15</v>
      </c>
      <c r="M56" s="12" t="s">
        <v>57</v>
      </c>
      <c r="N56">
        <f t="shared" si="0"/>
        <v>4</v>
      </c>
    </row>
    <row r="57" spans="1:14" x14ac:dyDescent="0.25">
      <c r="A57" s="12" t="s">
        <v>51</v>
      </c>
      <c r="B57" s="12" t="s">
        <v>54</v>
      </c>
      <c r="C57" s="12" t="s">
        <v>42</v>
      </c>
      <c r="D57" s="12" t="s">
        <v>36</v>
      </c>
      <c r="E57" s="13">
        <v>205</v>
      </c>
      <c r="F57" s="12" t="s">
        <v>11</v>
      </c>
      <c r="G57" s="13">
        <v>2</v>
      </c>
      <c r="H57" s="13">
        <v>1</v>
      </c>
      <c r="I57" s="12" t="s">
        <v>32</v>
      </c>
      <c r="J57" s="13">
        <v>585</v>
      </c>
      <c r="K57" s="13">
        <v>1</v>
      </c>
      <c r="L57" s="12" t="s">
        <v>13</v>
      </c>
      <c r="M57" s="12" t="s">
        <v>55</v>
      </c>
      <c r="N57">
        <f t="shared" si="0"/>
        <v>6</v>
      </c>
    </row>
    <row r="58" spans="1:14" x14ac:dyDescent="0.25">
      <c r="A58" s="12" t="s">
        <v>51</v>
      </c>
      <c r="B58" s="12" t="s">
        <v>58</v>
      </c>
      <c r="C58" s="12" t="s">
        <v>42</v>
      </c>
      <c r="D58" s="12" t="s">
        <v>35</v>
      </c>
      <c r="E58" s="13">
        <v>268</v>
      </c>
      <c r="F58" s="12" t="s">
        <v>11</v>
      </c>
      <c r="G58" s="13">
        <v>7</v>
      </c>
      <c r="H58" s="13">
        <v>1</v>
      </c>
      <c r="I58" s="12" t="s">
        <v>10</v>
      </c>
      <c r="J58" s="13">
        <v>25258</v>
      </c>
      <c r="K58" s="13">
        <v>2.16</v>
      </c>
      <c r="L58" s="12" t="s">
        <v>13</v>
      </c>
      <c r="M58" s="12" t="s">
        <v>59</v>
      </c>
      <c r="N58">
        <f t="shared" si="0"/>
        <v>5</v>
      </c>
    </row>
    <row r="59" spans="1:14" x14ac:dyDescent="0.25">
      <c r="A59" s="12" t="s">
        <v>51</v>
      </c>
      <c r="B59" s="12" t="s">
        <v>58</v>
      </c>
      <c r="C59" s="12" t="s">
        <v>42</v>
      </c>
      <c r="D59" s="12" t="s">
        <v>35</v>
      </c>
      <c r="E59" s="13">
        <v>268</v>
      </c>
      <c r="F59" s="12" t="s">
        <v>11</v>
      </c>
      <c r="G59" s="13">
        <v>7</v>
      </c>
      <c r="H59" s="13">
        <v>2</v>
      </c>
      <c r="I59" s="12" t="s">
        <v>33</v>
      </c>
      <c r="J59" s="13">
        <v>20795</v>
      </c>
      <c r="K59" s="13">
        <v>0.23</v>
      </c>
      <c r="L59" s="12" t="s">
        <v>15</v>
      </c>
      <c r="M59" s="12" t="s">
        <v>59</v>
      </c>
      <c r="N59">
        <f t="shared" si="0"/>
        <v>4</v>
      </c>
    </row>
    <row r="60" spans="1:14" x14ac:dyDescent="0.25">
      <c r="A60" s="12" t="s">
        <v>51</v>
      </c>
      <c r="B60" s="12" t="s">
        <v>58</v>
      </c>
      <c r="C60" s="12" t="s">
        <v>42</v>
      </c>
      <c r="D60" s="12" t="s">
        <v>35</v>
      </c>
      <c r="E60" s="13">
        <v>268</v>
      </c>
      <c r="F60" s="12" t="s">
        <v>11</v>
      </c>
      <c r="G60" s="13">
        <v>7</v>
      </c>
      <c r="H60" s="13">
        <v>3</v>
      </c>
      <c r="I60" s="12" t="s">
        <v>34</v>
      </c>
      <c r="J60" s="13">
        <v>3449</v>
      </c>
      <c r="K60" s="13">
        <v>0.02</v>
      </c>
      <c r="L60" s="12" t="s">
        <v>15</v>
      </c>
      <c r="M60" s="12" t="s">
        <v>59</v>
      </c>
      <c r="N60">
        <f t="shared" si="0"/>
        <v>3</v>
      </c>
    </row>
    <row r="61" spans="1:14" x14ac:dyDescent="0.25">
      <c r="A61" s="12" t="s">
        <v>51</v>
      </c>
      <c r="B61" s="12" t="s">
        <v>58</v>
      </c>
      <c r="C61" s="12" t="s">
        <v>42</v>
      </c>
      <c r="D61" s="12" t="s">
        <v>36</v>
      </c>
      <c r="E61" s="13">
        <v>268</v>
      </c>
      <c r="F61" s="12" t="s">
        <v>19</v>
      </c>
      <c r="G61" s="13">
        <v>1</v>
      </c>
      <c r="H61" s="13">
        <v>1</v>
      </c>
      <c r="I61" s="12" t="s">
        <v>32</v>
      </c>
      <c r="J61" s="13">
        <v>790</v>
      </c>
      <c r="K61" s="13">
        <v>0.14000000000000001</v>
      </c>
      <c r="L61" s="12" t="s">
        <v>13</v>
      </c>
      <c r="M61" s="12" t="s">
        <v>58</v>
      </c>
      <c r="N61">
        <f t="shared" si="0"/>
        <v>6</v>
      </c>
    </row>
    <row r="62" spans="1:14" x14ac:dyDescent="0.25">
      <c r="A62" s="12" t="s">
        <v>51</v>
      </c>
      <c r="B62" s="12" t="s">
        <v>58</v>
      </c>
      <c r="C62" s="12" t="s">
        <v>42</v>
      </c>
      <c r="D62" s="12" t="s">
        <v>36</v>
      </c>
      <c r="E62" s="13">
        <v>268</v>
      </c>
      <c r="F62" s="12" t="s">
        <v>19</v>
      </c>
      <c r="G62" s="13">
        <v>1</v>
      </c>
      <c r="H62" s="13">
        <v>2</v>
      </c>
      <c r="I62" s="12" t="s">
        <v>18</v>
      </c>
      <c r="J62" s="13">
        <v>73037</v>
      </c>
      <c r="K62" s="13">
        <v>0.36</v>
      </c>
      <c r="L62" s="12" t="s">
        <v>15</v>
      </c>
      <c r="M62" s="12" t="s">
        <v>58</v>
      </c>
      <c r="N62">
        <f t="shared" si="0"/>
        <v>5</v>
      </c>
    </row>
    <row r="63" spans="1:14" x14ac:dyDescent="0.25">
      <c r="A63" s="12" t="s">
        <v>51</v>
      </c>
      <c r="B63" s="12" t="s">
        <v>58</v>
      </c>
      <c r="C63" s="12" t="s">
        <v>42</v>
      </c>
      <c r="D63" s="12" t="s">
        <v>36</v>
      </c>
      <c r="E63" s="13">
        <v>268</v>
      </c>
      <c r="F63" s="12" t="s">
        <v>19</v>
      </c>
      <c r="G63" s="13">
        <v>1</v>
      </c>
      <c r="H63" s="13">
        <v>3</v>
      </c>
      <c r="I63" s="12" t="s">
        <v>10</v>
      </c>
      <c r="J63" s="13">
        <v>193314</v>
      </c>
      <c r="K63" s="13">
        <v>0.31</v>
      </c>
      <c r="L63" s="12" t="s">
        <v>15</v>
      </c>
      <c r="M63" s="12" t="s">
        <v>58</v>
      </c>
      <c r="N63">
        <f t="shared" si="0"/>
        <v>4</v>
      </c>
    </row>
    <row r="64" spans="1:14" x14ac:dyDescent="0.25">
      <c r="A64" s="12" t="s">
        <v>51</v>
      </c>
      <c r="B64" s="12" t="s">
        <v>58</v>
      </c>
      <c r="C64" s="12" t="s">
        <v>42</v>
      </c>
      <c r="D64" s="12" t="s">
        <v>36</v>
      </c>
      <c r="E64" s="13">
        <v>268</v>
      </c>
      <c r="F64" s="12" t="s">
        <v>19</v>
      </c>
      <c r="G64" s="13">
        <v>1</v>
      </c>
      <c r="H64" s="13">
        <v>4</v>
      </c>
      <c r="I64" s="12" t="s">
        <v>33</v>
      </c>
      <c r="J64" s="13">
        <v>4460</v>
      </c>
      <c r="K64" s="13">
        <v>0.01</v>
      </c>
      <c r="L64" s="12" t="s">
        <v>15</v>
      </c>
      <c r="M64" s="12" t="s">
        <v>58</v>
      </c>
      <c r="N64">
        <f t="shared" si="0"/>
        <v>3</v>
      </c>
    </row>
    <row r="65" spans="1:14" x14ac:dyDescent="0.25">
      <c r="A65" s="12" t="s">
        <v>51</v>
      </c>
      <c r="B65" s="12" t="s">
        <v>54</v>
      </c>
      <c r="C65" s="12" t="s">
        <v>42</v>
      </c>
      <c r="D65" s="12" t="s">
        <v>36</v>
      </c>
      <c r="E65" s="13">
        <v>205</v>
      </c>
      <c r="F65" s="12" t="s">
        <v>11</v>
      </c>
      <c r="G65" s="13">
        <v>1</v>
      </c>
      <c r="H65" s="13">
        <v>1</v>
      </c>
      <c r="I65" s="12" t="s">
        <v>18</v>
      </c>
      <c r="J65" s="13">
        <v>2451</v>
      </c>
      <c r="K65" s="13">
        <v>0.95</v>
      </c>
      <c r="L65" s="12" t="s">
        <v>15</v>
      </c>
      <c r="M65" s="12" t="s">
        <v>57</v>
      </c>
      <c r="N65">
        <f t="shared" si="0"/>
        <v>5</v>
      </c>
    </row>
    <row r="66" spans="1:14" x14ac:dyDescent="0.25">
      <c r="A66" s="12" t="s">
        <v>51</v>
      </c>
      <c r="B66" s="12" t="s">
        <v>54</v>
      </c>
      <c r="C66" s="12" t="s">
        <v>42</v>
      </c>
      <c r="D66" s="12" t="s">
        <v>36</v>
      </c>
      <c r="E66" s="13">
        <v>205</v>
      </c>
      <c r="F66" s="12" t="s">
        <v>11</v>
      </c>
      <c r="G66" s="13">
        <v>2</v>
      </c>
      <c r="H66" s="13">
        <v>3</v>
      </c>
      <c r="I66" s="12" t="s">
        <v>10</v>
      </c>
      <c r="J66" s="13">
        <v>8690</v>
      </c>
      <c r="K66" s="13">
        <v>0.6</v>
      </c>
      <c r="L66" s="12" t="s">
        <v>15</v>
      </c>
      <c r="M66" s="12" t="s">
        <v>55</v>
      </c>
      <c r="N66">
        <f t="shared" si="0"/>
        <v>4</v>
      </c>
    </row>
    <row r="67" spans="1:14" x14ac:dyDescent="0.25">
      <c r="A67" s="12" t="s">
        <v>51</v>
      </c>
      <c r="B67" s="12" t="s">
        <v>54</v>
      </c>
      <c r="C67" s="12" t="s">
        <v>42</v>
      </c>
      <c r="D67" s="12" t="s">
        <v>36</v>
      </c>
      <c r="E67" s="13">
        <v>205</v>
      </c>
      <c r="F67" s="12" t="s">
        <v>11</v>
      </c>
      <c r="G67" s="13">
        <v>3</v>
      </c>
      <c r="H67" s="13">
        <v>1</v>
      </c>
      <c r="I67" s="12" t="s">
        <v>32</v>
      </c>
      <c r="J67" s="13">
        <v>1136</v>
      </c>
      <c r="K67" s="13">
        <v>1</v>
      </c>
      <c r="L67" s="12" t="s">
        <v>13</v>
      </c>
      <c r="M67" s="12" t="s">
        <v>56</v>
      </c>
      <c r="N67">
        <f t="shared" ref="N67:N130" si="1">VALUE(D67)-VALUE(I67)</f>
        <v>6</v>
      </c>
    </row>
    <row r="68" spans="1:14" x14ac:dyDescent="0.25">
      <c r="A68" s="12" t="s">
        <v>51</v>
      </c>
      <c r="B68" s="12" t="s">
        <v>54</v>
      </c>
      <c r="C68" s="12" t="s">
        <v>42</v>
      </c>
      <c r="D68" s="12" t="s">
        <v>36</v>
      </c>
      <c r="E68" s="13">
        <v>205</v>
      </c>
      <c r="F68" s="12" t="s">
        <v>11</v>
      </c>
      <c r="G68" s="13">
        <v>3</v>
      </c>
      <c r="H68" s="13">
        <v>2</v>
      </c>
      <c r="I68" s="12" t="s">
        <v>18</v>
      </c>
      <c r="J68" s="13">
        <v>4076</v>
      </c>
      <c r="K68" s="13">
        <v>0.95</v>
      </c>
      <c r="L68" s="12" t="s">
        <v>15</v>
      </c>
      <c r="M68" s="12" t="s">
        <v>56</v>
      </c>
      <c r="N68">
        <f t="shared" si="1"/>
        <v>5</v>
      </c>
    </row>
    <row r="69" spans="1:14" x14ac:dyDescent="0.25">
      <c r="A69" s="12" t="s">
        <v>51</v>
      </c>
      <c r="B69" s="12" t="s">
        <v>54</v>
      </c>
      <c r="C69" s="12" t="s">
        <v>42</v>
      </c>
      <c r="D69" s="12" t="s">
        <v>36</v>
      </c>
      <c r="E69" s="13">
        <v>205</v>
      </c>
      <c r="F69" s="12" t="s">
        <v>11</v>
      </c>
      <c r="G69" s="13">
        <v>3</v>
      </c>
      <c r="H69" s="13">
        <v>3</v>
      </c>
      <c r="I69" s="12" t="s">
        <v>10</v>
      </c>
      <c r="J69" s="13">
        <v>2285</v>
      </c>
      <c r="K69" s="13">
        <v>0.6</v>
      </c>
      <c r="L69" s="12" t="s">
        <v>15</v>
      </c>
      <c r="M69" s="12" t="s">
        <v>56</v>
      </c>
      <c r="N69">
        <f t="shared" si="1"/>
        <v>4</v>
      </c>
    </row>
    <row r="70" spans="1:14" x14ac:dyDescent="0.25">
      <c r="A70" s="12" t="s">
        <v>51</v>
      </c>
      <c r="B70" s="12" t="s">
        <v>54</v>
      </c>
      <c r="C70" s="12" t="s">
        <v>42</v>
      </c>
      <c r="D70" s="12" t="s">
        <v>36</v>
      </c>
      <c r="E70" s="13">
        <v>205</v>
      </c>
      <c r="F70" s="12" t="s">
        <v>11</v>
      </c>
      <c r="G70" s="13">
        <v>2</v>
      </c>
      <c r="H70" s="13">
        <v>2</v>
      </c>
      <c r="I70" s="12" t="s">
        <v>18</v>
      </c>
      <c r="J70" s="13">
        <v>5394</v>
      </c>
      <c r="K70" s="13">
        <v>0.95</v>
      </c>
      <c r="L70" s="12" t="s">
        <v>15</v>
      </c>
      <c r="M70" s="12" t="s">
        <v>55</v>
      </c>
      <c r="N70">
        <f t="shared" si="1"/>
        <v>5</v>
      </c>
    </row>
    <row r="71" spans="1:14" x14ac:dyDescent="0.25">
      <c r="A71" s="12" t="s">
        <v>51</v>
      </c>
      <c r="B71" s="12" t="s">
        <v>52</v>
      </c>
      <c r="C71" s="12" t="s">
        <v>42</v>
      </c>
      <c r="D71" s="12" t="s">
        <v>17</v>
      </c>
      <c r="E71" s="13">
        <v>253</v>
      </c>
      <c r="F71" s="12" t="s">
        <v>11</v>
      </c>
      <c r="G71" s="13">
        <v>1</v>
      </c>
      <c r="H71" s="13">
        <v>1</v>
      </c>
      <c r="I71" s="12" t="s">
        <v>28</v>
      </c>
      <c r="J71" s="13">
        <v>4283</v>
      </c>
      <c r="K71" s="3"/>
      <c r="L71" s="12" t="s">
        <v>15</v>
      </c>
      <c r="M71" s="12" t="s">
        <v>53</v>
      </c>
      <c r="N71">
        <f t="shared" si="1"/>
        <v>6</v>
      </c>
    </row>
    <row r="72" spans="1:14" x14ac:dyDescent="0.25">
      <c r="A72" s="12" t="s">
        <v>51</v>
      </c>
      <c r="B72" s="12" t="s">
        <v>58</v>
      </c>
      <c r="C72" s="12" t="s">
        <v>42</v>
      </c>
      <c r="D72" s="12" t="s">
        <v>18</v>
      </c>
      <c r="E72" s="13">
        <v>224</v>
      </c>
      <c r="F72" s="12" t="s">
        <v>11</v>
      </c>
      <c r="G72" s="13">
        <v>1</v>
      </c>
      <c r="H72" s="13">
        <v>2</v>
      </c>
      <c r="I72" s="12" t="s">
        <v>12</v>
      </c>
      <c r="J72" s="13">
        <v>141216</v>
      </c>
      <c r="K72" s="3"/>
      <c r="L72" s="12" t="s">
        <v>15</v>
      </c>
      <c r="M72" s="12" t="s">
        <v>58</v>
      </c>
      <c r="N72">
        <f t="shared" si="1"/>
        <v>5</v>
      </c>
    </row>
    <row r="73" spans="1:14" x14ac:dyDescent="0.25">
      <c r="A73" s="12" t="s">
        <v>51</v>
      </c>
      <c r="B73" s="12" t="s">
        <v>58</v>
      </c>
      <c r="C73" s="12" t="s">
        <v>42</v>
      </c>
      <c r="D73" s="12" t="s">
        <v>18</v>
      </c>
      <c r="E73" s="13">
        <v>224</v>
      </c>
      <c r="F73" s="12" t="s">
        <v>11</v>
      </c>
      <c r="G73" s="13">
        <v>1</v>
      </c>
      <c r="H73" s="13">
        <v>3</v>
      </c>
      <c r="I73" s="12" t="s">
        <v>14</v>
      </c>
      <c r="J73" s="13">
        <v>201275</v>
      </c>
      <c r="K73" s="3"/>
      <c r="L73" s="12" t="s">
        <v>15</v>
      </c>
      <c r="M73" s="12" t="s">
        <v>58</v>
      </c>
      <c r="N73">
        <f t="shared" si="1"/>
        <v>4</v>
      </c>
    </row>
    <row r="74" spans="1:14" x14ac:dyDescent="0.25">
      <c r="A74" s="12" t="s">
        <v>51</v>
      </c>
      <c r="B74" s="12" t="s">
        <v>58</v>
      </c>
      <c r="C74" s="12" t="s">
        <v>42</v>
      </c>
      <c r="D74" s="12" t="s">
        <v>18</v>
      </c>
      <c r="E74" s="13">
        <v>224</v>
      </c>
      <c r="F74" s="12" t="s">
        <v>11</v>
      </c>
      <c r="G74" s="13">
        <v>1</v>
      </c>
      <c r="H74" s="13">
        <v>4</v>
      </c>
      <c r="I74" s="12" t="s">
        <v>16</v>
      </c>
      <c r="J74" s="13">
        <v>17218</v>
      </c>
      <c r="K74" s="3"/>
      <c r="L74" s="12" t="s">
        <v>15</v>
      </c>
      <c r="M74" s="12" t="s">
        <v>58</v>
      </c>
      <c r="N74">
        <f t="shared" si="1"/>
        <v>3</v>
      </c>
    </row>
    <row r="75" spans="1:14" x14ac:dyDescent="0.25">
      <c r="A75" s="12" t="s">
        <v>51</v>
      </c>
      <c r="B75" s="12" t="s">
        <v>52</v>
      </c>
      <c r="C75" s="12" t="s">
        <v>42</v>
      </c>
      <c r="D75" s="12" t="s">
        <v>17</v>
      </c>
      <c r="E75" s="13">
        <v>253</v>
      </c>
      <c r="F75" s="12" t="s">
        <v>11</v>
      </c>
      <c r="G75" s="13">
        <v>1</v>
      </c>
      <c r="H75" s="13">
        <v>2</v>
      </c>
      <c r="I75" s="12" t="s">
        <v>29</v>
      </c>
      <c r="J75" s="13">
        <v>128710</v>
      </c>
      <c r="K75" s="3"/>
      <c r="L75" s="12" t="s">
        <v>15</v>
      </c>
      <c r="M75" s="12" t="s">
        <v>53</v>
      </c>
      <c r="N75">
        <f t="shared" si="1"/>
        <v>5</v>
      </c>
    </row>
    <row r="76" spans="1:14" x14ac:dyDescent="0.25">
      <c r="A76" s="12" t="s">
        <v>51</v>
      </c>
      <c r="B76" s="12" t="s">
        <v>52</v>
      </c>
      <c r="C76" s="12" t="s">
        <v>42</v>
      </c>
      <c r="D76" s="12" t="s">
        <v>17</v>
      </c>
      <c r="E76" s="13">
        <v>253</v>
      </c>
      <c r="F76" s="12" t="s">
        <v>11</v>
      </c>
      <c r="G76" s="13">
        <v>1</v>
      </c>
      <c r="H76" s="13">
        <v>3</v>
      </c>
      <c r="I76" s="12" t="s">
        <v>25</v>
      </c>
      <c r="J76" s="13">
        <v>404291</v>
      </c>
      <c r="K76" s="3"/>
      <c r="L76" s="12" t="s">
        <v>15</v>
      </c>
      <c r="M76" s="12" t="s">
        <v>53</v>
      </c>
      <c r="N76">
        <f t="shared" si="1"/>
        <v>4</v>
      </c>
    </row>
    <row r="77" spans="1:14" x14ac:dyDescent="0.25">
      <c r="A77" s="12" t="s">
        <v>51</v>
      </c>
      <c r="B77" s="12" t="s">
        <v>52</v>
      </c>
      <c r="C77" s="12" t="s">
        <v>42</v>
      </c>
      <c r="D77" s="12" t="s">
        <v>17</v>
      </c>
      <c r="E77" s="13">
        <v>253</v>
      </c>
      <c r="F77" s="12" t="s">
        <v>11</v>
      </c>
      <c r="G77" s="13">
        <v>1</v>
      </c>
      <c r="H77" s="13">
        <v>4</v>
      </c>
      <c r="I77" s="12" t="s">
        <v>12</v>
      </c>
      <c r="J77" s="13">
        <v>175003</v>
      </c>
      <c r="K77" s="3"/>
      <c r="L77" s="12" t="s">
        <v>15</v>
      </c>
      <c r="M77" s="12" t="s">
        <v>53</v>
      </c>
      <c r="N77">
        <f t="shared" si="1"/>
        <v>3</v>
      </c>
    </row>
    <row r="78" spans="1:14" x14ac:dyDescent="0.25">
      <c r="A78" s="12" t="s">
        <v>51</v>
      </c>
      <c r="B78" s="12" t="s">
        <v>58</v>
      </c>
      <c r="C78" s="12" t="s">
        <v>42</v>
      </c>
      <c r="D78" s="12" t="s">
        <v>18</v>
      </c>
      <c r="E78" s="13">
        <v>224</v>
      </c>
      <c r="F78" s="12" t="s">
        <v>11</v>
      </c>
      <c r="G78" s="13">
        <v>1</v>
      </c>
      <c r="H78" s="13">
        <v>1</v>
      </c>
      <c r="I78" s="12" t="s">
        <v>25</v>
      </c>
      <c r="J78" s="13">
        <v>12232</v>
      </c>
      <c r="K78" s="3"/>
      <c r="L78" s="12" t="s">
        <v>15</v>
      </c>
      <c r="M78" s="12" t="s">
        <v>58</v>
      </c>
      <c r="N78">
        <f t="shared" si="1"/>
        <v>6</v>
      </c>
    </row>
    <row r="79" spans="1:14" x14ac:dyDescent="0.25">
      <c r="A79" s="12" t="s">
        <v>51</v>
      </c>
      <c r="B79" s="12" t="s">
        <v>52</v>
      </c>
      <c r="C79" s="12" t="s">
        <v>42</v>
      </c>
      <c r="D79" s="12" t="s">
        <v>33</v>
      </c>
      <c r="E79" s="13">
        <v>176</v>
      </c>
      <c r="F79" s="12" t="s">
        <v>11</v>
      </c>
      <c r="G79" s="13">
        <v>1</v>
      </c>
      <c r="H79" s="13">
        <v>1</v>
      </c>
      <c r="I79" s="12" t="s">
        <v>14</v>
      </c>
      <c r="J79" s="13">
        <v>1841</v>
      </c>
      <c r="K79" s="3"/>
      <c r="L79" s="12" t="s">
        <v>13</v>
      </c>
      <c r="M79" s="12" t="s">
        <v>53</v>
      </c>
      <c r="N79">
        <f t="shared" si="1"/>
        <v>6</v>
      </c>
    </row>
    <row r="80" spans="1:14" x14ac:dyDescent="0.25">
      <c r="A80" s="12" t="s">
        <v>51</v>
      </c>
      <c r="B80" s="12" t="s">
        <v>52</v>
      </c>
      <c r="C80" s="12" t="s">
        <v>42</v>
      </c>
      <c r="D80" s="12" t="s">
        <v>33</v>
      </c>
      <c r="E80" s="13">
        <v>176</v>
      </c>
      <c r="F80" s="12" t="s">
        <v>11</v>
      </c>
      <c r="G80" s="13">
        <v>1</v>
      </c>
      <c r="H80" s="13">
        <v>2</v>
      </c>
      <c r="I80" s="12" t="s">
        <v>16</v>
      </c>
      <c r="J80" s="13">
        <v>135219</v>
      </c>
      <c r="K80" s="3"/>
      <c r="L80" s="12" t="s">
        <v>15</v>
      </c>
      <c r="M80" s="12" t="s">
        <v>53</v>
      </c>
      <c r="N80">
        <f t="shared" si="1"/>
        <v>5</v>
      </c>
    </row>
    <row r="81" spans="1:14" x14ac:dyDescent="0.25">
      <c r="A81" s="12" t="s">
        <v>51</v>
      </c>
      <c r="B81" s="12" t="s">
        <v>52</v>
      </c>
      <c r="C81" s="12" t="s">
        <v>42</v>
      </c>
      <c r="D81" s="12" t="s">
        <v>33</v>
      </c>
      <c r="E81" s="13">
        <v>176</v>
      </c>
      <c r="F81" s="12" t="s">
        <v>11</v>
      </c>
      <c r="G81" s="13">
        <v>1</v>
      </c>
      <c r="H81" s="13">
        <v>3</v>
      </c>
      <c r="I81" s="12" t="s">
        <v>17</v>
      </c>
      <c r="J81" s="13">
        <v>1758766</v>
      </c>
      <c r="K81" s="3"/>
      <c r="L81" s="12" t="s">
        <v>15</v>
      </c>
      <c r="M81" s="12" t="s">
        <v>53</v>
      </c>
      <c r="N81">
        <f t="shared" si="1"/>
        <v>4</v>
      </c>
    </row>
    <row r="82" spans="1:14" x14ac:dyDescent="0.25">
      <c r="A82" s="12" t="s">
        <v>51</v>
      </c>
      <c r="B82" s="12" t="s">
        <v>52</v>
      </c>
      <c r="C82" s="12" t="s">
        <v>42</v>
      </c>
      <c r="D82" s="12" t="s">
        <v>33</v>
      </c>
      <c r="E82" s="13">
        <v>176</v>
      </c>
      <c r="F82" s="12" t="s">
        <v>11</v>
      </c>
      <c r="G82" s="13">
        <v>1</v>
      </c>
      <c r="H82" s="13">
        <v>4</v>
      </c>
      <c r="I82" s="12" t="s">
        <v>32</v>
      </c>
      <c r="J82" s="13">
        <v>35232</v>
      </c>
      <c r="K82" s="3"/>
      <c r="L82" s="12" t="s">
        <v>15</v>
      </c>
      <c r="M82" s="12" t="s">
        <v>53</v>
      </c>
      <c r="N82">
        <f t="shared" si="1"/>
        <v>3</v>
      </c>
    </row>
    <row r="83" spans="1:14" x14ac:dyDescent="0.25">
      <c r="A83" s="12" t="s">
        <v>51</v>
      </c>
      <c r="B83" s="12" t="s">
        <v>52</v>
      </c>
      <c r="C83" s="12" t="s">
        <v>42</v>
      </c>
      <c r="D83" s="12" t="s">
        <v>34</v>
      </c>
      <c r="E83" s="13">
        <v>154</v>
      </c>
      <c r="F83" s="12" t="s">
        <v>11</v>
      </c>
      <c r="G83" s="13">
        <v>2</v>
      </c>
      <c r="H83" s="13">
        <v>1</v>
      </c>
      <c r="I83" s="12" t="s">
        <v>16</v>
      </c>
      <c r="J83" s="13">
        <v>3006</v>
      </c>
      <c r="K83" s="3"/>
      <c r="L83" s="12" t="s">
        <v>13</v>
      </c>
      <c r="M83" s="12" t="s">
        <v>53</v>
      </c>
      <c r="N83">
        <f t="shared" si="1"/>
        <v>6</v>
      </c>
    </row>
    <row r="84" spans="1:14" x14ac:dyDescent="0.25">
      <c r="A84" s="12" t="s">
        <v>51</v>
      </c>
      <c r="B84" s="12" t="s">
        <v>52</v>
      </c>
      <c r="C84" s="12" t="s">
        <v>42</v>
      </c>
      <c r="D84" s="12" t="s">
        <v>34</v>
      </c>
      <c r="E84" s="13">
        <v>154</v>
      </c>
      <c r="F84" s="12" t="s">
        <v>11</v>
      </c>
      <c r="G84" s="13">
        <v>2</v>
      </c>
      <c r="H84" s="13">
        <v>2</v>
      </c>
      <c r="I84" s="12" t="s">
        <v>17</v>
      </c>
      <c r="J84" s="13">
        <v>340383</v>
      </c>
      <c r="K84" s="3"/>
      <c r="L84" s="12" t="s">
        <v>15</v>
      </c>
      <c r="M84" s="12" t="s">
        <v>53</v>
      </c>
      <c r="N84">
        <f t="shared" si="1"/>
        <v>5</v>
      </c>
    </row>
    <row r="85" spans="1:14" x14ac:dyDescent="0.25">
      <c r="A85" s="12" t="s">
        <v>51</v>
      </c>
      <c r="B85" s="12" t="s">
        <v>52</v>
      </c>
      <c r="C85" s="12" t="s">
        <v>42</v>
      </c>
      <c r="D85" s="12" t="s">
        <v>34</v>
      </c>
      <c r="E85" s="13">
        <v>154</v>
      </c>
      <c r="F85" s="12" t="s">
        <v>11</v>
      </c>
      <c r="G85" s="13">
        <v>2</v>
      </c>
      <c r="H85" s="13">
        <v>3</v>
      </c>
      <c r="I85" s="12" t="s">
        <v>32</v>
      </c>
      <c r="J85" s="13">
        <v>459629</v>
      </c>
      <c r="K85" s="3"/>
      <c r="L85" s="12" t="s">
        <v>15</v>
      </c>
      <c r="M85" s="12" t="s">
        <v>53</v>
      </c>
      <c r="N85">
        <f t="shared" si="1"/>
        <v>4</v>
      </c>
    </row>
    <row r="86" spans="1:14" x14ac:dyDescent="0.25">
      <c r="A86" s="12" t="s">
        <v>51</v>
      </c>
      <c r="B86" s="12" t="s">
        <v>52</v>
      </c>
      <c r="C86" s="12" t="s">
        <v>42</v>
      </c>
      <c r="D86" s="12" t="s">
        <v>34</v>
      </c>
      <c r="E86" s="13">
        <v>154</v>
      </c>
      <c r="F86" s="12" t="s">
        <v>11</v>
      </c>
      <c r="G86" s="13">
        <v>2</v>
      </c>
      <c r="H86" s="13">
        <v>4</v>
      </c>
      <c r="I86" s="12" t="s">
        <v>18</v>
      </c>
      <c r="J86" s="13">
        <v>110422</v>
      </c>
      <c r="K86" s="3"/>
      <c r="L86" s="12" t="s">
        <v>15</v>
      </c>
      <c r="M86" s="12" t="s">
        <v>53</v>
      </c>
      <c r="N86">
        <f t="shared" si="1"/>
        <v>3</v>
      </c>
    </row>
    <row r="87" spans="1:14" x14ac:dyDescent="0.25">
      <c r="A87" s="12" t="s">
        <v>51</v>
      </c>
      <c r="B87" s="12" t="s">
        <v>54</v>
      </c>
      <c r="C87" s="12" t="s">
        <v>42</v>
      </c>
      <c r="D87" s="12" t="s">
        <v>35</v>
      </c>
      <c r="E87" s="13">
        <v>267</v>
      </c>
      <c r="F87" s="12" t="s">
        <v>11</v>
      </c>
      <c r="G87" s="13">
        <v>1</v>
      </c>
      <c r="H87" s="13">
        <v>1</v>
      </c>
      <c r="I87" s="12" t="s">
        <v>18</v>
      </c>
      <c r="J87" s="13">
        <v>350</v>
      </c>
      <c r="K87" s="13">
        <v>1</v>
      </c>
      <c r="L87" s="12" t="s">
        <v>13</v>
      </c>
      <c r="M87" s="12" t="s">
        <v>57</v>
      </c>
      <c r="N87">
        <f t="shared" si="1"/>
        <v>6</v>
      </c>
    </row>
    <row r="88" spans="1:14" x14ac:dyDescent="0.25">
      <c r="A88" s="12" t="s">
        <v>51</v>
      </c>
      <c r="B88" s="12" t="s">
        <v>54</v>
      </c>
      <c r="C88" s="12" t="s">
        <v>42</v>
      </c>
      <c r="D88" s="12" t="s">
        <v>35</v>
      </c>
      <c r="E88" s="13">
        <v>267</v>
      </c>
      <c r="F88" s="12" t="s">
        <v>11</v>
      </c>
      <c r="G88" s="13">
        <v>1</v>
      </c>
      <c r="H88" s="13">
        <v>2</v>
      </c>
      <c r="I88" s="12" t="s">
        <v>10</v>
      </c>
      <c r="J88" s="13">
        <v>2533</v>
      </c>
      <c r="K88" s="13">
        <v>0.95</v>
      </c>
      <c r="L88" s="12" t="s">
        <v>15</v>
      </c>
      <c r="M88" s="12" t="s">
        <v>57</v>
      </c>
      <c r="N88">
        <f t="shared" si="1"/>
        <v>5</v>
      </c>
    </row>
    <row r="89" spans="1:14" x14ac:dyDescent="0.25">
      <c r="A89" s="12" t="s">
        <v>51</v>
      </c>
      <c r="B89" s="12" t="s">
        <v>54</v>
      </c>
      <c r="C89" s="12" t="s">
        <v>42</v>
      </c>
      <c r="D89" s="12" t="s">
        <v>35</v>
      </c>
      <c r="E89" s="13">
        <v>267</v>
      </c>
      <c r="F89" s="12" t="s">
        <v>11</v>
      </c>
      <c r="G89" s="13">
        <v>1</v>
      </c>
      <c r="H89" s="13">
        <v>3</v>
      </c>
      <c r="I89" s="12" t="s">
        <v>33</v>
      </c>
      <c r="J89" s="13">
        <v>4397</v>
      </c>
      <c r="K89" s="13">
        <v>0.6</v>
      </c>
      <c r="L89" s="12" t="s">
        <v>15</v>
      </c>
      <c r="M89" s="12" t="s">
        <v>57</v>
      </c>
      <c r="N89">
        <f t="shared" si="1"/>
        <v>4</v>
      </c>
    </row>
    <row r="90" spans="1:14" x14ac:dyDescent="0.25">
      <c r="A90" s="12" t="s">
        <v>51</v>
      </c>
      <c r="B90" s="12" t="s">
        <v>54</v>
      </c>
      <c r="C90" s="12" t="s">
        <v>42</v>
      </c>
      <c r="D90" s="12" t="s">
        <v>35</v>
      </c>
      <c r="E90" s="13">
        <v>267</v>
      </c>
      <c r="F90" s="12" t="s">
        <v>11</v>
      </c>
      <c r="G90" s="13">
        <v>2</v>
      </c>
      <c r="H90" s="13">
        <v>1</v>
      </c>
      <c r="I90" s="12" t="s">
        <v>18</v>
      </c>
      <c r="J90" s="13">
        <v>771</v>
      </c>
      <c r="K90" s="13">
        <v>1</v>
      </c>
      <c r="L90" s="12" t="s">
        <v>13</v>
      </c>
      <c r="M90" s="12" t="s">
        <v>55</v>
      </c>
      <c r="N90">
        <f t="shared" si="1"/>
        <v>6</v>
      </c>
    </row>
    <row r="91" spans="1:14" x14ac:dyDescent="0.25">
      <c r="A91" s="12" t="s">
        <v>51</v>
      </c>
      <c r="B91" s="12" t="s">
        <v>54</v>
      </c>
      <c r="C91" s="12" t="s">
        <v>42</v>
      </c>
      <c r="D91" s="12" t="s">
        <v>35</v>
      </c>
      <c r="E91" s="13">
        <v>267</v>
      </c>
      <c r="F91" s="12" t="s">
        <v>11</v>
      </c>
      <c r="G91" s="13">
        <v>2</v>
      </c>
      <c r="H91" s="13">
        <v>2</v>
      </c>
      <c r="I91" s="12" t="s">
        <v>10</v>
      </c>
      <c r="J91" s="13">
        <v>5070</v>
      </c>
      <c r="K91" s="13">
        <v>0.95</v>
      </c>
      <c r="L91" s="12" t="s">
        <v>15</v>
      </c>
      <c r="M91" s="12" t="s">
        <v>55</v>
      </c>
      <c r="N91">
        <f t="shared" si="1"/>
        <v>5</v>
      </c>
    </row>
    <row r="92" spans="1:14" x14ac:dyDescent="0.25">
      <c r="A92" s="12" t="s">
        <v>51</v>
      </c>
      <c r="B92" s="12" t="s">
        <v>54</v>
      </c>
      <c r="C92" s="12" t="s">
        <v>42</v>
      </c>
      <c r="D92" s="12" t="s">
        <v>35</v>
      </c>
      <c r="E92" s="13">
        <v>267</v>
      </c>
      <c r="F92" s="12" t="s">
        <v>11</v>
      </c>
      <c r="G92" s="13">
        <v>2</v>
      </c>
      <c r="H92" s="13">
        <v>3</v>
      </c>
      <c r="I92" s="12" t="s">
        <v>33</v>
      </c>
      <c r="J92" s="13">
        <v>8804</v>
      </c>
      <c r="K92" s="13">
        <v>0.6</v>
      </c>
      <c r="L92" s="12" t="s">
        <v>15</v>
      </c>
      <c r="M92" s="12" t="s">
        <v>55</v>
      </c>
      <c r="N92">
        <f t="shared" si="1"/>
        <v>4</v>
      </c>
    </row>
    <row r="93" spans="1:14" x14ac:dyDescent="0.25">
      <c r="A93" s="12" t="s">
        <v>51</v>
      </c>
      <c r="B93" s="12" t="s">
        <v>54</v>
      </c>
      <c r="C93" s="12" t="s">
        <v>42</v>
      </c>
      <c r="D93" s="12" t="s">
        <v>35</v>
      </c>
      <c r="E93" s="13">
        <v>267</v>
      </c>
      <c r="F93" s="12" t="s">
        <v>11</v>
      </c>
      <c r="G93" s="13">
        <v>3</v>
      </c>
      <c r="H93" s="13">
        <v>1</v>
      </c>
      <c r="I93" s="12" t="s">
        <v>18</v>
      </c>
      <c r="J93" s="13">
        <v>582</v>
      </c>
      <c r="K93" s="13">
        <v>1</v>
      </c>
      <c r="L93" s="12" t="s">
        <v>13</v>
      </c>
      <c r="M93" s="12" t="s">
        <v>56</v>
      </c>
      <c r="N93">
        <f t="shared" si="1"/>
        <v>6</v>
      </c>
    </row>
    <row r="94" spans="1:14" x14ac:dyDescent="0.25">
      <c r="A94" s="12" t="s">
        <v>51</v>
      </c>
      <c r="B94" s="12" t="s">
        <v>54</v>
      </c>
      <c r="C94" s="12" t="s">
        <v>42</v>
      </c>
      <c r="D94" s="12" t="s">
        <v>35</v>
      </c>
      <c r="E94" s="13">
        <v>267</v>
      </c>
      <c r="F94" s="12" t="s">
        <v>11</v>
      </c>
      <c r="G94" s="13">
        <v>3</v>
      </c>
      <c r="H94" s="13">
        <v>2</v>
      </c>
      <c r="I94" s="12" t="s">
        <v>10</v>
      </c>
      <c r="J94" s="13">
        <v>1333</v>
      </c>
      <c r="K94" s="13">
        <v>0.95</v>
      </c>
      <c r="L94" s="12" t="s">
        <v>15</v>
      </c>
      <c r="M94" s="12" t="s">
        <v>56</v>
      </c>
      <c r="N94">
        <f t="shared" si="1"/>
        <v>5</v>
      </c>
    </row>
    <row r="95" spans="1:14" x14ac:dyDescent="0.25">
      <c r="A95" s="12" t="s">
        <v>51</v>
      </c>
      <c r="B95" s="12" t="s">
        <v>54</v>
      </c>
      <c r="C95" s="12" t="s">
        <v>42</v>
      </c>
      <c r="D95" s="12" t="s">
        <v>35</v>
      </c>
      <c r="E95" s="13">
        <v>267</v>
      </c>
      <c r="F95" s="12" t="s">
        <v>11</v>
      </c>
      <c r="G95" s="13">
        <v>3</v>
      </c>
      <c r="H95" s="13">
        <v>3</v>
      </c>
      <c r="I95" s="12" t="s">
        <v>33</v>
      </c>
      <c r="J95" s="13">
        <v>7180</v>
      </c>
      <c r="K95" s="13">
        <v>0.6</v>
      </c>
      <c r="L95" s="12" t="s">
        <v>15</v>
      </c>
      <c r="M95" s="12" t="s">
        <v>56</v>
      </c>
      <c r="N95">
        <f t="shared" si="1"/>
        <v>4</v>
      </c>
    </row>
    <row r="96" spans="1:14" x14ac:dyDescent="0.25">
      <c r="A96" s="12" t="s">
        <v>51</v>
      </c>
      <c r="B96" s="12" t="s">
        <v>54</v>
      </c>
      <c r="C96" s="12" t="s">
        <v>42</v>
      </c>
      <c r="D96" s="12" t="s">
        <v>32</v>
      </c>
      <c r="E96" s="13">
        <v>173</v>
      </c>
      <c r="F96" s="12" t="s">
        <v>11</v>
      </c>
      <c r="G96" s="13">
        <v>1</v>
      </c>
      <c r="H96" s="13">
        <v>1</v>
      </c>
      <c r="I96" s="12" t="s">
        <v>29</v>
      </c>
      <c r="J96" s="13">
        <v>285</v>
      </c>
      <c r="K96" s="3"/>
      <c r="L96" s="12" t="s">
        <v>15</v>
      </c>
      <c r="M96" s="12" t="s">
        <v>57</v>
      </c>
      <c r="N96">
        <f t="shared" si="1"/>
        <v>6</v>
      </c>
    </row>
    <row r="97" spans="1:14" x14ac:dyDescent="0.25">
      <c r="A97" s="12" t="s">
        <v>51</v>
      </c>
      <c r="B97" s="12" t="s">
        <v>54</v>
      </c>
      <c r="C97" s="12" t="s">
        <v>42</v>
      </c>
      <c r="D97" s="12" t="s">
        <v>32</v>
      </c>
      <c r="E97" s="13">
        <v>173</v>
      </c>
      <c r="F97" s="12" t="s">
        <v>11</v>
      </c>
      <c r="G97" s="13">
        <v>1</v>
      </c>
      <c r="H97" s="13">
        <v>2</v>
      </c>
      <c r="I97" s="12" t="s">
        <v>25</v>
      </c>
      <c r="J97" s="13">
        <v>0</v>
      </c>
      <c r="K97" s="3"/>
      <c r="L97" s="12" t="s">
        <v>15</v>
      </c>
      <c r="M97" s="12" t="s">
        <v>57</v>
      </c>
      <c r="N97">
        <f t="shared" si="1"/>
        <v>5</v>
      </c>
    </row>
    <row r="98" spans="1:14" x14ac:dyDescent="0.25">
      <c r="A98" s="12" t="s">
        <v>51</v>
      </c>
      <c r="B98" s="12" t="s">
        <v>54</v>
      </c>
      <c r="C98" s="12" t="s">
        <v>42</v>
      </c>
      <c r="D98" s="12" t="s">
        <v>32</v>
      </c>
      <c r="E98" s="13">
        <v>173</v>
      </c>
      <c r="F98" s="12" t="s">
        <v>11</v>
      </c>
      <c r="G98" s="13">
        <v>1</v>
      </c>
      <c r="H98" s="13">
        <v>3</v>
      </c>
      <c r="I98" s="12" t="s">
        <v>12</v>
      </c>
      <c r="J98" s="13">
        <v>2957</v>
      </c>
      <c r="K98" s="3"/>
      <c r="L98" s="12" t="s">
        <v>15</v>
      </c>
      <c r="M98" s="12" t="s">
        <v>57</v>
      </c>
      <c r="N98">
        <f t="shared" si="1"/>
        <v>4</v>
      </c>
    </row>
    <row r="99" spans="1:14" x14ac:dyDescent="0.25">
      <c r="A99" s="12" t="s">
        <v>51</v>
      </c>
      <c r="B99" s="12" t="s">
        <v>54</v>
      </c>
      <c r="C99" s="12" t="s">
        <v>42</v>
      </c>
      <c r="D99" s="12" t="s">
        <v>32</v>
      </c>
      <c r="E99" s="13">
        <v>173</v>
      </c>
      <c r="F99" s="12" t="s">
        <v>11</v>
      </c>
      <c r="G99" s="13">
        <v>2</v>
      </c>
      <c r="H99" s="13">
        <v>1</v>
      </c>
      <c r="I99" s="12" t="s">
        <v>29</v>
      </c>
      <c r="J99" s="13">
        <v>692</v>
      </c>
      <c r="K99" s="3"/>
      <c r="L99" s="12" t="s">
        <v>15</v>
      </c>
      <c r="M99" s="12" t="s">
        <v>55</v>
      </c>
      <c r="N99">
        <f t="shared" si="1"/>
        <v>6</v>
      </c>
    </row>
    <row r="100" spans="1:14" x14ac:dyDescent="0.25">
      <c r="A100" s="12" t="s">
        <v>51</v>
      </c>
      <c r="B100" s="12" t="s">
        <v>54</v>
      </c>
      <c r="C100" s="12" t="s">
        <v>42</v>
      </c>
      <c r="D100" s="12" t="s">
        <v>32</v>
      </c>
      <c r="E100" s="13">
        <v>173</v>
      </c>
      <c r="F100" s="12" t="s">
        <v>11</v>
      </c>
      <c r="G100" s="13">
        <v>2</v>
      </c>
      <c r="H100" s="13">
        <v>2</v>
      </c>
      <c r="I100" s="12" t="s">
        <v>25</v>
      </c>
      <c r="J100" s="13">
        <v>2553</v>
      </c>
      <c r="K100" s="3"/>
      <c r="L100" s="12" t="s">
        <v>15</v>
      </c>
      <c r="M100" s="12" t="s">
        <v>55</v>
      </c>
      <c r="N100">
        <f t="shared" si="1"/>
        <v>5</v>
      </c>
    </row>
    <row r="101" spans="1:14" x14ac:dyDescent="0.25">
      <c r="A101" s="12" t="s">
        <v>51</v>
      </c>
      <c r="B101" s="12" t="s">
        <v>54</v>
      </c>
      <c r="C101" s="12" t="s">
        <v>42</v>
      </c>
      <c r="D101" s="12" t="s">
        <v>32</v>
      </c>
      <c r="E101" s="13">
        <v>173</v>
      </c>
      <c r="F101" s="12" t="s">
        <v>11</v>
      </c>
      <c r="G101" s="13">
        <v>2</v>
      </c>
      <c r="H101" s="13">
        <v>3</v>
      </c>
      <c r="I101" s="12" t="s">
        <v>12</v>
      </c>
      <c r="J101" s="13">
        <v>2898</v>
      </c>
      <c r="K101" s="3"/>
      <c r="L101" s="12" t="s">
        <v>15</v>
      </c>
      <c r="M101" s="12" t="s">
        <v>55</v>
      </c>
      <c r="N101">
        <f t="shared" si="1"/>
        <v>4</v>
      </c>
    </row>
    <row r="102" spans="1:14" x14ac:dyDescent="0.25">
      <c r="A102" s="12" t="s">
        <v>51</v>
      </c>
      <c r="B102" s="12" t="s">
        <v>54</v>
      </c>
      <c r="C102" s="12" t="s">
        <v>42</v>
      </c>
      <c r="D102" s="12" t="s">
        <v>32</v>
      </c>
      <c r="E102" s="13">
        <v>173</v>
      </c>
      <c r="F102" s="12" t="s">
        <v>11</v>
      </c>
      <c r="G102" s="13">
        <v>3</v>
      </c>
      <c r="H102" s="13">
        <v>1</v>
      </c>
      <c r="I102" s="12" t="s">
        <v>29</v>
      </c>
      <c r="J102" s="13">
        <v>595</v>
      </c>
      <c r="K102" s="3"/>
      <c r="L102" s="12" t="s">
        <v>15</v>
      </c>
      <c r="M102" s="12" t="s">
        <v>56</v>
      </c>
      <c r="N102">
        <f t="shared" si="1"/>
        <v>6</v>
      </c>
    </row>
    <row r="103" spans="1:14" x14ac:dyDescent="0.25">
      <c r="A103" s="12" t="s">
        <v>51</v>
      </c>
      <c r="B103" s="12" t="s">
        <v>54</v>
      </c>
      <c r="C103" s="12" t="s">
        <v>42</v>
      </c>
      <c r="D103" s="12" t="s">
        <v>32</v>
      </c>
      <c r="E103" s="13">
        <v>173</v>
      </c>
      <c r="F103" s="12" t="s">
        <v>11</v>
      </c>
      <c r="G103" s="13">
        <v>3</v>
      </c>
      <c r="H103" s="13">
        <v>2</v>
      </c>
      <c r="I103" s="12" t="s">
        <v>25</v>
      </c>
      <c r="J103" s="13">
        <v>4001</v>
      </c>
      <c r="K103" s="3"/>
      <c r="L103" s="12" t="s">
        <v>15</v>
      </c>
      <c r="M103" s="12" t="s">
        <v>56</v>
      </c>
      <c r="N103">
        <f t="shared" si="1"/>
        <v>5</v>
      </c>
    </row>
    <row r="104" spans="1:14" x14ac:dyDescent="0.25">
      <c r="A104" s="12" t="s">
        <v>51</v>
      </c>
      <c r="B104" s="12" t="s">
        <v>54</v>
      </c>
      <c r="C104" s="12" t="s">
        <v>42</v>
      </c>
      <c r="D104" s="12" t="s">
        <v>32</v>
      </c>
      <c r="E104" s="13">
        <v>173</v>
      </c>
      <c r="F104" s="12" t="s">
        <v>11</v>
      </c>
      <c r="G104" s="13">
        <v>3</v>
      </c>
      <c r="H104" s="13">
        <v>3</v>
      </c>
      <c r="I104" s="12" t="s">
        <v>12</v>
      </c>
      <c r="J104" s="13">
        <v>2384</v>
      </c>
      <c r="K104" s="3"/>
      <c r="L104" s="12" t="s">
        <v>15</v>
      </c>
      <c r="M104" s="12" t="s">
        <v>56</v>
      </c>
      <c r="N104">
        <f t="shared" si="1"/>
        <v>4</v>
      </c>
    </row>
    <row r="105" spans="1:14" x14ac:dyDescent="0.25">
      <c r="A105" s="12" t="s">
        <v>51</v>
      </c>
      <c r="B105" s="12" t="s">
        <v>52</v>
      </c>
      <c r="C105" s="12" t="s">
        <v>42</v>
      </c>
      <c r="D105" s="12" t="s">
        <v>35</v>
      </c>
      <c r="E105" s="13">
        <v>128</v>
      </c>
      <c r="F105" s="12" t="s">
        <v>11</v>
      </c>
      <c r="G105" s="13">
        <v>1</v>
      </c>
      <c r="H105" s="13">
        <v>1</v>
      </c>
      <c r="I105" s="12" t="s">
        <v>18</v>
      </c>
      <c r="J105" s="13">
        <v>14717</v>
      </c>
      <c r="K105" s="13">
        <v>3.7</v>
      </c>
      <c r="L105" s="12" t="s">
        <v>13</v>
      </c>
      <c r="M105" s="12" t="s">
        <v>53</v>
      </c>
      <c r="N105">
        <f t="shared" si="1"/>
        <v>6</v>
      </c>
    </row>
    <row r="106" spans="1:14" x14ac:dyDescent="0.25">
      <c r="A106" s="12" t="s">
        <v>51</v>
      </c>
      <c r="B106" s="12" t="s">
        <v>52</v>
      </c>
      <c r="C106" s="12" t="s">
        <v>42</v>
      </c>
      <c r="D106" s="12" t="s">
        <v>35</v>
      </c>
      <c r="E106" s="13">
        <v>128</v>
      </c>
      <c r="F106" s="12" t="s">
        <v>11</v>
      </c>
      <c r="G106" s="13">
        <v>1</v>
      </c>
      <c r="H106" s="13">
        <v>2</v>
      </c>
      <c r="I106" s="12" t="s">
        <v>10</v>
      </c>
      <c r="J106" s="13">
        <v>95878</v>
      </c>
      <c r="K106" s="13">
        <v>1.98</v>
      </c>
      <c r="L106" s="12" t="s">
        <v>15</v>
      </c>
      <c r="M106" s="12" t="s">
        <v>53</v>
      </c>
      <c r="N106">
        <f t="shared" si="1"/>
        <v>5</v>
      </c>
    </row>
    <row r="107" spans="1:14" x14ac:dyDescent="0.25">
      <c r="A107" s="12" t="s">
        <v>51</v>
      </c>
      <c r="B107" s="12" t="s">
        <v>52</v>
      </c>
      <c r="C107" s="12" t="s">
        <v>42</v>
      </c>
      <c r="D107" s="12" t="s">
        <v>35</v>
      </c>
      <c r="E107" s="13">
        <v>128</v>
      </c>
      <c r="F107" s="12" t="s">
        <v>11</v>
      </c>
      <c r="G107" s="13">
        <v>1</v>
      </c>
      <c r="H107" s="13">
        <v>3</v>
      </c>
      <c r="I107" s="12" t="s">
        <v>33</v>
      </c>
      <c r="J107" s="13">
        <v>1268907</v>
      </c>
      <c r="K107" s="13">
        <v>2.29</v>
      </c>
      <c r="L107" s="12" t="s">
        <v>15</v>
      </c>
      <c r="M107" s="12" t="s">
        <v>53</v>
      </c>
      <c r="N107">
        <f t="shared" si="1"/>
        <v>4</v>
      </c>
    </row>
    <row r="108" spans="1:14" x14ac:dyDescent="0.25">
      <c r="A108" s="12" t="s">
        <v>51</v>
      </c>
      <c r="B108" s="12" t="s">
        <v>52</v>
      </c>
      <c r="C108" s="12" t="s">
        <v>42</v>
      </c>
      <c r="D108" s="12" t="s">
        <v>35</v>
      </c>
      <c r="E108" s="13">
        <v>128</v>
      </c>
      <c r="F108" s="12" t="s">
        <v>11</v>
      </c>
      <c r="G108" s="13">
        <v>1</v>
      </c>
      <c r="H108" s="13">
        <v>4</v>
      </c>
      <c r="I108" s="12" t="s">
        <v>34</v>
      </c>
      <c r="J108" s="13">
        <v>107339</v>
      </c>
      <c r="K108" s="13">
        <v>0.16</v>
      </c>
      <c r="L108" s="12" t="s">
        <v>15</v>
      </c>
      <c r="M108" s="12" t="s">
        <v>53</v>
      </c>
      <c r="N108">
        <f t="shared" si="1"/>
        <v>3</v>
      </c>
    </row>
    <row r="109" spans="1:14" x14ac:dyDescent="0.25">
      <c r="A109" s="12" t="s">
        <v>51</v>
      </c>
      <c r="B109" s="12" t="s">
        <v>58</v>
      </c>
      <c r="C109" s="12" t="s">
        <v>42</v>
      </c>
      <c r="D109" s="12" t="s">
        <v>14</v>
      </c>
      <c r="E109" s="13">
        <v>323</v>
      </c>
      <c r="F109" s="12" t="s">
        <v>11</v>
      </c>
      <c r="G109" s="13">
        <v>1</v>
      </c>
      <c r="H109" s="13">
        <v>1</v>
      </c>
      <c r="I109" s="12" t="s">
        <v>26</v>
      </c>
      <c r="J109" s="13">
        <v>35766</v>
      </c>
      <c r="K109" s="3"/>
      <c r="L109" s="12" t="s">
        <v>15</v>
      </c>
      <c r="M109" s="12" t="s">
        <v>58</v>
      </c>
      <c r="N109">
        <f t="shared" si="1"/>
        <v>6</v>
      </c>
    </row>
    <row r="110" spans="1:14" x14ac:dyDescent="0.25">
      <c r="A110" s="12" t="s">
        <v>51</v>
      </c>
      <c r="B110" s="12" t="s">
        <v>58</v>
      </c>
      <c r="C110" s="12" t="s">
        <v>42</v>
      </c>
      <c r="D110" s="12" t="s">
        <v>14</v>
      </c>
      <c r="E110" s="13">
        <v>323</v>
      </c>
      <c r="F110" s="12" t="s">
        <v>11</v>
      </c>
      <c r="G110" s="13">
        <v>1</v>
      </c>
      <c r="H110" s="13">
        <v>2</v>
      </c>
      <c r="I110" s="12" t="s">
        <v>20</v>
      </c>
      <c r="J110" s="13">
        <v>316784</v>
      </c>
      <c r="K110" s="3"/>
      <c r="L110" s="12" t="s">
        <v>15</v>
      </c>
      <c r="M110" s="12" t="s">
        <v>58</v>
      </c>
      <c r="N110">
        <f t="shared" si="1"/>
        <v>5</v>
      </c>
    </row>
    <row r="111" spans="1:14" x14ac:dyDescent="0.25">
      <c r="A111" s="12" t="s">
        <v>51</v>
      </c>
      <c r="B111" s="12" t="s">
        <v>58</v>
      </c>
      <c r="C111" s="12" t="s">
        <v>42</v>
      </c>
      <c r="D111" s="12" t="s">
        <v>14</v>
      </c>
      <c r="E111" s="13">
        <v>323</v>
      </c>
      <c r="F111" s="12" t="s">
        <v>11</v>
      </c>
      <c r="G111" s="13">
        <v>1</v>
      </c>
      <c r="H111" s="13">
        <v>3</v>
      </c>
      <c r="I111" s="12" t="s">
        <v>28</v>
      </c>
      <c r="J111" s="13">
        <v>823191</v>
      </c>
      <c r="K111" s="3"/>
      <c r="L111" s="12" t="s">
        <v>15</v>
      </c>
      <c r="M111" s="12" t="s">
        <v>58</v>
      </c>
      <c r="N111">
        <f t="shared" si="1"/>
        <v>4</v>
      </c>
    </row>
    <row r="112" spans="1:14" x14ac:dyDescent="0.25">
      <c r="A112" s="12" t="s">
        <v>51</v>
      </c>
      <c r="B112" s="12" t="s">
        <v>58</v>
      </c>
      <c r="C112" s="12" t="s">
        <v>42</v>
      </c>
      <c r="D112" s="12" t="s">
        <v>14</v>
      </c>
      <c r="E112" s="13">
        <v>323</v>
      </c>
      <c r="F112" s="12" t="s">
        <v>11</v>
      </c>
      <c r="G112" s="13">
        <v>1</v>
      </c>
      <c r="H112" s="13">
        <v>4</v>
      </c>
      <c r="I112" s="12" t="s">
        <v>29</v>
      </c>
      <c r="J112" s="13">
        <v>51353</v>
      </c>
      <c r="K112" s="3"/>
      <c r="L112" s="12" t="s">
        <v>15</v>
      </c>
      <c r="M112" s="12" t="s">
        <v>58</v>
      </c>
      <c r="N112">
        <f t="shared" si="1"/>
        <v>3</v>
      </c>
    </row>
    <row r="113" spans="1:14" x14ac:dyDescent="0.25">
      <c r="A113" s="12" t="s">
        <v>51</v>
      </c>
      <c r="B113" s="12" t="s">
        <v>54</v>
      </c>
      <c r="C113" s="12" t="s">
        <v>42</v>
      </c>
      <c r="D113" s="12" t="s">
        <v>17</v>
      </c>
      <c r="E113" s="13">
        <v>248</v>
      </c>
      <c r="F113" s="12" t="s">
        <v>11</v>
      </c>
      <c r="G113" s="13">
        <v>1</v>
      </c>
      <c r="H113" s="13">
        <v>1</v>
      </c>
      <c r="I113" s="12" t="s">
        <v>28</v>
      </c>
      <c r="J113" s="13">
        <v>0</v>
      </c>
      <c r="K113" s="3"/>
      <c r="L113" s="12" t="s">
        <v>15</v>
      </c>
      <c r="M113" s="12" t="s">
        <v>57</v>
      </c>
      <c r="N113">
        <f t="shared" si="1"/>
        <v>6</v>
      </c>
    </row>
    <row r="114" spans="1:14" x14ac:dyDescent="0.25">
      <c r="A114" s="12" t="s">
        <v>51</v>
      </c>
      <c r="B114" s="12" t="s">
        <v>54</v>
      </c>
      <c r="C114" s="12" t="s">
        <v>42</v>
      </c>
      <c r="D114" s="12" t="s">
        <v>17</v>
      </c>
      <c r="E114" s="13">
        <v>248</v>
      </c>
      <c r="F114" s="12" t="s">
        <v>11</v>
      </c>
      <c r="G114" s="13">
        <v>1</v>
      </c>
      <c r="H114" s="13">
        <v>2</v>
      </c>
      <c r="I114" s="12" t="s">
        <v>29</v>
      </c>
      <c r="J114" s="13">
        <v>1995</v>
      </c>
      <c r="K114" s="3"/>
      <c r="L114" s="12" t="s">
        <v>15</v>
      </c>
      <c r="M114" s="12" t="s">
        <v>57</v>
      </c>
      <c r="N114">
        <f t="shared" si="1"/>
        <v>5</v>
      </c>
    </row>
    <row r="115" spans="1:14" x14ac:dyDescent="0.25">
      <c r="A115" s="12" t="s">
        <v>51</v>
      </c>
      <c r="B115" s="12" t="s">
        <v>54</v>
      </c>
      <c r="C115" s="12" t="s">
        <v>42</v>
      </c>
      <c r="D115" s="12" t="s">
        <v>17</v>
      </c>
      <c r="E115" s="13">
        <v>248</v>
      </c>
      <c r="F115" s="12" t="s">
        <v>11</v>
      </c>
      <c r="G115" s="13">
        <v>1</v>
      </c>
      <c r="H115" s="13">
        <v>3</v>
      </c>
      <c r="I115" s="12" t="s">
        <v>25</v>
      </c>
      <c r="J115" s="13">
        <v>0</v>
      </c>
      <c r="K115" s="3"/>
      <c r="L115" s="12" t="s">
        <v>15</v>
      </c>
      <c r="M115" s="12" t="s">
        <v>57</v>
      </c>
      <c r="N115">
        <f t="shared" si="1"/>
        <v>4</v>
      </c>
    </row>
    <row r="116" spans="1:14" x14ac:dyDescent="0.25">
      <c r="A116" s="12" t="s">
        <v>51</v>
      </c>
      <c r="B116" s="12" t="s">
        <v>54</v>
      </c>
      <c r="C116" s="12" t="s">
        <v>42</v>
      </c>
      <c r="D116" s="12" t="s">
        <v>17</v>
      </c>
      <c r="E116" s="13">
        <v>248</v>
      </c>
      <c r="F116" s="12" t="s">
        <v>11</v>
      </c>
      <c r="G116" s="13">
        <v>2</v>
      </c>
      <c r="H116" s="13">
        <v>1</v>
      </c>
      <c r="I116" s="12" t="s">
        <v>28</v>
      </c>
      <c r="J116" s="13">
        <v>95</v>
      </c>
      <c r="K116" s="3"/>
      <c r="L116" s="12" t="s">
        <v>15</v>
      </c>
      <c r="M116" s="12" t="s">
        <v>55</v>
      </c>
      <c r="N116">
        <f t="shared" si="1"/>
        <v>6</v>
      </c>
    </row>
    <row r="117" spans="1:14" x14ac:dyDescent="0.25">
      <c r="A117" s="12" t="s">
        <v>51</v>
      </c>
      <c r="B117" s="12" t="s">
        <v>54</v>
      </c>
      <c r="C117" s="12" t="s">
        <v>42</v>
      </c>
      <c r="D117" s="12" t="s">
        <v>17</v>
      </c>
      <c r="E117" s="13">
        <v>248</v>
      </c>
      <c r="F117" s="12" t="s">
        <v>11</v>
      </c>
      <c r="G117" s="13">
        <v>2</v>
      </c>
      <c r="H117" s="13">
        <v>2</v>
      </c>
      <c r="I117" s="12" t="s">
        <v>29</v>
      </c>
      <c r="J117" s="13">
        <v>740</v>
      </c>
      <c r="K117" s="3"/>
      <c r="L117" s="12" t="s">
        <v>15</v>
      </c>
      <c r="M117" s="12" t="s">
        <v>55</v>
      </c>
      <c r="N117">
        <f t="shared" si="1"/>
        <v>5</v>
      </c>
    </row>
    <row r="118" spans="1:14" x14ac:dyDescent="0.25">
      <c r="A118" s="12" t="s">
        <v>51</v>
      </c>
      <c r="B118" s="12" t="s">
        <v>54</v>
      </c>
      <c r="C118" s="12" t="s">
        <v>42</v>
      </c>
      <c r="D118" s="12" t="s">
        <v>17</v>
      </c>
      <c r="E118" s="13">
        <v>248</v>
      </c>
      <c r="F118" s="12" t="s">
        <v>11</v>
      </c>
      <c r="G118" s="13">
        <v>2</v>
      </c>
      <c r="H118" s="13">
        <v>3</v>
      </c>
      <c r="I118" s="12" t="s">
        <v>25</v>
      </c>
      <c r="J118" s="13">
        <v>8300</v>
      </c>
      <c r="K118" s="3"/>
      <c r="L118" s="12" t="s">
        <v>15</v>
      </c>
      <c r="M118" s="12" t="s">
        <v>55</v>
      </c>
      <c r="N118">
        <f t="shared" si="1"/>
        <v>4</v>
      </c>
    </row>
    <row r="119" spans="1:14" x14ac:dyDescent="0.25">
      <c r="A119" s="12" t="s">
        <v>51</v>
      </c>
      <c r="B119" s="12" t="s">
        <v>54</v>
      </c>
      <c r="C119" s="12" t="s">
        <v>42</v>
      </c>
      <c r="D119" s="12" t="s">
        <v>17</v>
      </c>
      <c r="E119" s="13">
        <v>248</v>
      </c>
      <c r="F119" s="12" t="s">
        <v>11</v>
      </c>
      <c r="G119" s="13">
        <v>3</v>
      </c>
      <c r="H119" s="13">
        <v>1</v>
      </c>
      <c r="I119" s="12" t="s">
        <v>28</v>
      </c>
      <c r="J119" s="13">
        <v>236</v>
      </c>
      <c r="K119" s="3"/>
      <c r="L119" s="12" t="s">
        <v>15</v>
      </c>
      <c r="M119" s="12" t="s">
        <v>56</v>
      </c>
      <c r="N119">
        <f t="shared" si="1"/>
        <v>6</v>
      </c>
    </row>
    <row r="120" spans="1:14" x14ac:dyDescent="0.25">
      <c r="A120" s="12" t="s">
        <v>51</v>
      </c>
      <c r="B120" s="12" t="s">
        <v>54</v>
      </c>
      <c r="C120" s="12" t="s">
        <v>42</v>
      </c>
      <c r="D120" s="12" t="s">
        <v>17</v>
      </c>
      <c r="E120" s="13">
        <v>248</v>
      </c>
      <c r="F120" s="12" t="s">
        <v>11</v>
      </c>
      <c r="G120" s="13">
        <v>3</v>
      </c>
      <c r="H120" s="13">
        <v>2</v>
      </c>
      <c r="I120" s="12" t="s">
        <v>29</v>
      </c>
      <c r="J120" s="13">
        <v>4164</v>
      </c>
      <c r="K120" s="3"/>
      <c r="L120" s="12" t="s">
        <v>15</v>
      </c>
      <c r="M120" s="12" t="s">
        <v>56</v>
      </c>
      <c r="N120">
        <f t="shared" si="1"/>
        <v>5</v>
      </c>
    </row>
    <row r="121" spans="1:14" x14ac:dyDescent="0.25">
      <c r="A121" s="12" t="s">
        <v>51</v>
      </c>
      <c r="B121" s="12" t="s">
        <v>54</v>
      </c>
      <c r="C121" s="12" t="s">
        <v>42</v>
      </c>
      <c r="D121" s="12" t="s">
        <v>17</v>
      </c>
      <c r="E121" s="13">
        <v>248</v>
      </c>
      <c r="F121" s="12" t="s">
        <v>11</v>
      </c>
      <c r="G121" s="13">
        <v>3</v>
      </c>
      <c r="H121" s="13">
        <v>3</v>
      </c>
      <c r="I121" s="12" t="s">
        <v>25</v>
      </c>
      <c r="J121" s="13">
        <v>6860</v>
      </c>
      <c r="K121" s="3"/>
      <c r="L121" s="12" t="s">
        <v>15</v>
      </c>
      <c r="M121" s="12" t="s">
        <v>56</v>
      </c>
      <c r="N121">
        <f t="shared" si="1"/>
        <v>4</v>
      </c>
    </row>
    <row r="122" spans="1:14" x14ac:dyDescent="0.25">
      <c r="A122" s="12" t="s">
        <v>51</v>
      </c>
      <c r="B122" s="12" t="s">
        <v>52</v>
      </c>
      <c r="C122" s="12" t="s">
        <v>42</v>
      </c>
      <c r="D122" s="12" t="s">
        <v>36</v>
      </c>
      <c r="E122" s="13">
        <v>128</v>
      </c>
      <c r="F122" s="12" t="s">
        <v>19</v>
      </c>
      <c r="G122" s="13">
        <v>3</v>
      </c>
      <c r="H122" s="13">
        <v>1</v>
      </c>
      <c r="I122" s="12" t="s">
        <v>32</v>
      </c>
      <c r="J122" s="13">
        <v>12896</v>
      </c>
      <c r="K122" s="3"/>
      <c r="L122" s="12" t="s">
        <v>13</v>
      </c>
      <c r="M122" s="12" t="s">
        <v>53</v>
      </c>
      <c r="N122">
        <f t="shared" si="1"/>
        <v>6</v>
      </c>
    </row>
    <row r="123" spans="1:14" x14ac:dyDescent="0.25">
      <c r="A123" s="12" t="s">
        <v>51</v>
      </c>
      <c r="B123" s="12" t="s">
        <v>52</v>
      </c>
      <c r="C123" s="12" t="s">
        <v>42</v>
      </c>
      <c r="D123" s="12" t="s">
        <v>36</v>
      </c>
      <c r="E123" s="13">
        <v>128</v>
      </c>
      <c r="F123" s="12" t="s">
        <v>19</v>
      </c>
      <c r="G123" s="13">
        <v>3</v>
      </c>
      <c r="H123" s="13">
        <v>2</v>
      </c>
      <c r="I123" s="12" t="s">
        <v>18</v>
      </c>
      <c r="J123" s="13">
        <v>469099</v>
      </c>
      <c r="K123" s="3"/>
      <c r="L123" s="12" t="s">
        <v>15</v>
      </c>
      <c r="M123" s="12" t="s">
        <v>53</v>
      </c>
      <c r="N123">
        <f t="shared" si="1"/>
        <v>5</v>
      </c>
    </row>
    <row r="124" spans="1:14" x14ac:dyDescent="0.25">
      <c r="A124" s="12" t="s">
        <v>51</v>
      </c>
      <c r="B124" s="12" t="s">
        <v>52</v>
      </c>
      <c r="C124" s="12" t="s">
        <v>42</v>
      </c>
      <c r="D124" s="12" t="s">
        <v>36</v>
      </c>
      <c r="E124" s="13">
        <v>128</v>
      </c>
      <c r="F124" s="12" t="s">
        <v>19</v>
      </c>
      <c r="G124" s="13">
        <v>3</v>
      </c>
      <c r="H124" s="13">
        <v>3</v>
      </c>
      <c r="I124" s="12" t="s">
        <v>10</v>
      </c>
      <c r="J124" s="13">
        <v>810456</v>
      </c>
      <c r="K124" s="3"/>
      <c r="L124" s="12" t="s">
        <v>15</v>
      </c>
      <c r="M124" s="12" t="s">
        <v>53</v>
      </c>
      <c r="N124">
        <f t="shared" si="1"/>
        <v>4</v>
      </c>
    </row>
    <row r="125" spans="1:14" x14ac:dyDescent="0.25">
      <c r="A125" s="12" t="s">
        <v>51</v>
      </c>
      <c r="B125" s="12" t="s">
        <v>52</v>
      </c>
      <c r="C125" s="12" t="s">
        <v>42</v>
      </c>
      <c r="D125" s="12" t="s">
        <v>36</v>
      </c>
      <c r="E125" s="13">
        <v>128</v>
      </c>
      <c r="F125" s="12" t="s">
        <v>19</v>
      </c>
      <c r="G125" s="13">
        <v>3</v>
      </c>
      <c r="H125" s="13">
        <v>4</v>
      </c>
      <c r="I125" s="12" t="s">
        <v>33</v>
      </c>
      <c r="J125" s="13">
        <v>150055</v>
      </c>
      <c r="K125" s="3"/>
      <c r="L125" s="12" t="s">
        <v>15</v>
      </c>
      <c r="M125" s="12" t="s">
        <v>53</v>
      </c>
      <c r="N125">
        <f t="shared" si="1"/>
        <v>3</v>
      </c>
    </row>
    <row r="126" spans="1:14" x14ac:dyDescent="0.25">
      <c r="A126" s="12" t="s">
        <v>51</v>
      </c>
      <c r="B126" s="12" t="s">
        <v>58</v>
      </c>
      <c r="C126" s="12" t="s">
        <v>42</v>
      </c>
      <c r="D126" s="12" t="s">
        <v>31</v>
      </c>
      <c r="E126" s="13">
        <v>143</v>
      </c>
      <c r="F126" s="12" t="s">
        <v>11</v>
      </c>
      <c r="G126" s="13">
        <v>1</v>
      </c>
      <c r="H126" s="13">
        <v>1</v>
      </c>
      <c r="I126" s="12" t="s">
        <v>17</v>
      </c>
      <c r="J126" s="13">
        <v>5028</v>
      </c>
      <c r="K126" s="3"/>
      <c r="L126" s="12" t="s">
        <v>13</v>
      </c>
      <c r="M126" s="12" t="s">
        <v>58</v>
      </c>
      <c r="N126">
        <f t="shared" si="1"/>
        <v>6</v>
      </c>
    </row>
    <row r="127" spans="1:14" x14ac:dyDescent="0.25">
      <c r="A127" s="12" t="s">
        <v>51</v>
      </c>
      <c r="B127" s="12" t="s">
        <v>58</v>
      </c>
      <c r="C127" s="12" t="s">
        <v>42</v>
      </c>
      <c r="D127" s="12" t="s">
        <v>31</v>
      </c>
      <c r="E127" s="13">
        <v>143</v>
      </c>
      <c r="F127" s="12" t="s">
        <v>11</v>
      </c>
      <c r="G127" s="13">
        <v>1</v>
      </c>
      <c r="H127" s="13">
        <v>2</v>
      </c>
      <c r="I127" s="12" t="s">
        <v>32</v>
      </c>
      <c r="J127" s="13">
        <v>39358</v>
      </c>
      <c r="K127" s="3"/>
      <c r="L127" s="12" t="s">
        <v>15</v>
      </c>
      <c r="M127" s="12" t="s">
        <v>58</v>
      </c>
      <c r="N127">
        <f t="shared" si="1"/>
        <v>5</v>
      </c>
    </row>
    <row r="128" spans="1:14" x14ac:dyDescent="0.25">
      <c r="A128" s="12" t="s">
        <v>51</v>
      </c>
      <c r="B128" s="12" t="s">
        <v>58</v>
      </c>
      <c r="C128" s="12" t="s">
        <v>42</v>
      </c>
      <c r="D128" s="12" t="s">
        <v>31</v>
      </c>
      <c r="E128" s="13">
        <v>143</v>
      </c>
      <c r="F128" s="12" t="s">
        <v>11</v>
      </c>
      <c r="G128" s="13">
        <v>1</v>
      </c>
      <c r="H128" s="13">
        <v>3</v>
      </c>
      <c r="I128" s="12" t="s">
        <v>18</v>
      </c>
      <c r="J128" s="13">
        <v>204734</v>
      </c>
      <c r="K128" s="3"/>
      <c r="L128" s="12" t="s">
        <v>15</v>
      </c>
      <c r="M128" s="12" t="s">
        <v>58</v>
      </c>
      <c r="N128">
        <f t="shared" si="1"/>
        <v>4</v>
      </c>
    </row>
    <row r="129" spans="1:14" x14ac:dyDescent="0.25">
      <c r="A129" s="12" t="s">
        <v>51</v>
      </c>
      <c r="B129" s="12" t="s">
        <v>58</v>
      </c>
      <c r="C129" s="12" t="s">
        <v>42</v>
      </c>
      <c r="D129" s="12" t="s">
        <v>31</v>
      </c>
      <c r="E129" s="13">
        <v>143</v>
      </c>
      <c r="F129" s="12" t="s">
        <v>11</v>
      </c>
      <c r="G129" s="13">
        <v>1</v>
      </c>
      <c r="H129" s="13">
        <v>4</v>
      </c>
      <c r="I129" s="12" t="s">
        <v>10</v>
      </c>
      <c r="J129" s="13">
        <v>39814</v>
      </c>
      <c r="K129" s="3"/>
      <c r="L129" s="12" t="s">
        <v>15</v>
      </c>
      <c r="M129" s="12" t="s">
        <v>58</v>
      </c>
      <c r="N129">
        <f t="shared" si="1"/>
        <v>3</v>
      </c>
    </row>
    <row r="130" spans="1:14" x14ac:dyDescent="0.25">
      <c r="A130" s="12" t="s">
        <v>51</v>
      </c>
      <c r="B130" s="12" t="s">
        <v>58</v>
      </c>
      <c r="C130" s="12" t="s">
        <v>42</v>
      </c>
      <c r="D130" s="12" t="s">
        <v>31</v>
      </c>
      <c r="E130" s="13">
        <v>143</v>
      </c>
      <c r="F130" s="12" t="s">
        <v>11</v>
      </c>
      <c r="G130" s="13">
        <v>5</v>
      </c>
      <c r="H130" s="13">
        <v>1</v>
      </c>
      <c r="I130" s="12" t="s">
        <v>33</v>
      </c>
      <c r="J130" s="13">
        <v>13428</v>
      </c>
      <c r="K130" s="3"/>
      <c r="L130" s="12" t="s">
        <v>15</v>
      </c>
      <c r="M130" s="12" t="s">
        <v>59</v>
      </c>
      <c r="N130">
        <f t="shared" si="1"/>
        <v>2</v>
      </c>
    </row>
    <row r="131" spans="1:14" x14ac:dyDescent="0.25">
      <c r="A131" s="12" t="s">
        <v>51</v>
      </c>
      <c r="B131" s="12" t="s">
        <v>54</v>
      </c>
      <c r="C131" s="12" t="s">
        <v>42</v>
      </c>
      <c r="D131" s="12" t="s">
        <v>31</v>
      </c>
      <c r="E131" s="13">
        <v>369</v>
      </c>
      <c r="F131" s="12" t="s">
        <v>11</v>
      </c>
      <c r="G131" s="13">
        <v>1</v>
      </c>
      <c r="H131" s="13">
        <v>1</v>
      </c>
      <c r="I131" s="12" t="s">
        <v>17</v>
      </c>
      <c r="J131" s="13">
        <v>303</v>
      </c>
      <c r="K131" s="13">
        <v>1</v>
      </c>
      <c r="L131" s="12" t="s">
        <v>13</v>
      </c>
      <c r="M131" s="12" t="s">
        <v>54</v>
      </c>
      <c r="N131">
        <f t="shared" ref="N131:N194" si="2">VALUE(D131)-VALUE(I131)</f>
        <v>6</v>
      </c>
    </row>
    <row r="132" spans="1:14" x14ac:dyDescent="0.25">
      <c r="A132" s="12" t="s">
        <v>51</v>
      </c>
      <c r="B132" s="12" t="s">
        <v>54</v>
      </c>
      <c r="C132" s="12" t="s">
        <v>42</v>
      </c>
      <c r="D132" s="12" t="s">
        <v>31</v>
      </c>
      <c r="E132" s="13">
        <v>369</v>
      </c>
      <c r="F132" s="12" t="s">
        <v>11</v>
      </c>
      <c r="G132" s="13">
        <v>1</v>
      </c>
      <c r="H132" s="13">
        <v>2</v>
      </c>
      <c r="I132" s="12" t="s">
        <v>18</v>
      </c>
      <c r="J132" s="13">
        <v>4201</v>
      </c>
      <c r="K132" s="3"/>
      <c r="L132" s="12" t="s">
        <v>15</v>
      </c>
      <c r="M132" s="12" t="s">
        <v>54</v>
      </c>
      <c r="N132">
        <f t="shared" si="2"/>
        <v>4</v>
      </c>
    </row>
    <row r="133" spans="1:14" x14ac:dyDescent="0.25">
      <c r="A133" s="12" t="s">
        <v>51</v>
      </c>
      <c r="B133" s="12" t="s">
        <v>54</v>
      </c>
      <c r="C133" s="12" t="s">
        <v>42</v>
      </c>
      <c r="D133" s="12" t="s">
        <v>31</v>
      </c>
      <c r="E133" s="13">
        <v>369</v>
      </c>
      <c r="F133" s="12" t="s">
        <v>11</v>
      </c>
      <c r="G133" s="13">
        <v>2</v>
      </c>
      <c r="H133" s="13">
        <v>1</v>
      </c>
      <c r="I133" s="12" t="s">
        <v>17</v>
      </c>
      <c r="J133" s="13">
        <v>753</v>
      </c>
      <c r="K133" s="13">
        <v>1</v>
      </c>
      <c r="L133" s="12" t="s">
        <v>13</v>
      </c>
      <c r="M133" s="12" t="s">
        <v>55</v>
      </c>
      <c r="N133">
        <f t="shared" si="2"/>
        <v>6</v>
      </c>
    </row>
    <row r="134" spans="1:14" x14ac:dyDescent="0.25">
      <c r="A134" s="12" t="s">
        <v>51</v>
      </c>
      <c r="B134" s="12" t="s">
        <v>54</v>
      </c>
      <c r="C134" s="12" t="s">
        <v>42</v>
      </c>
      <c r="D134" s="12" t="s">
        <v>31</v>
      </c>
      <c r="E134" s="13">
        <v>369</v>
      </c>
      <c r="F134" s="12" t="s">
        <v>11</v>
      </c>
      <c r="G134" s="13">
        <v>2</v>
      </c>
      <c r="H134" s="13">
        <v>2</v>
      </c>
      <c r="I134" s="12" t="s">
        <v>32</v>
      </c>
      <c r="J134" s="13">
        <v>4095</v>
      </c>
      <c r="K134" s="13">
        <v>0.95</v>
      </c>
      <c r="L134" s="12" t="s">
        <v>15</v>
      </c>
      <c r="M134" s="12" t="s">
        <v>55</v>
      </c>
      <c r="N134">
        <f t="shared" si="2"/>
        <v>5</v>
      </c>
    </row>
    <row r="135" spans="1:14" x14ac:dyDescent="0.25">
      <c r="A135" s="12" t="s">
        <v>51</v>
      </c>
      <c r="B135" s="12" t="s">
        <v>54</v>
      </c>
      <c r="C135" s="12" t="s">
        <v>42</v>
      </c>
      <c r="D135" s="12" t="s">
        <v>31</v>
      </c>
      <c r="E135" s="13">
        <v>369</v>
      </c>
      <c r="F135" s="12" t="s">
        <v>11</v>
      </c>
      <c r="G135" s="13">
        <v>2</v>
      </c>
      <c r="H135" s="13">
        <v>3</v>
      </c>
      <c r="I135" s="12" t="s">
        <v>18</v>
      </c>
      <c r="J135" s="13">
        <v>9246</v>
      </c>
      <c r="K135" s="13">
        <v>0.6</v>
      </c>
      <c r="L135" s="12" t="s">
        <v>15</v>
      </c>
      <c r="M135" s="12" t="s">
        <v>55</v>
      </c>
      <c r="N135">
        <f t="shared" si="2"/>
        <v>4</v>
      </c>
    </row>
    <row r="136" spans="1:14" x14ac:dyDescent="0.25">
      <c r="A136" s="12" t="s">
        <v>51</v>
      </c>
      <c r="B136" s="12" t="s">
        <v>54</v>
      </c>
      <c r="C136" s="12" t="s">
        <v>42</v>
      </c>
      <c r="D136" s="12" t="s">
        <v>31</v>
      </c>
      <c r="E136" s="13">
        <v>369</v>
      </c>
      <c r="F136" s="12" t="s">
        <v>11</v>
      </c>
      <c r="G136" s="13">
        <v>3</v>
      </c>
      <c r="H136" s="13">
        <v>3</v>
      </c>
      <c r="I136" s="12" t="s">
        <v>17</v>
      </c>
      <c r="J136" s="13">
        <v>272</v>
      </c>
      <c r="K136" s="13">
        <v>1</v>
      </c>
      <c r="L136" s="12" t="s">
        <v>13</v>
      </c>
      <c r="M136" s="12" t="s">
        <v>57</v>
      </c>
      <c r="N136">
        <f t="shared" si="2"/>
        <v>6</v>
      </c>
    </row>
    <row r="137" spans="1:14" x14ac:dyDescent="0.25">
      <c r="A137" s="12" t="s">
        <v>51</v>
      </c>
      <c r="B137" s="12" t="s">
        <v>54</v>
      </c>
      <c r="C137" s="12" t="s">
        <v>42</v>
      </c>
      <c r="D137" s="12" t="s">
        <v>31</v>
      </c>
      <c r="E137" s="13">
        <v>369</v>
      </c>
      <c r="F137" s="12" t="s">
        <v>11</v>
      </c>
      <c r="G137" s="13">
        <v>3</v>
      </c>
      <c r="H137" s="13">
        <v>4</v>
      </c>
      <c r="I137" s="12" t="s">
        <v>32</v>
      </c>
      <c r="J137" s="13">
        <v>6987</v>
      </c>
      <c r="K137" s="13">
        <v>0.95</v>
      </c>
      <c r="L137" s="12" t="s">
        <v>15</v>
      </c>
      <c r="M137" s="12" t="s">
        <v>57</v>
      </c>
      <c r="N137">
        <f t="shared" si="2"/>
        <v>5</v>
      </c>
    </row>
    <row r="138" spans="1:14" x14ac:dyDescent="0.25">
      <c r="A138" s="12" t="s">
        <v>51</v>
      </c>
      <c r="B138" s="12" t="s">
        <v>54</v>
      </c>
      <c r="C138" s="12" t="s">
        <v>42</v>
      </c>
      <c r="D138" s="12" t="s">
        <v>31</v>
      </c>
      <c r="E138" s="13">
        <v>369</v>
      </c>
      <c r="F138" s="12" t="s">
        <v>11</v>
      </c>
      <c r="G138" s="13">
        <v>3</v>
      </c>
      <c r="H138" s="13">
        <v>5</v>
      </c>
      <c r="I138" s="12" t="s">
        <v>18</v>
      </c>
      <c r="J138" s="13">
        <v>7951</v>
      </c>
      <c r="K138" s="13">
        <v>0.6</v>
      </c>
      <c r="L138" s="12" t="s">
        <v>15</v>
      </c>
      <c r="M138" s="12" t="s">
        <v>57</v>
      </c>
      <c r="N138">
        <f t="shared" si="2"/>
        <v>4</v>
      </c>
    </row>
    <row r="139" spans="1:14" x14ac:dyDescent="0.25">
      <c r="A139" s="12" t="s">
        <v>51</v>
      </c>
      <c r="B139" s="12" t="s">
        <v>52</v>
      </c>
      <c r="C139" s="12" t="s">
        <v>42</v>
      </c>
      <c r="D139" s="12" t="s">
        <v>10</v>
      </c>
      <c r="E139" s="13">
        <v>177</v>
      </c>
      <c r="F139" s="12" t="s">
        <v>11</v>
      </c>
      <c r="G139" s="13">
        <v>1</v>
      </c>
      <c r="H139" s="13">
        <v>1</v>
      </c>
      <c r="I139" s="12" t="s">
        <v>12</v>
      </c>
      <c r="J139" s="13">
        <v>3020</v>
      </c>
      <c r="K139" s="3"/>
      <c r="L139" s="12" t="s">
        <v>15</v>
      </c>
      <c r="M139" s="12" t="s">
        <v>53</v>
      </c>
      <c r="N139">
        <f t="shared" si="2"/>
        <v>6</v>
      </c>
    </row>
    <row r="140" spans="1:14" x14ac:dyDescent="0.25">
      <c r="A140" s="12" t="s">
        <v>51</v>
      </c>
      <c r="B140" s="12" t="s">
        <v>52</v>
      </c>
      <c r="C140" s="12" t="s">
        <v>42</v>
      </c>
      <c r="D140" s="12" t="s">
        <v>10</v>
      </c>
      <c r="E140" s="13">
        <v>177</v>
      </c>
      <c r="F140" s="12" t="s">
        <v>11</v>
      </c>
      <c r="G140" s="13">
        <v>1</v>
      </c>
      <c r="H140" s="13">
        <v>2</v>
      </c>
      <c r="I140" s="12" t="s">
        <v>14</v>
      </c>
      <c r="J140" s="13">
        <v>50679</v>
      </c>
      <c r="K140" s="3"/>
      <c r="L140" s="12" t="s">
        <v>15</v>
      </c>
      <c r="M140" s="12" t="s">
        <v>53</v>
      </c>
      <c r="N140">
        <f t="shared" si="2"/>
        <v>5</v>
      </c>
    </row>
    <row r="141" spans="1:14" x14ac:dyDescent="0.25">
      <c r="A141" s="12" t="s">
        <v>51</v>
      </c>
      <c r="B141" s="12" t="s">
        <v>52</v>
      </c>
      <c r="C141" s="12" t="s">
        <v>42</v>
      </c>
      <c r="D141" s="12" t="s">
        <v>10</v>
      </c>
      <c r="E141" s="13">
        <v>177</v>
      </c>
      <c r="F141" s="12" t="s">
        <v>11</v>
      </c>
      <c r="G141" s="13">
        <v>1</v>
      </c>
      <c r="H141" s="13">
        <v>3</v>
      </c>
      <c r="I141" s="12" t="s">
        <v>16</v>
      </c>
      <c r="J141" s="13">
        <v>236817</v>
      </c>
      <c r="K141" s="3"/>
      <c r="L141" s="12" t="s">
        <v>15</v>
      </c>
      <c r="M141" s="12" t="s">
        <v>53</v>
      </c>
      <c r="N141">
        <f t="shared" si="2"/>
        <v>4</v>
      </c>
    </row>
    <row r="142" spans="1:14" x14ac:dyDescent="0.25">
      <c r="A142" s="12" t="s">
        <v>51</v>
      </c>
      <c r="B142" s="12" t="s">
        <v>52</v>
      </c>
      <c r="C142" s="12" t="s">
        <v>42</v>
      </c>
      <c r="D142" s="12" t="s">
        <v>10</v>
      </c>
      <c r="E142" s="13">
        <v>177</v>
      </c>
      <c r="F142" s="12" t="s">
        <v>11</v>
      </c>
      <c r="G142" s="13">
        <v>1</v>
      </c>
      <c r="H142" s="13">
        <v>4</v>
      </c>
      <c r="I142" s="12" t="s">
        <v>17</v>
      </c>
      <c r="J142" s="13">
        <v>274598</v>
      </c>
      <c r="K142" s="3"/>
      <c r="L142" s="12" t="s">
        <v>15</v>
      </c>
      <c r="M142" s="12" t="s">
        <v>53</v>
      </c>
      <c r="N142">
        <f t="shared" si="2"/>
        <v>3</v>
      </c>
    </row>
    <row r="143" spans="1:14" x14ac:dyDescent="0.25">
      <c r="A143" s="12" t="s">
        <v>51</v>
      </c>
      <c r="B143" s="12" t="s">
        <v>54</v>
      </c>
      <c r="C143" s="12" t="s">
        <v>42</v>
      </c>
      <c r="D143" s="12" t="s">
        <v>37</v>
      </c>
      <c r="E143" s="13">
        <v>455</v>
      </c>
      <c r="F143" s="12" t="s">
        <v>11</v>
      </c>
      <c r="G143" s="13">
        <v>1</v>
      </c>
      <c r="H143" s="13">
        <v>1</v>
      </c>
      <c r="I143" s="12" t="s">
        <v>10</v>
      </c>
      <c r="J143" s="13">
        <v>362</v>
      </c>
      <c r="K143" s="13">
        <v>1</v>
      </c>
      <c r="L143" s="12" t="s">
        <v>13</v>
      </c>
      <c r="M143" s="12" t="s">
        <v>57</v>
      </c>
      <c r="N143">
        <f t="shared" si="2"/>
        <v>6</v>
      </c>
    </row>
    <row r="144" spans="1:14" x14ac:dyDescent="0.25">
      <c r="A144" s="12" t="s">
        <v>51</v>
      </c>
      <c r="B144" s="12" t="s">
        <v>54</v>
      </c>
      <c r="C144" s="12" t="s">
        <v>42</v>
      </c>
      <c r="D144" s="12" t="s">
        <v>37</v>
      </c>
      <c r="E144" s="13">
        <v>455</v>
      </c>
      <c r="F144" s="12" t="s">
        <v>11</v>
      </c>
      <c r="G144" s="13">
        <v>1</v>
      </c>
      <c r="H144" s="13">
        <v>2</v>
      </c>
      <c r="I144" s="12" t="s">
        <v>33</v>
      </c>
      <c r="J144" s="13">
        <v>2565</v>
      </c>
      <c r="K144" s="13">
        <v>0.95</v>
      </c>
      <c r="L144" s="12" t="s">
        <v>15</v>
      </c>
      <c r="M144" s="12" t="s">
        <v>57</v>
      </c>
      <c r="N144">
        <f t="shared" si="2"/>
        <v>5</v>
      </c>
    </row>
    <row r="145" spans="1:14" x14ac:dyDescent="0.25">
      <c r="A145" s="12" t="s">
        <v>51</v>
      </c>
      <c r="B145" s="12" t="s">
        <v>54</v>
      </c>
      <c r="C145" s="12" t="s">
        <v>42</v>
      </c>
      <c r="D145" s="12" t="s">
        <v>37</v>
      </c>
      <c r="E145" s="13">
        <v>455</v>
      </c>
      <c r="F145" s="12" t="s">
        <v>11</v>
      </c>
      <c r="G145" s="13">
        <v>1</v>
      </c>
      <c r="H145" s="13">
        <v>3</v>
      </c>
      <c r="I145" s="12" t="s">
        <v>34</v>
      </c>
      <c r="J145" s="13">
        <v>4488</v>
      </c>
      <c r="K145" s="13">
        <v>0.6</v>
      </c>
      <c r="L145" s="12" t="s">
        <v>15</v>
      </c>
      <c r="M145" s="12" t="s">
        <v>57</v>
      </c>
      <c r="N145">
        <f t="shared" si="2"/>
        <v>4</v>
      </c>
    </row>
    <row r="146" spans="1:14" x14ac:dyDescent="0.25">
      <c r="A146" s="12" t="s">
        <v>51</v>
      </c>
      <c r="B146" s="12" t="s">
        <v>54</v>
      </c>
      <c r="C146" s="12" t="s">
        <v>42</v>
      </c>
      <c r="D146" s="12" t="s">
        <v>37</v>
      </c>
      <c r="E146" s="13">
        <v>455</v>
      </c>
      <c r="F146" s="12" t="s">
        <v>11</v>
      </c>
      <c r="G146" s="13">
        <v>2</v>
      </c>
      <c r="H146" s="13">
        <v>1</v>
      </c>
      <c r="I146" s="12" t="s">
        <v>10</v>
      </c>
      <c r="J146" s="13">
        <v>724</v>
      </c>
      <c r="K146" s="13">
        <v>1</v>
      </c>
      <c r="L146" s="12" t="s">
        <v>13</v>
      </c>
      <c r="M146" s="12" t="s">
        <v>55</v>
      </c>
      <c r="N146">
        <f t="shared" si="2"/>
        <v>6</v>
      </c>
    </row>
    <row r="147" spans="1:14" x14ac:dyDescent="0.25">
      <c r="A147" s="12" t="s">
        <v>51</v>
      </c>
      <c r="B147" s="12" t="s">
        <v>54</v>
      </c>
      <c r="C147" s="12" t="s">
        <v>42</v>
      </c>
      <c r="D147" s="12" t="s">
        <v>37</v>
      </c>
      <c r="E147" s="13">
        <v>455</v>
      </c>
      <c r="F147" s="12" t="s">
        <v>11</v>
      </c>
      <c r="G147" s="13">
        <v>2</v>
      </c>
      <c r="H147" s="13">
        <v>2</v>
      </c>
      <c r="I147" s="12" t="s">
        <v>33</v>
      </c>
      <c r="J147" s="13">
        <v>5136</v>
      </c>
      <c r="K147" s="13">
        <v>0.95</v>
      </c>
      <c r="L147" s="12" t="s">
        <v>15</v>
      </c>
      <c r="M147" s="12" t="s">
        <v>55</v>
      </c>
      <c r="N147">
        <f t="shared" si="2"/>
        <v>5</v>
      </c>
    </row>
    <row r="148" spans="1:14" x14ac:dyDescent="0.25">
      <c r="A148" s="12" t="s">
        <v>51</v>
      </c>
      <c r="B148" s="12" t="s">
        <v>54</v>
      </c>
      <c r="C148" s="12" t="s">
        <v>42</v>
      </c>
      <c r="D148" s="12" t="s">
        <v>37</v>
      </c>
      <c r="E148" s="13">
        <v>455</v>
      </c>
      <c r="F148" s="12" t="s">
        <v>11</v>
      </c>
      <c r="G148" s="13">
        <v>2</v>
      </c>
      <c r="H148" s="13">
        <v>3</v>
      </c>
      <c r="I148" s="12" t="s">
        <v>34</v>
      </c>
      <c r="J148" s="13">
        <v>8760</v>
      </c>
      <c r="K148" s="13">
        <v>0.6</v>
      </c>
      <c r="L148" s="12" t="s">
        <v>15</v>
      </c>
      <c r="M148" s="12" t="s">
        <v>55</v>
      </c>
      <c r="N148">
        <f t="shared" si="2"/>
        <v>4</v>
      </c>
    </row>
    <row r="149" spans="1:14" x14ac:dyDescent="0.25">
      <c r="A149" s="12" t="s">
        <v>51</v>
      </c>
      <c r="B149" s="12" t="s">
        <v>54</v>
      </c>
      <c r="C149" s="12" t="s">
        <v>42</v>
      </c>
      <c r="D149" s="12" t="s">
        <v>37</v>
      </c>
      <c r="E149" s="13">
        <v>455</v>
      </c>
      <c r="F149" s="12" t="s">
        <v>11</v>
      </c>
      <c r="G149" s="13">
        <v>3</v>
      </c>
      <c r="H149" s="13">
        <v>1</v>
      </c>
      <c r="I149" s="12" t="s">
        <v>10</v>
      </c>
      <c r="J149" s="13">
        <v>190</v>
      </c>
      <c r="K149" s="13">
        <v>1</v>
      </c>
      <c r="L149" s="12" t="s">
        <v>13</v>
      </c>
      <c r="M149" s="12" t="s">
        <v>56</v>
      </c>
      <c r="N149">
        <f t="shared" si="2"/>
        <v>6</v>
      </c>
    </row>
    <row r="150" spans="1:14" x14ac:dyDescent="0.25">
      <c r="A150" s="12" t="s">
        <v>51</v>
      </c>
      <c r="B150" s="12" t="s">
        <v>54</v>
      </c>
      <c r="C150" s="12" t="s">
        <v>42</v>
      </c>
      <c r="D150" s="12" t="s">
        <v>37</v>
      </c>
      <c r="E150" s="13">
        <v>455</v>
      </c>
      <c r="F150" s="12" t="s">
        <v>11</v>
      </c>
      <c r="G150" s="13">
        <v>3</v>
      </c>
      <c r="H150" s="13">
        <v>2</v>
      </c>
      <c r="I150" s="12" t="s">
        <v>33</v>
      </c>
      <c r="J150" s="13">
        <v>4188</v>
      </c>
      <c r="K150" s="13">
        <v>0.95</v>
      </c>
      <c r="L150" s="12" t="s">
        <v>15</v>
      </c>
      <c r="M150" s="12" t="s">
        <v>56</v>
      </c>
      <c r="N150">
        <f t="shared" si="2"/>
        <v>5</v>
      </c>
    </row>
    <row r="151" spans="1:14" x14ac:dyDescent="0.25">
      <c r="A151" s="12" t="s">
        <v>51</v>
      </c>
      <c r="B151" s="12" t="s">
        <v>54</v>
      </c>
      <c r="C151" s="12" t="s">
        <v>42</v>
      </c>
      <c r="D151" s="12" t="s">
        <v>37</v>
      </c>
      <c r="E151" s="13">
        <v>455</v>
      </c>
      <c r="F151" s="12" t="s">
        <v>11</v>
      </c>
      <c r="G151" s="13">
        <v>3</v>
      </c>
      <c r="H151" s="13">
        <v>3</v>
      </c>
      <c r="I151" s="12" t="s">
        <v>34</v>
      </c>
      <c r="J151" s="13">
        <v>6992</v>
      </c>
      <c r="K151" s="13">
        <v>0.6</v>
      </c>
      <c r="L151" s="12" t="s">
        <v>15</v>
      </c>
      <c r="M151" s="12" t="s">
        <v>56</v>
      </c>
      <c r="N151">
        <f t="shared" si="2"/>
        <v>4</v>
      </c>
    </row>
    <row r="152" spans="1:14" x14ac:dyDescent="0.25">
      <c r="A152" s="12" t="s">
        <v>51</v>
      </c>
      <c r="B152" s="12" t="s">
        <v>60</v>
      </c>
      <c r="C152" s="12" t="s">
        <v>42</v>
      </c>
      <c r="D152" s="12" t="s">
        <v>37</v>
      </c>
      <c r="E152" s="13">
        <v>531</v>
      </c>
      <c r="F152" s="12" t="s">
        <v>19</v>
      </c>
      <c r="G152" s="13">
        <v>3</v>
      </c>
      <c r="H152" s="13">
        <v>1</v>
      </c>
      <c r="I152" s="12" t="s">
        <v>34</v>
      </c>
      <c r="J152" s="13">
        <v>525856</v>
      </c>
      <c r="K152" s="13">
        <v>5.31</v>
      </c>
      <c r="L152" s="12" t="s">
        <v>15</v>
      </c>
      <c r="M152" s="12" t="s">
        <v>62</v>
      </c>
      <c r="N152">
        <f t="shared" si="2"/>
        <v>4</v>
      </c>
    </row>
    <row r="153" spans="1:14" x14ac:dyDescent="0.25">
      <c r="A153" s="12" t="s">
        <v>51</v>
      </c>
      <c r="B153" s="12" t="s">
        <v>60</v>
      </c>
      <c r="C153" s="12" t="s">
        <v>42</v>
      </c>
      <c r="D153" s="12" t="s">
        <v>37</v>
      </c>
      <c r="E153" s="13">
        <v>531</v>
      </c>
      <c r="F153" s="12" t="s">
        <v>19</v>
      </c>
      <c r="G153" s="13">
        <v>3</v>
      </c>
      <c r="H153" s="13">
        <v>2</v>
      </c>
      <c r="I153" s="12" t="s">
        <v>31</v>
      </c>
      <c r="J153" s="13">
        <v>3010892</v>
      </c>
      <c r="K153" s="13">
        <v>10.83</v>
      </c>
      <c r="L153" s="12" t="s">
        <v>15</v>
      </c>
      <c r="M153" s="12" t="s">
        <v>62</v>
      </c>
      <c r="N153">
        <f t="shared" si="2"/>
        <v>3</v>
      </c>
    </row>
    <row r="154" spans="1:14" x14ac:dyDescent="0.25">
      <c r="A154" s="12" t="s">
        <v>51</v>
      </c>
      <c r="B154" s="12" t="s">
        <v>58</v>
      </c>
      <c r="C154" s="12" t="s">
        <v>42</v>
      </c>
      <c r="D154" s="12" t="s">
        <v>33</v>
      </c>
      <c r="E154" s="13">
        <v>174</v>
      </c>
      <c r="F154" s="12" t="s">
        <v>11</v>
      </c>
      <c r="G154" s="13">
        <v>1</v>
      </c>
      <c r="H154" s="13">
        <v>1</v>
      </c>
      <c r="I154" s="12" t="s">
        <v>14</v>
      </c>
      <c r="J154" s="13">
        <v>8984</v>
      </c>
      <c r="K154" s="3"/>
      <c r="L154" s="12" t="s">
        <v>13</v>
      </c>
      <c r="M154" s="12" t="s">
        <v>58</v>
      </c>
      <c r="N154">
        <f t="shared" si="2"/>
        <v>6</v>
      </c>
    </row>
    <row r="155" spans="1:14" x14ac:dyDescent="0.25">
      <c r="A155" s="12" t="s">
        <v>51</v>
      </c>
      <c r="B155" s="12" t="s">
        <v>58</v>
      </c>
      <c r="C155" s="12" t="s">
        <v>42</v>
      </c>
      <c r="D155" s="12" t="s">
        <v>33</v>
      </c>
      <c r="E155" s="13">
        <v>174</v>
      </c>
      <c r="F155" s="12" t="s">
        <v>11</v>
      </c>
      <c r="G155" s="13">
        <v>1</v>
      </c>
      <c r="H155" s="13">
        <v>2</v>
      </c>
      <c r="I155" s="12" t="s">
        <v>16</v>
      </c>
      <c r="J155" s="13">
        <v>806752</v>
      </c>
      <c r="K155" s="3"/>
      <c r="L155" s="12" t="s">
        <v>15</v>
      </c>
      <c r="M155" s="12" t="s">
        <v>58</v>
      </c>
      <c r="N155">
        <f t="shared" si="2"/>
        <v>5</v>
      </c>
    </row>
    <row r="156" spans="1:14" x14ac:dyDescent="0.25">
      <c r="A156" s="12" t="s">
        <v>51</v>
      </c>
      <c r="B156" s="12" t="s">
        <v>58</v>
      </c>
      <c r="C156" s="12" t="s">
        <v>42</v>
      </c>
      <c r="D156" s="12" t="s">
        <v>33</v>
      </c>
      <c r="E156" s="13">
        <v>174</v>
      </c>
      <c r="F156" s="12" t="s">
        <v>11</v>
      </c>
      <c r="G156" s="13">
        <v>1</v>
      </c>
      <c r="H156" s="13">
        <v>3</v>
      </c>
      <c r="I156" s="12" t="s">
        <v>17</v>
      </c>
      <c r="J156" s="13">
        <v>568304</v>
      </c>
      <c r="K156" s="3"/>
      <c r="L156" s="12" t="s">
        <v>15</v>
      </c>
      <c r="M156" s="12" t="s">
        <v>58</v>
      </c>
      <c r="N156">
        <f t="shared" si="2"/>
        <v>4</v>
      </c>
    </row>
    <row r="157" spans="1:14" x14ac:dyDescent="0.25">
      <c r="A157" s="12" t="s">
        <v>51</v>
      </c>
      <c r="B157" s="12" t="s">
        <v>58</v>
      </c>
      <c r="C157" s="12" t="s">
        <v>42</v>
      </c>
      <c r="D157" s="12" t="s">
        <v>33</v>
      </c>
      <c r="E157" s="13">
        <v>174</v>
      </c>
      <c r="F157" s="12" t="s">
        <v>11</v>
      </c>
      <c r="G157" s="13">
        <v>1</v>
      </c>
      <c r="H157" s="13">
        <v>4</v>
      </c>
      <c r="I157" s="12" t="s">
        <v>32</v>
      </c>
      <c r="J157" s="13">
        <v>2611</v>
      </c>
      <c r="K157" s="3"/>
      <c r="L157" s="12" t="s">
        <v>15</v>
      </c>
      <c r="M157" s="12" t="s">
        <v>58</v>
      </c>
      <c r="N157">
        <f t="shared" si="2"/>
        <v>3</v>
      </c>
    </row>
    <row r="158" spans="1:14" x14ac:dyDescent="0.25">
      <c r="A158" s="12" t="s">
        <v>51</v>
      </c>
      <c r="B158" s="12" t="s">
        <v>58</v>
      </c>
      <c r="C158" s="12" t="s">
        <v>42</v>
      </c>
      <c r="D158" s="12" t="s">
        <v>32</v>
      </c>
      <c r="E158" s="13">
        <v>226</v>
      </c>
      <c r="F158" s="12" t="s">
        <v>11</v>
      </c>
      <c r="G158" s="13">
        <v>1</v>
      </c>
      <c r="H158" s="13">
        <v>1</v>
      </c>
      <c r="I158" s="12" t="s">
        <v>29</v>
      </c>
      <c r="J158" s="13">
        <v>32392</v>
      </c>
      <c r="K158" s="3"/>
      <c r="L158" s="12" t="s">
        <v>15</v>
      </c>
      <c r="M158" s="12" t="s">
        <v>58</v>
      </c>
      <c r="N158">
        <f t="shared" si="2"/>
        <v>6</v>
      </c>
    </row>
    <row r="159" spans="1:14" x14ac:dyDescent="0.25">
      <c r="A159" s="12" t="s">
        <v>51</v>
      </c>
      <c r="B159" s="12" t="s">
        <v>58</v>
      </c>
      <c r="C159" s="12" t="s">
        <v>42</v>
      </c>
      <c r="D159" s="12" t="s">
        <v>32</v>
      </c>
      <c r="E159" s="13">
        <v>226</v>
      </c>
      <c r="F159" s="12" t="s">
        <v>11</v>
      </c>
      <c r="G159" s="13">
        <v>1</v>
      </c>
      <c r="H159" s="13">
        <v>2</v>
      </c>
      <c r="I159" s="12" t="s">
        <v>25</v>
      </c>
      <c r="J159" s="13">
        <v>402300</v>
      </c>
      <c r="K159" s="3"/>
      <c r="L159" s="12" t="s">
        <v>15</v>
      </c>
      <c r="M159" s="12" t="s">
        <v>58</v>
      </c>
      <c r="N159">
        <f t="shared" si="2"/>
        <v>5</v>
      </c>
    </row>
    <row r="160" spans="1:14" x14ac:dyDescent="0.25">
      <c r="A160" s="12" t="s">
        <v>51</v>
      </c>
      <c r="B160" s="12" t="s">
        <v>58</v>
      </c>
      <c r="C160" s="12" t="s">
        <v>42</v>
      </c>
      <c r="D160" s="12" t="s">
        <v>32</v>
      </c>
      <c r="E160" s="13">
        <v>226</v>
      </c>
      <c r="F160" s="12" t="s">
        <v>11</v>
      </c>
      <c r="G160" s="13">
        <v>1</v>
      </c>
      <c r="H160" s="13">
        <v>3</v>
      </c>
      <c r="I160" s="12" t="s">
        <v>12</v>
      </c>
      <c r="J160" s="13">
        <v>536905</v>
      </c>
      <c r="K160" s="3"/>
      <c r="L160" s="12" t="s">
        <v>15</v>
      </c>
      <c r="M160" s="12" t="s">
        <v>58</v>
      </c>
      <c r="N160">
        <f t="shared" si="2"/>
        <v>4</v>
      </c>
    </row>
    <row r="161" spans="1:14" x14ac:dyDescent="0.25">
      <c r="A161" s="12" t="s">
        <v>51</v>
      </c>
      <c r="B161" s="12" t="s">
        <v>58</v>
      </c>
      <c r="C161" s="12" t="s">
        <v>42</v>
      </c>
      <c r="D161" s="12" t="s">
        <v>32</v>
      </c>
      <c r="E161" s="13">
        <v>226</v>
      </c>
      <c r="F161" s="12" t="s">
        <v>11</v>
      </c>
      <c r="G161" s="13">
        <v>1</v>
      </c>
      <c r="H161" s="13">
        <v>4</v>
      </c>
      <c r="I161" s="12" t="s">
        <v>14</v>
      </c>
      <c r="J161" s="13">
        <v>21959</v>
      </c>
      <c r="K161" s="3"/>
      <c r="L161" s="12" t="s">
        <v>15</v>
      </c>
      <c r="M161" s="12" t="s">
        <v>58</v>
      </c>
      <c r="N161">
        <f t="shared" si="2"/>
        <v>3</v>
      </c>
    </row>
    <row r="162" spans="1:14" x14ac:dyDescent="0.25">
      <c r="A162" s="12" t="s">
        <v>51</v>
      </c>
      <c r="B162" s="12" t="s">
        <v>52</v>
      </c>
      <c r="C162" s="12" t="s">
        <v>42</v>
      </c>
      <c r="D162" s="12" t="s">
        <v>18</v>
      </c>
      <c r="E162" s="13">
        <v>228</v>
      </c>
      <c r="F162" s="12" t="s">
        <v>11</v>
      </c>
      <c r="G162" s="13">
        <v>1</v>
      </c>
      <c r="H162" s="13">
        <v>1</v>
      </c>
      <c r="I162" s="12" t="s">
        <v>25</v>
      </c>
      <c r="J162" s="13">
        <v>1283</v>
      </c>
      <c r="K162" s="3"/>
      <c r="L162" s="12" t="s">
        <v>15</v>
      </c>
      <c r="M162" s="12" t="s">
        <v>53</v>
      </c>
      <c r="N162">
        <f t="shared" si="2"/>
        <v>6</v>
      </c>
    </row>
    <row r="163" spans="1:14" x14ac:dyDescent="0.25">
      <c r="A163" s="12" t="s">
        <v>51</v>
      </c>
      <c r="B163" s="12" t="s">
        <v>52</v>
      </c>
      <c r="C163" s="12" t="s">
        <v>42</v>
      </c>
      <c r="D163" s="12" t="s">
        <v>18</v>
      </c>
      <c r="E163" s="13">
        <v>228</v>
      </c>
      <c r="F163" s="12" t="s">
        <v>11</v>
      </c>
      <c r="G163" s="13">
        <v>1</v>
      </c>
      <c r="H163" s="13">
        <v>2</v>
      </c>
      <c r="I163" s="12" t="s">
        <v>12</v>
      </c>
      <c r="J163" s="13">
        <v>134122</v>
      </c>
      <c r="K163" s="3"/>
      <c r="L163" s="12" t="s">
        <v>15</v>
      </c>
      <c r="M163" s="12" t="s">
        <v>53</v>
      </c>
      <c r="N163">
        <f t="shared" si="2"/>
        <v>5</v>
      </c>
    </row>
    <row r="164" spans="1:14" x14ac:dyDescent="0.25">
      <c r="A164" s="12" t="s">
        <v>51</v>
      </c>
      <c r="B164" s="12" t="s">
        <v>52</v>
      </c>
      <c r="C164" s="12" t="s">
        <v>42</v>
      </c>
      <c r="D164" s="12" t="s">
        <v>18</v>
      </c>
      <c r="E164" s="13">
        <v>228</v>
      </c>
      <c r="F164" s="12" t="s">
        <v>11</v>
      </c>
      <c r="G164" s="13">
        <v>1</v>
      </c>
      <c r="H164" s="13">
        <v>3</v>
      </c>
      <c r="I164" s="12" t="s">
        <v>14</v>
      </c>
      <c r="J164" s="13">
        <v>166589</v>
      </c>
      <c r="K164" s="3"/>
      <c r="L164" s="12" t="s">
        <v>15</v>
      </c>
      <c r="M164" s="12" t="s">
        <v>53</v>
      </c>
      <c r="N164">
        <f t="shared" si="2"/>
        <v>4</v>
      </c>
    </row>
    <row r="165" spans="1:14" x14ac:dyDescent="0.25">
      <c r="A165" s="12" t="s">
        <v>51</v>
      </c>
      <c r="B165" s="12" t="s">
        <v>52</v>
      </c>
      <c r="C165" s="12" t="s">
        <v>42</v>
      </c>
      <c r="D165" s="12" t="s">
        <v>18</v>
      </c>
      <c r="E165" s="13">
        <v>228</v>
      </c>
      <c r="F165" s="12" t="s">
        <v>11</v>
      </c>
      <c r="G165" s="13">
        <v>1</v>
      </c>
      <c r="H165" s="13">
        <v>4</v>
      </c>
      <c r="I165" s="12" t="s">
        <v>16</v>
      </c>
      <c r="J165" s="13">
        <v>16055</v>
      </c>
      <c r="K165" s="3"/>
      <c r="L165" s="12" t="s">
        <v>15</v>
      </c>
      <c r="M165" s="12" t="s">
        <v>53</v>
      </c>
      <c r="N165">
        <f t="shared" si="2"/>
        <v>3</v>
      </c>
    </row>
    <row r="166" spans="1:14" x14ac:dyDescent="0.25">
      <c r="A166" s="12" t="s">
        <v>51</v>
      </c>
      <c r="B166" s="12" t="s">
        <v>58</v>
      </c>
      <c r="C166" s="12" t="s">
        <v>42</v>
      </c>
      <c r="D166" s="12" t="s">
        <v>17</v>
      </c>
      <c r="E166" s="13">
        <v>250</v>
      </c>
      <c r="F166" s="12" t="s">
        <v>11</v>
      </c>
      <c r="G166" s="13">
        <v>5</v>
      </c>
      <c r="H166" s="13">
        <v>1</v>
      </c>
      <c r="I166" s="12" t="s">
        <v>28</v>
      </c>
      <c r="J166" s="13">
        <v>12235</v>
      </c>
      <c r="K166" s="13">
        <v>1.65</v>
      </c>
      <c r="L166" s="12" t="s">
        <v>13</v>
      </c>
      <c r="M166" s="12" t="s">
        <v>58</v>
      </c>
      <c r="N166">
        <f t="shared" si="2"/>
        <v>6</v>
      </c>
    </row>
    <row r="167" spans="1:14" x14ac:dyDescent="0.25">
      <c r="A167" s="12" t="s">
        <v>51</v>
      </c>
      <c r="B167" s="12" t="s">
        <v>58</v>
      </c>
      <c r="C167" s="12" t="s">
        <v>42</v>
      </c>
      <c r="D167" s="12" t="s">
        <v>17</v>
      </c>
      <c r="E167" s="13">
        <v>250</v>
      </c>
      <c r="F167" s="12" t="s">
        <v>11</v>
      </c>
      <c r="G167" s="13">
        <v>5</v>
      </c>
      <c r="H167" s="13">
        <v>2</v>
      </c>
      <c r="I167" s="12" t="s">
        <v>29</v>
      </c>
      <c r="J167" s="13">
        <v>915676</v>
      </c>
      <c r="K167" s="13">
        <v>2.91</v>
      </c>
      <c r="L167" s="12" t="s">
        <v>15</v>
      </c>
      <c r="M167" s="12" t="s">
        <v>58</v>
      </c>
      <c r="N167">
        <f t="shared" si="2"/>
        <v>5</v>
      </c>
    </row>
    <row r="168" spans="1:14" x14ac:dyDescent="0.25">
      <c r="A168" s="12" t="s">
        <v>51</v>
      </c>
      <c r="B168" s="12" t="s">
        <v>58</v>
      </c>
      <c r="C168" s="12" t="s">
        <v>42</v>
      </c>
      <c r="D168" s="12" t="s">
        <v>17</v>
      </c>
      <c r="E168" s="13">
        <v>250</v>
      </c>
      <c r="F168" s="12" t="s">
        <v>11</v>
      </c>
      <c r="G168" s="13">
        <v>5</v>
      </c>
      <c r="H168" s="13">
        <v>3</v>
      </c>
      <c r="I168" s="12" t="s">
        <v>25</v>
      </c>
      <c r="J168" s="13">
        <v>1345589</v>
      </c>
      <c r="K168" s="13">
        <v>1.64</v>
      </c>
      <c r="L168" s="12" t="s">
        <v>15</v>
      </c>
      <c r="M168" s="12" t="s">
        <v>58</v>
      </c>
      <c r="N168">
        <f t="shared" si="2"/>
        <v>4</v>
      </c>
    </row>
    <row r="169" spans="1:14" x14ac:dyDescent="0.25">
      <c r="A169" s="12" t="s">
        <v>51</v>
      </c>
      <c r="B169" s="12" t="s">
        <v>58</v>
      </c>
      <c r="C169" s="12" t="s">
        <v>42</v>
      </c>
      <c r="D169" s="12" t="s">
        <v>17</v>
      </c>
      <c r="E169" s="13">
        <v>250</v>
      </c>
      <c r="F169" s="12" t="s">
        <v>11</v>
      </c>
      <c r="G169" s="13">
        <v>5</v>
      </c>
      <c r="H169" s="13">
        <v>4</v>
      </c>
      <c r="I169" s="12" t="s">
        <v>12</v>
      </c>
      <c r="J169" s="13">
        <v>31469</v>
      </c>
      <c r="K169" s="13">
        <v>0.04</v>
      </c>
      <c r="L169" s="12" t="s">
        <v>15</v>
      </c>
      <c r="M169" s="12" t="s">
        <v>58</v>
      </c>
      <c r="N169">
        <f t="shared" si="2"/>
        <v>3</v>
      </c>
    </row>
    <row r="170" spans="1:14" x14ac:dyDescent="0.25">
      <c r="A170" s="12" t="s">
        <v>51</v>
      </c>
      <c r="B170" s="12" t="s">
        <v>58</v>
      </c>
      <c r="C170" s="12" t="s">
        <v>42</v>
      </c>
      <c r="D170" s="12" t="s">
        <v>10</v>
      </c>
      <c r="E170" s="13">
        <v>193</v>
      </c>
      <c r="F170" s="12" t="s">
        <v>11</v>
      </c>
      <c r="G170" s="13">
        <v>1</v>
      </c>
      <c r="H170" s="13">
        <v>1</v>
      </c>
      <c r="I170" s="12" t="s">
        <v>12</v>
      </c>
      <c r="J170" s="13">
        <v>4500</v>
      </c>
      <c r="K170" s="13">
        <v>0.81</v>
      </c>
      <c r="L170" s="12" t="s">
        <v>13</v>
      </c>
      <c r="M170" s="12" t="s">
        <v>58</v>
      </c>
      <c r="N170">
        <f t="shared" si="2"/>
        <v>6</v>
      </c>
    </row>
    <row r="171" spans="1:14" x14ac:dyDescent="0.25">
      <c r="A171" s="12" t="s">
        <v>51</v>
      </c>
      <c r="B171" s="12" t="s">
        <v>58</v>
      </c>
      <c r="C171" s="12" t="s">
        <v>42</v>
      </c>
      <c r="D171" s="12" t="s">
        <v>10</v>
      </c>
      <c r="E171" s="13">
        <v>193</v>
      </c>
      <c r="F171" s="12" t="s">
        <v>11</v>
      </c>
      <c r="G171" s="13">
        <v>1</v>
      </c>
      <c r="H171" s="13">
        <v>2</v>
      </c>
      <c r="I171" s="12" t="s">
        <v>14</v>
      </c>
      <c r="J171" s="13">
        <v>136167</v>
      </c>
      <c r="K171" s="13">
        <v>0.43</v>
      </c>
      <c r="L171" s="12" t="s">
        <v>15</v>
      </c>
      <c r="M171" s="12" t="s">
        <v>58</v>
      </c>
      <c r="N171">
        <f t="shared" si="2"/>
        <v>5</v>
      </c>
    </row>
    <row r="172" spans="1:14" x14ac:dyDescent="0.25">
      <c r="A172" s="12" t="s">
        <v>51</v>
      </c>
      <c r="B172" s="12" t="s">
        <v>58</v>
      </c>
      <c r="C172" s="12" t="s">
        <v>42</v>
      </c>
      <c r="D172" s="12" t="s">
        <v>10</v>
      </c>
      <c r="E172" s="13">
        <v>193</v>
      </c>
      <c r="F172" s="12" t="s">
        <v>11</v>
      </c>
      <c r="G172" s="13">
        <v>1</v>
      </c>
      <c r="H172" s="13">
        <v>3</v>
      </c>
      <c r="I172" s="12" t="s">
        <v>16</v>
      </c>
      <c r="J172" s="13">
        <v>1091265</v>
      </c>
      <c r="K172" s="13">
        <v>1.36</v>
      </c>
      <c r="L172" s="12" t="s">
        <v>15</v>
      </c>
      <c r="M172" s="12" t="s">
        <v>58</v>
      </c>
      <c r="N172">
        <f t="shared" si="2"/>
        <v>4</v>
      </c>
    </row>
    <row r="173" spans="1:14" x14ac:dyDescent="0.25">
      <c r="A173" s="12" t="s">
        <v>51</v>
      </c>
      <c r="B173" s="12" t="s">
        <v>58</v>
      </c>
      <c r="C173" s="12" t="s">
        <v>42</v>
      </c>
      <c r="D173" s="12" t="s">
        <v>10</v>
      </c>
      <c r="E173" s="13">
        <v>193</v>
      </c>
      <c r="F173" s="12" t="s">
        <v>11</v>
      </c>
      <c r="G173" s="13">
        <v>1</v>
      </c>
      <c r="H173" s="13">
        <v>4</v>
      </c>
      <c r="I173" s="12" t="s">
        <v>17</v>
      </c>
      <c r="J173" s="13">
        <v>8155</v>
      </c>
      <c r="K173" s="13">
        <v>0.01</v>
      </c>
      <c r="L173" s="12" t="s">
        <v>15</v>
      </c>
      <c r="M173" s="12" t="s">
        <v>58</v>
      </c>
      <c r="N173">
        <f t="shared" si="2"/>
        <v>3</v>
      </c>
    </row>
    <row r="174" spans="1:14" x14ac:dyDescent="0.25">
      <c r="A174" s="12" t="s">
        <v>51</v>
      </c>
      <c r="B174" s="12" t="s">
        <v>58</v>
      </c>
      <c r="C174" s="12" t="s">
        <v>42</v>
      </c>
      <c r="D174" s="12" t="s">
        <v>38</v>
      </c>
      <c r="E174" s="13">
        <v>919</v>
      </c>
      <c r="F174" s="12" t="s">
        <v>11</v>
      </c>
      <c r="G174" s="13">
        <v>1</v>
      </c>
      <c r="H174" s="13">
        <v>1</v>
      </c>
      <c r="I174" s="12" t="s">
        <v>34</v>
      </c>
      <c r="J174" s="13">
        <v>584</v>
      </c>
      <c r="K174" s="13">
        <v>0.22</v>
      </c>
      <c r="L174" s="12" t="s">
        <v>13</v>
      </c>
      <c r="M174" s="12" t="s">
        <v>58</v>
      </c>
      <c r="N174">
        <f t="shared" si="2"/>
        <v>6</v>
      </c>
    </row>
    <row r="175" spans="1:14" x14ac:dyDescent="0.25">
      <c r="A175" s="12" t="s">
        <v>51</v>
      </c>
      <c r="B175" s="12" t="s">
        <v>58</v>
      </c>
      <c r="C175" s="12" t="s">
        <v>42</v>
      </c>
      <c r="D175" s="12" t="s">
        <v>38</v>
      </c>
      <c r="E175" s="13">
        <v>919</v>
      </c>
      <c r="F175" s="12" t="s">
        <v>11</v>
      </c>
      <c r="G175" s="13">
        <v>1</v>
      </c>
      <c r="H175" s="13">
        <v>2</v>
      </c>
      <c r="I175" s="12" t="s">
        <v>31</v>
      </c>
      <c r="J175" s="13">
        <v>18217</v>
      </c>
      <c r="K175" s="13">
        <v>0.33</v>
      </c>
      <c r="L175" s="12" t="s">
        <v>15</v>
      </c>
      <c r="M175" s="12" t="s">
        <v>58</v>
      </c>
      <c r="N175">
        <f t="shared" si="2"/>
        <v>5</v>
      </c>
    </row>
    <row r="176" spans="1:14" x14ac:dyDescent="0.25">
      <c r="A176" s="12" t="s">
        <v>51</v>
      </c>
      <c r="B176" s="12" t="s">
        <v>58</v>
      </c>
      <c r="C176" s="12" t="s">
        <v>42</v>
      </c>
      <c r="D176" s="12" t="s">
        <v>38</v>
      </c>
      <c r="E176" s="13">
        <v>919</v>
      </c>
      <c r="F176" s="12" t="s">
        <v>11</v>
      </c>
      <c r="G176" s="13">
        <v>1</v>
      </c>
      <c r="H176" s="13">
        <v>3</v>
      </c>
      <c r="I176" s="12" t="s">
        <v>36</v>
      </c>
      <c r="J176" s="13">
        <v>111657</v>
      </c>
      <c r="K176" s="13">
        <v>0.19</v>
      </c>
      <c r="L176" s="12" t="s">
        <v>15</v>
      </c>
      <c r="M176" s="12" t="s">
        <v>58</v>
      </c>
      <c r="N176">
        <f t="shared" si="2"/>
        <v>4</v>
      </c>
    </row>
    <row r="177" spans="1:14" x14ac:dyDescent="0.25">
      <c r="A177" s="12" t="s">
        <v>51</v>
      </c>
      <c r="B177" s="12" t="s">
        <v>58</v>
      </c>
      <c r="C177" s="12" t="s">
        <v>42</v>
      </c>
      <c r="D177" s="12" t="s">
        <v>38</v>
      </c>
      <c r="E177" s="13">
        <v>919</v>
      </c>
      <c r="F177" s="12" t="s">
        <v>11</v>
      </c>
      <c r="G177" s="13">
        <v>1</v>
      </c>
      <c r="H177" s="13">
        <v>4</v>
      </c>
      <c r="I177" s="12" t="s">
        <v>35</v>
      </c>
      <c r="J177" s="13">
        <v>64449</v>
      </c>
      <c r="K177" s="13">
        <v>0.15</v>
      </c>
      <c r="L177" s="12" t="s">
        <v>15</v>
      </c>
      <c r="M177" s="12" t="s">
        <v>58</v>
      </c>
      <c r="N177">
        <f t="shared" si="2"/>
        <v>3</v>
      </c>
    </row>
    <row r="178" spans="1:14" x14ac:dyDescent="0.25">
      <c r="A178" s="12" t="s">
        <v>51</v>
      </c>
      <c r="B178" s="12" t="s">
        <v>58</v>
      </c>
      <c r="C178" s="12" t="s">
        <v>42</v>
      </c>
      <c r="D178" s="12" t="s">
        <v>38</v>
      </c>
      <c r="E178" s="13">
        <v>919</v>
      </c>
      <c r="F178" s="12" t="s">
        <v>11</v>
      </c>
      <c r="G178" s="13">
        <v>2</v>
      </c>
      <c r="H178" s="13">
        <v>1</v>
      </c>
      <c r="I178" s="12" t="s">
        <v>34</v>
      </c>
      <c r="J178" s="13">
        <v>526</v>
      </c>
      <c r="K178" s="13">
        <v>0.45</v>
      </c>
      <c r="L178" s="12" t="s">
        <v>13</v>
      </c>
      <c r="M178" s="12" t="s">
        <v>59</v>
      </c>
      <c r="N178">
        <f t="shared" si="2"/>
        <v>6</v>
      </c>
    </row>
    <row r="179" spans="1:14" x14ac:dyDescent="0.25">
      <c r="A179" s="12" t="s">
        <v>51</v>
      </c>
      <c r="B179" s="12" t="s">
        <v>58</v>
      </c>
      <c r="C179" s="12" t="s">
        <v>42</v>
      </c>
      <c r="D179" s="12" t="s">
        <v>38</v>
      </c>
      <c r="E179" s="13">
        <v>919</v>
      </c>
      <c r="F179" s="12" t="s">
        <v>11</v>
      </c>
      <c r="G179" s="13">
        <v>2</v>
      </c>
      <c r="H179" s="13">
        <v>2</v>
      </c>
      <c r="I179" s="12" t="s">
        <v>31</v>
      </c>
      <c r="J179" s="13">
        <v>69004</v>
      </c>
      <c r="K179" s="13">
        <v>2.59</v>
      </c>
      <c r="L179" s="12" t="s">
        <v>15</v>
      </c>
      <c r="M179" s="12" t="s">
        <v>59</v>
      </c>
      <c r="N179">
        <f t="shared" si="2"/>
        <v>5</v>
      </c>
    </row>
    <row r="180" spans="1:14" x14ac:dyDescent="0.25">
      <c r="A180" s="12" t="s">
        <v>51</v>
      </c>
      <c r="B180" s="12" t="s">
        <v>58</v>
      </c>
      <c r="C180" s="12" t="s">
        <v>42</v>
      </c>
      <c r="D180" s="12" t="s">
        <v>38</v>
      </c>
      <c r="E180" s="13">
        <v>919</v>
      </c>
      <c r="F180" s="12" t="s">
        <v>11</v>
      </c>
      <c r="G180" s="13">
        <v>2</v>
      </c>
      <c r="H180" s="13">
        <v>3</v>
      </c>
      <c r="I180" s="12" t="s">
        <v>36</v>
      </c>
      <c r="J180" s="13">
        <v>65220</v>
      </c>
      <c r="K180" s="13">
        <v>0.18</v>
      </c>
      <c r="L180" s="12" t="s">
        <v>15</v>
      </c>
      <c r="M180" s="12" t="s">
        <v>59</v>
      </c>
      <c r="N180">
        <f t="shared" si="2"/>
        <v>4</v>
      </c>
    </row>
    <row r="181" spans="1:14" x14ac:dyDescent="0.25">
      <c r="A181" s="12" t="s">
        <v>51</v>
      </c>
      <c r="B181" s="12" t="s">
        <v>58</v>
      </c>
      <c r="C181" s="12" t="s">
        <v>42</v>
      </c>
      <c r="D181" s="12" t="s">
        <v>16</v>
      </c>
      <c r="E181" s="13">
        <v>322</v>
      </c>
      <c r="F181" s="12" t="s">
        <v>11</v>
      </c>
      <c r="G181" s="13">
        <v>1</v>
      </c>
      <c r="H181" s="13">
        <v>1</v>
      </c>
      <c r="I181" s="12" t="s">
        <v>20</v>
      </c>
      <c r="J181" s="13">
        <v>6070</v>
      </c>
      <c r="K181" s="13">
        <v>2.39</v>
      </c>
      <c r="L181" s="12" t="s">
        <v>13</v>
      </c>
      <c r="M181" s="12" t="s">
        <v>58</v>
      </c>
      <c r="N181">
        <f t="shared" si="2"/>
        <v>6</v>
      </c>
    </row>
    <row r="182" spans="1:14" x14ac:dyDescent="0.25">
      <c r="A182" s="12" t="s">
        <v>51</v>
      </c>
      <c r="B182" s="12" t="s">
        <v>58</v>
      </c>
      <c r="C182" s="12" t="s">
        <v>42</v>
      </c>
      <c r="D182" s="12" t="s">
        <v>16</v>
      </c>
      <c r="E182" s="13">
        <v>322</v>
      </c>
      <c r="F182" s="12" t="s">
        <v>11</v>
      </c>
      <c r="G182" s="13">
        <v>1</v>
      </c>
      <c r="H182" s="13">
        <v>2</v>
      </c>
      <c r="I182" s="12" t="s">
        <v>28</v>
      </c>
      <c r="J182" s="13">
        <v>560979</v>
      </c>
      <c r="K182" s="13">
        <v>1.63</v>
      </c>
      <c r="L182" s="12" t="s">
        <v>15</v>
      </c>
      <c r="M182" s="12" t="s">
        <v>58</v>
      </c>
      <c r="N182">
        <f t="shared" si="2"/>
        <v>5</v>
      </c>
    </row>
    <row r="183" spans="1:14" x14ac:dyDescent="0.25">
      <c r="A183" s="12" t="s">
        <v>51</v>
      </c>
      <c r="B183" s="12" t="s">
        <v>58</v>
      </c>
      <c r="C183" s="12" t="s">
        <v>42</v>
      </c>
      <c r="D183" s="12" t="s">
        <v>16</v>
      </c>
      <c r="E183" s="13">
        <v>322</v>
      </c>
      <c r="F183" s="12" t="s">
        <v>11</v>
      </c>
      <c r="G183" s="13">
        <v>1</v>
      </c>
      <c r="H183" s="13">
        <v>3</v>
      </c>
      <c r="I183" s="12" t="s">
        <v>29</v>
      </c>
      <c r="J183" s="13">
        <v>1614084</v>
      </c>
      <c r="K183" s="13">
        <v>1.88</v>
      </c>
      <c r="L183" s="12" t="s">
        <v>15</v>
      </c>
      <c r="M183" s="12" t="s">
        <v>58</v>
      </c>
      <c r="N183">
        <f t="shared" si="2"/>
        <v>4</v>
      </c>
    </row>
    <row r="184" spans="1:14" x14ac:dyDescent="0.25">
      <c r="A184" s="12" t="s">
        <v>51</v>
      </c>
      <c r="B184" s="12" t="s">
        <v>58</v>
      </c>
      <c r="C184" s="12" t="s">
        <v>42</v>
      </c>
      <c r="D184" s="12" t="s">
        <v>16</v>
      </c>
      <c r="E184" s="13">
        <v>322</v>
      </c>
      <c r="F184" s="12" t="s">
        <v>11</v>
      </c>
      <c r="G184" s="13">
        <v>1</v>
      </c>
      <c r="H184" s="13">
        <v>4</v>
      </c>
      <c r="I184" s="12" t="s">
        <v>25</v>
      </c>
      <c r="J184" s="13">
        <v>70424</v>
      </c>
      <c r="K184" s="13">
        <v>0.08</v>
      </c>
      <c r="L184" s="12" t="s">
        <v>15</v>
      </c>
      <c r="M184" s="12" t="s">
        <v>58</v>
      </c>
      <c r="N184">
        <f t="shared" si="2"/>
        <v>3</v>
      </c>
    </row>
    <row r="185" spans="1:14" x14ac:dyDescent="0.25">
      <c r="A185" s="12" t="s">
        <v>51</v>
      </c>
      <c r="B185" s="12" t="s">
        <v>58</v>
      </c>
      <c r="C185" s="12" t="s">
        <v>42</v>
      </c>
      <c r="D185" s="12" t="s">
        <v>38</v>
      </c>
      <c r="E185" s="13">
        <v>919</v>
      </c>
      <c r="F185" s="12" t="s">
        <v>11</v>
      </c>
      <c r="G185" s="13">
        <v>2</v>
      </c>
      <c r="H185" s="13">
        <v>4</v>
      </c>
      <c r="I185" s="12" t="s">
        <v>35</v>
      </c>
      <c r="J185" s="13">
        <v>703</v>
      </c>
      <c r="K185" s="13">
        <v>0</v>
      </c>
      <c r="L185" s="12" t="s">
        <v>15</v>
      </c>
      <c r="M185" s="12" t="s">
        <v>59</v>
      </c>
      <c r="N185">
        <f t="shared" si="2"/>
        <v>3</v>
      </c>
    </row>
    <row r="186" spans="1:14" x14ac:dyDescent="0.25">
      <c r="A186" s="12" t="s">
        <v>51</v>
      </c>
      <c r="B186" s="12" t="s">
        <v>58</v>
      </c>
      <c r="C186" s="12" t="s">
        <v>42</v>
      </c>
      <c r="D186" s="12" t="s">
        <v>38</v>
      </c>
      <c r="E186" s="13">
        <v>919</v>
      </c>
      <c r="F186" s="12" t="s">
        <v>11</v>
      </c>
      <c r="G186" s="13">
        <v>3</v>
      </c>
      <c r="H186" s="13">
        <v>1</v>
      </c>
      <c r="I186" s="12" t="s">
        <v>36</v>
      </c>
      <c r="J186" s="13">
        <v>45344</v>
      </c>
      <c r="K186" s="13">
        <v>0.21</v>
      </c>
      <c r="L186" s="12" t="s">
        <v>15</v>
      </c>
      <c r="M186" s="12" t="s">
        <v>63</v>
      </c>
      <c r="N186">
        <f t="shared" si="2"/>
        <v>4</v>
      </c>
    </row>
    <row r="187" spans="1:14" x14ac:dyDescent="0.25">
      <c r="A187" s="12" t="s">
        <v>51</v>
      </c>
      <c r="B187" s="12" t="s">
        <v>58</v>
      </c>
      <c r="C187" s="12" t="s">
        <v>42</v>
      </c>
      <c r="D187" s="12" t="s">
        <v>38</v>
      </c>
      <c r="E187" s="13">
        <v>919</v>
      </c>
      <c r="F187" s="12" t="s">
        <v>11</v>
      </c>
      <c r="G187" s="13">
        <v>3</v>
      </c>
      <c r="H187" s="13">
        <v>2</v>
      </c>
      <c r="I187" s="12" t="s">
        <v>35</v>
      </c>
      <c r="J187" s="13">
        <v>9200</v>
      </c>
      <c r="K187" s="13">
        <v>0.04</v>
      </c>
      <c r="L187" s="12" t="s">
        <v>15</v>
      </c>
      <c r="M187" s="12" t="s">
        <v>63</v>
      </c>
      <c r="N187">
        <f t="shared" si="2"/>
        <v>3</v>
      </c>
    </row>
    <row r="188" spans="1:14" x14ac:dyDescent="0.25">
      <c r="A188" s="12" t="s">
        <v>51</v>
      </c>
      <c r="B188" s="12" t="s">
        <v>58</v>
      </c>
      <c r="C188" s="12" t="s">
        <v>42</v>
      </c>
      <c r="D188" s="12" t="s">
        <v>12</v>
      </c>
      <c r="E188" s="13">
        <v>840</v>
      </c>
      <c r="F188" s="12" t="s">
        <v>11</v>
      </c>
      <c r="G188" s="13">
        <v>1</v>
      </c>
      <c r="H188" s="13">
        <v>1</v>
      </c>
      <c r="I188" s="12" t="s">
        <v>30</v>
      </c>
      <c r="J188" s="13">
        <v>30793</v>
      </c>
      <c r="K188" s="3"/>
      <c r="L188" s="12" t="s">
        <v>15</v>
      </c>
      <c r="M188" s="12" t="s">
        <v>58</v>
      </c>
      <c r="N188">
        <f t="shared" si="2"/>
        <v>6</v>
      </c>
    </row>
    <row r="189" spans="1:14" x14ac:dyDescent="0.25">
      <c r="A189" s="12" t="s">
        <v>51</v>
      </c>
      <c r="B189" s="12" t="s">
        <v>58</v>
      </c>
      <c r="C189" s="12" t="s">
        <v>42</v>
      </c>
      <c r="D189" s="12" t="s">
        <v>29</v>
      </c>
      <c r="E189" s="13">
        <v>832</v>
      </c>
      <c r="F189" s="12" t="s">
        <v>11</v>
      </c>
      <c r="G189" s="13">
        <v>1</v>
      </c>
      <c r="H189" s="13">
        <v>1</v>
      </c>
      <c r="I189" s="12" t="s">
        <v>23</v>
      </c>
      <c r="J189" s="13">
        <v>11579</v>
      </c>
      <c r="K189" s="3"/>
      <c r="L189" s="12" t="s">
        <v>15</v>
      </c>
      <c r="M189" s="12" t="s">
        <v>58</v>
      </c>
      <c r="N189">
        <f t="shared" si="2"/>
        <v>6</v>
      </c>
    </row>
    <row r="190" spans="1:14" x14ac:dyDescent="0.25">
      <c r="A190" s="12" t="s">
        <v>51</v>
      </c>
      <c r="B190" s="12" t="s">
        <v>58</v>
      </c>
      <c r="C190" s="12" t="s">
        <v>42</v>
      </c>
      <c r="D190" s="12" t="s">
        <v>29</v>
      </c>
      <c r="E190" s="13">
        <v>832</v>
      </c>
      <c r="F190" s="12" t="s">
        <v>11</v>
      </c>
      <c r="G190" s="13">
        <v>1</v>
      </c>
      <c r="H190" s="13">
        <v>2</v>
      </c>
      <c r="I190" s="12" t="s">
        <v>24</v>
      </c>
      <c r="J190" s="13">
        <v>944615</v>
      </c>
      <c r="K190" s="3"/>
      <c r="L190" s="12" t="s">
        <v>15</v>
      </c>
      <c r="M190" s="12" t="s">
        <v>58</v>
      </c>
      <c r="N190">
        <f t="shared" si="2"/>
        <v>5</v>
      </c>
    </row>
    <row r="191" spans="1:14" x14ac:dyDescent="0.25">
      <c r="A191" s="12" t="s">
        <v>51</v>
      </c>
      <c r="B191" s="12" t="s">
        <v>58</v>
      </c>
      <c r="C191" s="12" t="s">
        <v>42</v>
      </c>
      <c r="D191" s="12" t="s">
        <v>29</v>
      </c>
      <c r="E191" s="13">
        <v>832</v>
      </c>
      <c r="F191" s="12" t="s">
        <v>11</v>
      </c>
      <c r="G191" s="13">
        <v>1</v>
      </c>
      <c r="H191" s="13">
        <v>3</v>
      </c>
      <c r="I191" s="12" t="s">
        <v>30</v>
      </c>
      <c r="J191" s="13">
        <v>936465</v>
      </c>
      <c r="K191" s="3"/>
      <c r="L191" s="12" t="s">
        <v>15</v>
      </c>
      <c r="M191" s="12" t="s">
        <v>58</v>
      </c>
      <c r="N191">
        <f t="shared" si="2"/>
        <v>4</v>
      </c>
    </row>
    <row r="192" spans="1:14" x14ac:dyDescent="0.25">
      <c r="A192" s="12" t="s">
        <v>51</v>
      </c>
      <c r="B192" s="12" t="s">
        <v>58</v>
      </c>
      <c r="C192" s="12" t="s">
        <v>42</v>
      </c>
      <c r="D192" s="12" t="s">
        <v>29</v>
      </c>
      <c r="E192" s="13">
        <v>832</v>
      </c>
      <c r="F192" s="12" t="s">
        <v>11</v>
      </c>
      <c r="G192" s="13">
        <v>1</v>
      </c>
      <c r="H192" s="13">
        <v>4</v>
      </c>
      <c r="I192" s="12" t="s">
        <v>26</v>
      </c>
      <c r="J192" s="13">
        <v>22279</v>
      </c>
      <c r="K192" s="3"/>
      <c r="L192" s="12" t="s">
        <v>15</v>
      </c>
      <c r="M192" s="12" t="s">
        <v>58</v>
      </c>
      <c r="N192">
        <f t="shared" si="2"/>
        <v>3</v>
      </c>
    </row>
    <row r="193" spans="1:14" x14ac:dyDescent="0.25">
      <c r="A193" s="12" t="s">
        <v>51</v>
      </c>
      <c r="B193" s="12" t="s">
        <v>58</v>
      </c>
      <c r="C193" s="12" t="s">
        <v>42</v>
      </c>
      <c r="D193" s="12" t="s">
        <v>12</v>
      </c>
      <c r="E193" s="13">
        <v>840</v>
      </c>
      <c r="F193" s="12" t="s">
        <v>11</v>
      </c>
      <c r="G193" s="13">
        <v>1</v>
      </c>
      <c r="H193" s="13">
        <v>2</v>
      </c>
      <c r="I193" s="12" t="s">
        <v>26</v>
      </c>
      <c r="J193" s="13">
        <v>646214</v>
      </c>
      <c r="K193" s="3"/>
      <c r="L193" s="12" t="s">
        <v>15</v>
      </c>
      <c r="M193" s="12" t="s">
        <v>58</v>
      </c>
      <c r="N193">
        <f t="shared" si="2"/>
        <v>5</v>
      </c>
    </row>
    <row r="194" spans="1:14" x14ac:dyDescent="0.25">
      <c r="A194" s="12" t="s">
        <v>51</v>
      </c>
      <c r="B194" s="12" t="s">
        <v>58</v>
      </c>
      <c r="C194" s="12" t="s">
        <v>42</v>
      </c>
      <c r="D194" s="12" t="s">
        <v>12</v>
      </c>
      <c r="E194" s="13">
        <v>840</v>
      </c>
      <c r="F194" s="12" t="s">
        <v>11</v>
      </c>
      <c r="G194" s="13">
        <v>1</v>
      </c>
      <c r="H194" s="13">
        <v>3</v>
      </c>
      <c r="I194" s="12" t="s">
        <v>20</v>
      </c>
      <c r="J194" s="13">
        <v>1446318</v>
      </c>
      <c r="K194" s="3"/>
      <c r="L194" s="12" t="s">
        <v>15</v>
      </c>
      <c r="M194" s="12" t="s">
        <v>58</v>
      </c>
      <c r="N194">
        <f t="shared" si="2"/>
        <v>4</v>
      </c>
    </row>
    <row r="195" spans="1:14" x14ac:dyDescent="0.25">
      <c r="A195" s="12" t="s">
        <v>51</v>
      </c>
      <c r="B195" s="12" t="s">
        <v>58</v>
      </c>
      <c r="C195" s="12" t="s">
        <v>42</v>
      </c>
      <c r="D195" s="12" t="s">
        <v>12</v>
      </c>
      <c r="E195" s="13">
        <v>840</v>
      </c>
      <c r="F195" s="12" t="s">
        <v>11</v>
      </c>
      <c r="G195" s="13">
        <v>1</v>
      </c>
      <c r="H195" s="13">
        <v>4</v>
      </c>
      <c r="I195" s="12" t="s">
        <v>28</v>
      </c>
      <c r="J195" s="13">
        <v>61754</v>
      </c>
      <c r="K195" s="3"/>
      <c r="L195" s="12" t="s">
        <v>15</v>
      </c>
      <c r="M195" s="12" t="s">
        <v>58</v>
      </c>
      <c r="N195">
        <f t="shared" ref="N195:N258" si="3">VALUE(D195)-VALUE(I195)</f>
        <v>3</v>
      </c>
    </row>
    <row r="196" spans="1:14" x14ac:dyDescent="0.25">
      <c r="A196" s="12" t="s">
        <v>51</v>
      </c>
      <c r="B196" s="12" t="s">
        <v>58</v>
      </c>
      <c r="C196" s="12" t="s">
        <v>42</v>
      </c>
      <c r="D196" s="12" t="s">
        <v>26</v>
      </c>
      <c r="E196" s="13">
        <v>827</v>
      </c>
      <c r="F196" s="12" t="s">
        <v>11</v>
      </c>
      <c r="G196" s="13">
        <v>1</v>
      </c>
      <c r="H196" s="13">
        <v>1</v>
      </c>
      <c r="I196" s="12" t="s">
        <v>27</v>
      </c>
      <c r="J196" s="13">
        <v>30725</v>
      </c>
      <c r="K196" s="3"/>
      <c r="L196" s="12" t="s">
        <v>15</v>
      </c>
      <c r="M196" s="12" t="s">
        <v>58</v>
      </c>
      <c r="N196">
        <f t="shared" si="3"/>
        <v>6</v>
      </c>
    </row>
    <row r="197" spans="1:14" x14ac:dyDescent="0.25">
      <c r="A197" s="12" t="s">
        <v>51</v>
      </c>
      <c r="B197" s="12" t="s">
        <v>58</v>
      </c>
      <c r="C197" s="12" t="s">
        <v>42</v>
      </c>
      <c r="D197" s="12" t="s">
        <v>26</v>
      </c>
      <c r="E197" s="13">
        <v>827</v>
      </c>
      <c r="F197" s="12" t="s">
        <v>11</v>
      </c>
      <c r="G197" s="13">
        <v>1</v>
      </c>
      <c r="H197" s="13">
        <v>2</v>
      </c>
      <c r="I197" s="12" t="s">
        <v>21</v>
      </c>
      <c r="J197" s="13">
        <v>1216434</v>
      </c>
      <c r="K197" s="3"/>
      <c r="L197" s="12" t="s">
        <v>15</v>
      </c>
      <c r="M197" s="12" t="s">
        <v>58</v>
      </c>
      <c r="N197">
        <f t="shared" si="3"/>
        <v>5</v>
      </c>
    </row>
    <row r="198" spans="1:14" x14ac:dyDescent="0.25">
      <c r="A198" s="12" t="s">
        <v>51</v>
      </c>
      <c r="B198" s="12" t="s">
        <v>58</v>
      </c>
      <c r="C198" s="12" t="s">
        <v>42</v>
      </c>
      <c r="D198" s="12" t="s">
        <v>26</v>
      </c>
      <c r="E198" s="13">
        <v>827</v>
      </c>
      <c r="F198" s="12" t="s">
        <v>11</v>
      </c>
      <c r="G198" s="13">
        <v>1</v>
      </c>
      <c r="H198" s="13">
        <v>3</v>
      </c>
      <c r="I198" s="12" t="s">
        <v>22</v>
      </c>
      <c r="J198" s="13">
        <v>298774</v>
      </c>
      <c r="K198" s="3"/>
      <c r="L198" s="12" t="s">
        <v>15</v>
      </c>
      <c r="M198" s="12" t="s">
        <v>58</v>
      </c>
      <c r="N198">
        <f t="shared" si="3"/>
        <v>4</v>
      </c>
    </row>
    <row r="199" spans="1:14" x14ac:dyDescent="0.25">
      <c r="A199" s="12" t="s">
        <v>51</v>
      </c>
      <c r="B199" s="12" t="s">
        <v>58</v>
      </c>
      <c r="C199" s="12" t="s">
        <v>42</v>
      </c>
      <c r="D199" s="12" t="s">
        <v>26</v>
      </c>
      <c r="E199" s="13">
        <v>827</v>
      </c>
      <c r="F199" s="12" t="s">
        <v>11</v>
      </c>
      <c r="G199" s="13">
        <v>1</v>
      </c>
      <c r="H199" s="13">
        <v>4</v>
      </c>
      <c r="I199" s="12" t="s">
        <v>23</v>
      </c>
      <c r="J199" s="13">
        <v>35614</v>
      </c>
      <c r="K199" s="3"/>
      <c r="L199" s="12" t="s">
        <v>15</v>
      </c>
      <c r="M199" s="12" t="s">
        <v>58</v>
      </c>
      <c r="N199">
        <f t="shared" si="3"/>
        <v>3</v>
      </c>
    </row>
    <row r="200" spans="1:14" x14ac:dyDescent="0.25">
      <c r="A200" s="12" t="s">
        <v>51</v>
      </c>
      <c r="B200" s="12" t="s">
        <v>52</v>
      </c>
      <c r="C200" s="12" t="s">
        <v>42</v>
      </c>
      <c r="D200" s="12" t="s">
        <v>37</v>
      </c>
      <c r="E200" s="13">
        <v>525</v>
      </c>
      <c r="F200" s="12" t="s">
        <v>19</v>
      </c>
      <c r="G200" s="13">
        <v>4</v>
      </c>
      <c r="H200" s="13">
        <v>1</v>
      </c>
      <c r="I200" s="12" t="s">
        <v>10</v>
      </c>
      <c r="J200" s="13">
        <v>27120</v>
      </c>
      <c r="K200" s="13">
        <v>1.97</v>
      </c>
      <c r="L200" s="12" t="s">
        <v>13</v>
      </c>
      <c r="M200" s="12" t="s">
        <v>53</v>
      </c>
      <c r="N200">
        <f t="shared" si="3"/>
        <v>6</v>
      </c>
    </row>
    <row r="201" spans="1:14" x14ac:dyDescent="0.25">
      <c r="A201" s="12" t="s">
        <v>51</v>
      </c>
      <c r="B201" s="12" t="s">
        <v>52</v>
      </c>
      <c r="C201" s="12" t="s">
        <v>42</v>
      </c>
      <c r="D201" s="12" t="s">
        <v>37</v>
      </c>
      <c r="E201" s="13">
        <v>525</v>
      </c>
      <c r="F201" s="12" t="s">
        <v>19</v>
      </c>
      <c r="G201" s="13">
        <v>4</v>
      </c>
      <c r="H201" s="13">
        <v>2</v>
      </c>
      <c r="I201" s="12" t="s">
        <v>33</v>
      </c>
      <c r="J201" s="13">
        <v>140794</v>
      </c>
      <c r="K201" s="13">
        <v>2.5</v>
      </c>
      <c r="L201" s="12" t="s">
        <v>15</v>
      </c>
      <c r="M201" s="12" t="s">
        <v>53</v>
      </c>
      <c r="N201">
        <f t="shared" si="3"/>
        <v>5</v>
      </c>
    </row>
    <row r="202" spans="1:14" x14ac:dyDescent="0.25">
      <c r="A202" s="12" t="s">
        <v>51</v>
      </c>
      <c r="B202" s="12" t="s">
        <v>52</v>
      </c>
      <c r="C202" s="12" t="s">
        <v>42</v>
      </c>
      <c r="D202" s="12" t="s">
        <v>37</v>
      </c>
      <c r="E202" s="13">
        <v>525</v>
      </c>
      <c r="F202" s="12" t="s">
        <v>19</v>
      </c>
      <c r="G202" s="13">
        <v>4</v>
      </c>
      <c r="H202" s="13">
        <v>3</v>
      </c>
      <c r="I202" s="12" t="s">
        <v>34</v>
      </c>
      <c r="J202" s="13">
        <v>375181</v>
      </c>
      <c r="K202" s="13">
        <v>0.71</v>
      </c>
      <c r="L202" s="12" t="s">
        <v>15</v>
      </c>
      <c r="M202" s="12" t="s">
        <v>53</v>
      </c>
      <c r="N202">
        <f t="shared" si="3"/>
        <v>4</v>
      </c>
    </row>
    <row r="203" spans="1:14" x14ac:dyDescent="0.25">
      <c r="A203" s="12" t="s">
        <v>51</v>
      </c>
      <c r="B203" s="12" t="s">
        <v>52</v>
      </c>
      <c r="C203" s="12" t="s">
        <v>42</v>
      </c>
      <c r="D203" s="12" t="s">
        <v>37</v>
      </c>
      <c r="E203" s="13">
        <v>525</v>
      </c>
      <c r="F203" s="12" t="s">
        <v>19</v>
      </c>
      <c r="G203" s="13">
        <v>4</v>
      </c>
      <c r="H203" s="13">
        <v>4</v>
      </c>
      <c r="I203" s="12" t="s">
        <v>31</v>
      </c>
      <c r="J203" s="13">
        <v>734005</v>
      </c>
      <c r="K203" s="13">
        <v>1.18</v>
      </c>
      <c r="L203" s="12" t="s">
        <v>15</v>
      </c>
      <c r="M203" s="12" t="s">
        <v>53</v>
      </c>
      <c r="N203">
        <f t="shared" si="3"/>
        <v>3</v>
      </c>
    </row>
    <row r="204" spans="1:14" x14ac:dyDescent="0.25">
      <c r="A204" s="12" t="s">
        <v>51</v>
      </c>
      <c r="B204" s="12" t="s">
        <v>64</v>
      </c>
      <c r="C204" s="12" t="s">
        <v>42</v>
      </c>
      <c r="D204" s="12" t="s">
        <v>38</v>
      </c>
      <c r="E204" s="13">
        <v>920</v>
      </c>
      <c r="F204" s="12" t="s">
        <v>11</v>
      </c>
      <c r="G204" s="13">
        <v>1</v>
      </c>
      <c r="H204" s="13">
        <v>1</v>
      </c>
      <c r="I204" s="12" t="s">
        <v>35</v>
      </c>
      <c r="J204" s="13">
        <v>7248</v>
      </c>
      <c r="K204" s="13">
        <v>0.08</v>
      </c>
      <c r="L204" s="12" t="s">
        <v>15</v>
      </c>
      <c r="M204" s="12" t="s">
        <v>64</v>
      </c>
      <c r="N204">
        <f t="shared" si="3"/>
        <v>3</v>
      </c>
    </row>
    <row r="205" spans="1:14" x14ac:dyDescent="0.25">
      <c r="A205" s="12" t="s">
        <v>51</v>
      </c>
      <c r="B205" s="12" t="s">
        <v>54</v>
      </c>
      <c r="C205" s="12" t="s">
        <v>42</v>
      </c>
      <c r="D205" s="12" t="s">
        <v>38</v>
      </c>
      <c r="E205" s="13">
        <v>948</v>
      </c>
      <c r="F205" s="12" t="s">
        <v>11</v>
      </c>
      <c r="G205" s="13">
        <v>2</v>
      </c>
      <c r="H205" s="13">
        <v>1</v>
      </c>
      <c r="I205" s="12" t="s">
        <v>34</v>
      </c>
      <c r="J205" s="13">
        <v>700</v>
      </c>
      <c r="K205" s="13">
        <v>1</v>
      </c>
      <c r="L205" s="12" t="s">
        <v>13</v>
      </c>
      <c r="M205" s="12" t="s">
        <v>55</v>
      </c>
      <c r="N205">
        <f t="shared" si="3"/>
        <v>6</v>
      </c>
    </row>
    <row r="206" spans="1:14" x14ac:dyDescent="0.25">
      <c r="A206" s="12" t="s">
        <v>51</v>
      </c>
      <c r="B206" s="12" t="s">
        <v>54</v>
      </c>
      <c r="C206" s="12" t="s">
        <v>42</v>
      </c>
      <c r="D206" s="12" t="s">
        <v>38</v>
      </c>
      <c r="E206" s="13">
        <v>948</v>
      </c>
      <c r="F206" s="12" t="s">
        <v>11</v>
      </c>
      <c r="G206" s="13">
        <v>3</v>
      </c>
      <c r="H206" s="13">
        <v>1</v>
      </c>
      <c r="I206" s="12" t="s">
        <v>34</v>
      </c>
      <c r="J206" s="13">
        <v>600</v>
      </c>
      <c r="K206" s="13">
        <v>1</v>
      </c>
      <c r="L206" s="12" t="s">
        <v>13</v>
      </c>
      <c r="M206" s="12" t="s">
        <v>56</v>
      </c>
      <c r="N206">
        <f t="shared" si="3"/>
        <v>6</v>
      </c>
    </row>
    <row r="207" spans="1:14" x14ac:dyDescent="0.25">
      <c r="A207" s="12" t="s">
        <v>51</v>
      </c>
      <c r="B207" s="12" t="s">
        <v>54</v>
      </c>
      <c r="C207" s="12" t="s">
        <v>42</v>
      </c>
      <c r="D207" s="12" t="s">
        <v>38</v>
      </c>
      <c r="E207" s="13">
        <v>948</v>
      </c>
      <c r="F207" s="12" t="s">
        <v>11</v>
      </c>
      <c r="G207" s="13">
        <v>1</v>
      </c>
      <c r="H207" s="13">
        <v>1</v>
      </c>
      <c r="I207" s="12" t="s">
        <v>34</v>
      </c>
      <c r="J207" s="13">
        <v>400</v>
      </c>
      <c r="K207" s="13">
        <v>1</v>
      </c>
      <c r="L207" s="12" t="s">
        <v>13</v>
      </c>
      <c r="M207" s="12" t="s">
        <v>57</v>
      </c>
      <c r="N207">
        <f t="shared" si="3"/>
        <v>6</v>
      </c>
    </row>
    <row r="208" spans="1:14" x14ac:dyDescent="0.25">
      <c r="A208" s="12" t="s">
        <v>51</v>
      </c>
      <c r="B208" s="12" t="s">
        <v>58</v>
      </c>
      <c r="C208" s="12" t="s">
        <v>42</v>
      </c>
      <c r="D208" s="12" t="s">
        <v>28</v>
      </c>
      <c r="E208" s="13">
        <v>831</v>
      </c>
      <c r="F208" s="12" t="s">
        <v>11</v>
      </c>
      <c r="G208" s="13">
        <v>1</v>
      </c>
      <c r="H208" s="13">
        <v>1</v>
      </c>
      <c r="I208" s="12" t="s">
        <v>22</v>
      </c>
      <c r="J208" s="13">
        <v>18017</v>
      </c>
      <c r="K208" s="3"/>
      <c r="L208" s="12" t="s">
        <v>15</v>
      </c>
      <c r="M208" s="12" t="s">
        <v>58</v>
      </c>
      <c r="N208">
        <f t="shared" si="3"/>
        <v>6</v>
      </c>
    </row>
    <row r="209" spans="1:14" x14ac:dyDescent="0.25">
      <c r="A209" s="12" t="s">
        <v>51</v>
      </c>
      <c r="B209" s="12" t="s">
        <v>58</v>
      </c>
      <c r="C209" s="12" t="s">
        <v>42</v>
      </c>
      <c r="D209" s="12" t="s">
        <v>28</v>
      </c>
      <c r="E209" s="13">
        <v>831</v>
      </c>
      <c r="F209" s="12" t="s">
        <v>11</v>
      </c>
      <c r="G209" s="13">
        <v>1</v>
      </c>
      <c r="H209" s="13">
        <v>2</v>
      </c>
      <c r="I209" s="12" t="s">
        <v>23</v>
      </c>
      <c r="J209" s="13">
        <v>309515</v>
      </c>
      <c r="K209" s="3"/>
      <c r="L209" s="12" t="s">
        <v>15</v>
      </c>
      <c r="M209" s="12" t="s">
        <v>58</v>
      </c>
      <c r="N209">
        <f t="shared" si="3"/>
        <v>5</v>
      </c>
    </row>
    <row r="210" spans="1:14" x14ac:dyDescent="0.25">
      <c r="A210" s="12" t="s">
        <v>51</v>
      </c>
      <c r="B210" s="12" t="s">
        <v>58</v>
      </c>
      <c r="C210" s="12" t="s">
        <v>42</v>
      </c>
      <c r="D210" s="12" t="s">
        <v>28</v>
      </c>
      <c r="E210" s="13">
        <v>831</v>
      </c>
      <c r="F210" s="12" t="s">
        <v>11</v>
      </c>
      <c r="G210" s="13">
        <v>1</v>
      </c>
      <c r="H210" s="13">
        <v>3</v>
      </c>
      <c r="I210" s="12" t="s">
        <v>24</v>
      </c>
      <c r="J210" s="13">
        <v>1785632</v>
      </c>
      <c r="K210" s="3"/>
      <c r="L210" s="12" t="s">
        <v>15</v>
      </c>
      <c r="M210" s="12" t="s">
        <v>58</v>
      </c>
      <c r="N210">
        <f t="shared" si="3"/>
        <v>4</v>
      </c>
    </row>
    <row r="211" spans="1:14" x14ac:dyDescent="0.25">
      <c r="A211" s="12" t="s">
        <v>51</v>
      </c>
      <c r="B211" s="12" t="s">
        <v>58</v>
      </c>
      <c r="C211" s="12" t="s">
        <v>42</v>
      </c>
      <c r="D211" s="12" t="s">
        <v>28</v>
      </c>
      <c r="E211" s="13">
        <v>831</v>
      </c>
      <c r="F211" s="12" t="s">
        <v>11</v>
      </c>
      <c r="G211" s="13">
        <v>1</v>
      </c>
      <c r="H211" s="13">
        <v>4</v>
      </c>
      <c r="I211" s="12" t="s">
        <v>30</v>
      </c>
      <c r="J211" s="13">
        <v>35777</v>
      </c>
      <c r="K211" s="3"/>
      <c r="L211" s="12" t="s">
        <v>15</v>
      </c>
      <c r="M211" s="12" t="s">
        <v>58</v>
      </c>
      <c r="N211">
        <f t="shared" si="3"/>
        <v>3</v>
      </c>
    </row>
    <row r="212" spans="1:14" x14ac:dyDescent="0.25">
      <c r="A212" s="12" t="s">
        <v>51</v>
      </c>
      <c r="B212" s="12" t="s">
        <v>58</v>
      </c>
      <c r="C212" s="12" t="s">
        <v>42</v>
      </c>
      <c r="D212" s="12" t="s">
        <v>25</v>
      </c>
      <c r="E212" s="13">
        <v>839</v>
      </c>
      <c r="F212" s="12" t="s">
        <v>11</v>
      </c>
      <c r="G212" s="13">
        <v>1</v>
      </c>
      <c r="H212" s="13">
        <v>1</v>
      </c>
      <c r="I212" s="12" t="s">
        <v>24</v>
      </c>
      <c r="J212" s="13">
        <v>25636</v>
      </c>
      <c r="K212" s="3"/>
      <c r="L212" s="12" t="s">
        <v>15</v>
      </c>
      <c r="M212" s="12" t="s">
        <v>58</v>
      </c>
      <c r="N212">
        <f t="shared" si="3"/>
        <v>6</v>
      </c>
    </row>
    <row r="213" spans="1:14" x14ac:dyDescent="0.25">
      <c r="A213" s="12" t="s">
        <v>51</v>
      </c>
      <c r="B213" s="12" t="s">
        <v>58</v>
      </c>
      <c r="C213" s="12" t="s">
        <v>42</v>
      </c>
      <c r="D213" s="12" t="s">
        <v>25</v>
      </c>
      <c r="E213" s="13">
        <v>839</v>
      </c>
      <c r="F213" s="12" t="s">
        <v>11</v>
      </c>
      <c r="G213" s="13">
        <v>1</v>
      </c>
      <c r="H213" s="13">
        <v>2</v>
      </c>
      <c r="I213" s="12" t="s">
        <v>30</v>
      </c>
      <c r="J213" s="13">
        <v>334380</v>
      </c>
      <c r="K213" s="3"/>
      <c r="L213" s="12" t="s">
        <v>15</v>
      </c>
      <c r="M213" s="12" t="s">
        <v>58</v>
      </c>
      <c r="N213">
        <f t="shared" si="3"/>
        <v>5</v>
      </c>
    </row>
    <row r="214" spans="1:14" x14ac:dyDescent="0.25">
      <c r="A214" s="12" t="s">
        <v>51</v>
      </c>
      <c r="B214" s="12" t="s">
        <v>58</v>
      </c>
      <c r="C214" s="12" t="s">
        <v>42</v>
      </c>
      <c r="D214" s="12" t="s">
        <v>25</v>
      </c>
      <c r="E214" s="13">
        <v>839</v>
      </c>
      <c r="F214" s="12" t="s">
        <v>11</v>
      </c>
      <c r="G214" s="13">
        <v>1</v>
      </c>
      <c r="H214" s="13">
        <v>3</v>
      </c>
      <c r="I214" s="12" t="s">
        <v>26</v>
      </c>
      <c r="J214" s="13">
        <v>412713</v>
      </c>
      <c r="K214" s="3"/>
      <c r="L214" s="12" t="s">
        <v>15</v>
      </c>
      <c r="M214" s="12" t="s">
        <v>58</v>
      </c>
      <c r="N214">
        <f t="shared" si="3"/>
        <v>4</v>
      </c>
    </row>
    <row r="215" spans="1:14" x14ac:dyDescent="0.25">
      <c r="A215" s="12" t="s">
        <v>51</v>
      </c>
      <c r="B215" s="12" t="s">
        <v>58</v>
      </c>
      <c r="C215" s="12" t="s">
        <v>42</v>
      </c>
      <c r="D215" s="12" t="s">
        <v>25</v>
      </c>
      <c r="E215" s="13">
        <v>839</v>
      </c>
      <c r="F215" s="12" t="s">
        <v>11</v>
      </c>
      <c r="G215" s="13">
        <v>1</v>
      </c>
      <c r="H215" s="13">
        <v>4</v>
      </c>
      <c r="I215" s="12" t="s">
        <v>20</v>
      </c>
      <c r="J215" s="13">
        <v>33832</v>
      </c>
      <c r="K215" s="3"/>
      <c r="L215" s="12" t="s">
        <v>15</v>
      </c>
      <c r="M215" s="12" t="s">
        <v>58</v>
      </c>
      <c r="N215">
        <f t="shared" si="3"/>
        <v>3</v>
      </c>
    </row>
    <row r="216" spans="1:14" x14ac:dyDescent="0.25">
      <c r="A216" s="12" t="s">
        <v>51</v>
      </c>
      <c r="B216" s="12" t="s">
        <v>54</v>
      </c>
      <c r="C216" s="12" t="s">
        <v>42</v>
      </c>
      <c r="D216" s="12" t="s">
        <v>39</v>
      </c>
      <c r="E216" s="13">
        <v>834</v>
      </c>
      <c r="F216" s="12" t="s">
        <v>11</v>
      </c>
      <c r="G216" s="13">
        <v>1</v>
      </c>
      <c r="H216" s="13">
        <v>1</v>
      </c>
      <c r="I216" s="12" t="s">
        <v>33</v>
      </c>
      <c r="J216" s="13">
        <v>366</v>
      </c>
      <c r="K216" s="13">
        <v>1</v>
      </c>
      <c r="L216" s="12" t="s">
        <v>13</v>
      </c>
      <c r="M216" s="12" t="s">
        <v>57</v>
      </c>
      <c r="N216">
        <f t="shared" si="3"/>
        <v>6</v>
      </c>
    </row>
    <row r="217" spans="1:14" x14ac:dyDescent="0.25">
      <c r="A217" s="12" t="s">
        <v>51</v>
      </c>
      <c r="B217" s="12" t="s">
        <v>54</v>
      </c>
      <c r="C217" s="12" t="s">
        <v>42</v>
      </c>
      <c r="D217" s="12" t="s">
        <v>39</v>
      </c>
      <c r="E217" s="13">
        <v>834</v>
      </c>
      <c r="F217" s="12" t="s">
        <v>11</v>
      </c>
      <c r="G217" s="13">
        <v>1</v>
      </c>
      <c r="H217" s="13">
        <v>2</v>
      </c>
      <c r="I217" s="12" t="s">
        <v>34</v>
      </c>
      <c r="J217" s="13">
        <v>2618</v>
      </c>
      <c r="K217" s="13">
        <v>0.95</v>
      </c>
      <c r="L217" s="12" t="s">
        <v>15</v>
      </c>
      <c r="M217" s="12" t="s">
        <v>57</v>
      </c>
      <c r="N217">
        <f t="shared" si="3"/>
        <v>5</v>
      </c>
    </row>
    <row r="218" spans="1:14" x14ac:dyDescent="0.25">
      <c r="A218" s="12" t="s">
        <v>51</v>
      </c>
      <c r="B218" s="12" t="s">
        <v>54</v>
      </c>
      <c r="C218" s="12" t="s">
        <v>42</v>
      </c>
      <c r="D218" s="12" t="s">
        <v>39</v>
      </c>
      <c r="E218" s="13">
        <v>834</v>
      </c>
      <c r="F218" s="12" t="s">
        <v>11</v>
      </c>
      <c r="G218" s="13">
        <v>2</v>
      </c>
      <c r="H218" s="13">
        <v>1</v>
      </c>
      <c r="I218" s="12" t="s">
        <v>33</v>
      </c>
      <c r="J218" s="13">
        <v>734</v>
      </c>
      <c r="K218" s="13">
        <v>1</v>
      </c>
      <c r="L218" s="12" t="s">
        <v>13</v>
      </c>
      <c r="M218" s="12" t="s">
        <v>55</v>
      </c>
      <c r="N218">
        <f t="shared" si="3"/>
        <v>6</v>
      </c>
    </row>
    <row r="219" spans="1:14" x14ac:dyDescent="0.25">
      <c r="A219" s="12" t="s">
        <v>51</v>
      </c>
      <c r="B219" s="12" t="s">
        <v>54</v>
      </c>
      <c r="C219" s="12" t="s">
        <v>42</v>
      </c>
      <c r="D219" s="12" t="s">
        <v>39</v>
      </c>
      <c r="E219" s="13">
        <v>834</v>
      </c>
      <c r="F219" s="12" t="s">
        <v>11</v>
      </c>
      <c r="G219" s="13">
        <v>2</v>
      </c>
      <c r="H219" s="13">
        <v>2</v>
      </c>
      <c r="I219" s="12" t="s">
        <v>34</v>
      </c>
      <c r="J219" s="13">
        <v>5110</v>
      </c>
      <c r="K219" s="13">
        <v>0.95</v>
      </c>
      <c r="L219" s="12" t="s">
        <v>15</v>
      </c>
      <c r="M219" s="12" t="s">
        <v>55</v>
      </c>
      <c r="N219">
        <f t="shared" si="3"/>
        <v>5</v>
      </c>
    </row>
    <row r="220" spans="1:14" x14ac:dyDescent="0.25">
      <c r="A220" s="12" t="s">
        <v>51</v>
      </c>
      <c r="B220" s="12" t="s">
        <v>54</v>
      </c>
      <c r="C220" s="12" t="s">
        <v>42</v>
      </c>
      <c r="D220" s="12" t="s">
        <v>39</v>
      </c>
      <c r="E220" s="13">
        <v>834</v>
      </c>
      <c r="F220" s="12" t="s">
        <v>11</v>
      </c>
      <c r="G220" s="13">
        <v>3</v>
      </c>
      <c r="H220" s="13">
        <v>1</v>
      </c>
      <c r="I220" s="12" t="s">
        <v>33</v>
      </c>
      <c r="J220" s="13">
        <v>598</v>
      </c>
      <c r="K220" s="13">
        <v>1</v>
      </c>
      <c r="L220" s="12" t="s">
        <v>13</v>
      </c>
      <c r="M220" s="12" t="s">
        <v>56</v>
      </c>
      <c r="N220">
        <f t="shared" si="3"/>
        <v>6</v>
      </c>
    </row>
    <row r="221" spans="1:14" x14ac:dyDescent="0.25">
      <c r="A221" s="12" t="s">
        <v>51</v>
      </c>
      <c r="B221" s="12" t="s">
        <v>58</v>
      </c>
      <c r="C221" s="12" t="s">
        <v>42</v>
      </c>
      <c r="D221" s="12" t="s">
        <v>39</v>
      </c>
      <c r="E221" s="13">
        <v>506</v>
      </c>
      <c r="F221" s="12" t="s">
        <v>11</v>
      </c>
      <c r="G221" s="13">
        <v>1</v>
      </c>
      <c r="H221" s="13">
        <v>2</v>
      </c>
      <c r="I221" s="12" t="s">
        <v>34</v>
      </c>
      <c r="J221" s="13">
        <v>32709</v>
      </c>
      <c r="K221" s="13">
        <v>0.22</v>
      </c>
      <c r="L221" s="12" t="s">
        <v>15</v>
      </c>
      <c r="M221" s="12" t="s">
        <v>58</v>
      </c>
      <c r="N221">
        <f t="shared" si="3"/>
        <v>5</v>
      </c>
    </row>
    <row r="222" spans="1:14" x14ac:dyDescent="0.25">
      <c r="A222" s="12" t="s">
        <v>51</v>
      </c>
      <c r="B222" s="12" t="s">
        <v>54</v>
      </c>
      <c r="C222" s="12" t="s">
        <v>42</v>
      </c>
      <c r="D222" s="12" t="s">
        <v>39</v>
      </c>
      <c r="E222" s="13">
        <v>834</v>
      </c>
      <c r="F222" s="12" t="s">
        <v>11</v>
      </c>
      <c r="G222" s="13">
        <v>3</v>
      </c>
      <c r="H222" s="13">
        <v>2</v>
      </c>
      <c r="I222" s="12" t="s">
        <v>34</v>
      </c>
      <c r="J222" s="13">
        <v>4079</v>
      </c>
      <c r="K222" s="13">
        <v>0.95</v>
      </c>
      <c r="L222" s="12" t="s">
        <v>15</v>
      </c>
      <c r="M222" s="12" t="s">
        <v>56</v>
      </c>
      <c r="N222">
        <f t="shared" si="3"/>
        <v>5</v>
      </c>
    </row>
    <row r="223" spans="1:14" x14ac:dyDescent="0.25">
      <c r="A223" s="12" t="s">
        <v>51</v>
      </c>
      <c r="B223" s="12" t="s">
        <v>58</v>
      </c>
      <c r="C223" s="12" t="s">
        <v>42</v>
      </c>
      <c r="D223" s="12" t="s">
        <v>39</v>
      </c>
      <c r="E223" s="13">
        <v>506</v>
      </c>
      <c r="F223" s="12" t="s">
        <v>11</v>
      </c>
      <c r="G223" s="13">
        <v>1</v>
      </c>
      <c r="H223" s="13">
        <v>1</v>
      </c>
      <c r="I223" s="12" t="s">
        <v>33</v>
      </c>
      <c r="J223" s="13">
        <v>1923</v>
      </c>
      <c r="K223" s="13">
        <v>0.74</v>
      </c>
      <c r="L223" s="12" t="s">
        <v>13</v>
      </c>
      <c r="M223" s="12" t="s">
        <v>58</v>
      </c>
      <c r="N223">
        <f t="shared" si="3"/>
        <v>6</v>
      </c>
    </row>
    <row r="224" spans="1:14" x14ac:dyDescent="0.25">
      <c r="A224" s="12" t="s">
        <v>51</v>
      </c>
      <c r="B224" s="12" t="s">
        <v>58</v>
      </c>
      <c r="C224" s="12" t="s">
        <v>42</v>
      </c>
      <c r="D224" s="12" t="s">
        <v>39</v>
      </c>
      <c r="E224" s="13">
        <v>506</v>
      </c>
      <c r="F224" s="12" t="s">
        <v>11</v>
      </c>
      <c r="G224" s="13">
        <v>1</v>
      </c>
      <c r="H224" s="13">
        <v>3</v>
      </c>
      <c r="I224" s="12" t="s">
        <v>31</v>
      </c>
      <c r="J224" s="13">
        <v>192495</v>
      </c>
      <c r="K224" s="13">
        <v>0.32</v>
      </c>
      <c r="L224" s="12" t="s">
        <v>15</v>
      </c>
      <c r="M224" s="12" t="s">
        <v>58</v>
      </c>
      <c r="N224">
        <f t="shared" si="3"/>
        <v>4</v>
      </c>
    </row>
    <row r="225" spans="1:14" x14ac:dyDescent="0.25">
      <c r="A225" s="12" t="s">
        <v>51</v>
      </c>
      <c r="B225" s="12" t="s">
        <v>58</v>
      </c>
      <c r="C225" s="12" t="s">
        <v>42</v>
      </c>
      <c r="D225" s="12" t="s">
        <v>39</v>
      </c>
      <c r="E225" s="13">
        <v>506</v>
      </c>
      <c r="F225" s="12" t="s">
        <v>11</v>
      </c>
      <c r="G225" s="13">
        <v>1</v>
      </c>
      <c r="H225" s="13">
        <v>4</v>
      </c>
      <c r="I225" s="12" t="s">
        <v>36</v>
      </c>
      <c r="J225" s="13">
        <v>13838</v>
      </c>
      <c r="K225" s="13">
        <v>0.02</v>
      </c>
      <c r="L225" s="12" t="s">
        <v>15</v>
      </c>
      <c r="M225" s="12" t="s">
        <v>58</v>
      </c>
      <c r="N225">
        <f t="shared" si="3"/>
        <v>3</v>
      </c>
    </row>
    <row r="226" spans="1:14" x14ac:dyDescent="0.25">
      <c r="A226" s="12" t="s">
        <v>51</v>
      </c>
      <c r="B226" s="12" t="s">
        <v>58</v>
      </c>
      <c r="C226" s="12" t="s">
        <v>42</v>
      </c>
      <c r="D226" s="12" t="s">
        <v>39</v>
      </c>
      <c r="E226" s="13">
        <v>506</v>
      </c>
      <c r="F226" s="12" t="s">
        <v>11</v>
      </c>
      <c r="G226" s="13">
        <v>2</v>
      </c>
      <c r="H226" s="13">
        <v>1</v>
      </c>
      <c r="I226" s="12" t="s">
        <v>33</v>
      </c>
      <c r="J226" s="13">
        <v>398</v>
      </c>
      <c r="K226" s="13">
        <v>0.35</v>
      </c>
      <c r="L226" s="12" t="s">
        <v>13</v>
      </c>
      <c r="M226" s="12" t="s">
        <v>59</v>
      </c>
      <c r="N226">
        <f t="shared" si="3"/>
        <v>6</v>
      </c>
    </row>
    <row r="227" spans="1:14" x14ac:dyDescent="0.25">
      <c r="A227" s="12" t="s">
        <v>51</v>
      </c>
      <c r="B227" s="12" t="s">
        <v>58</v>
      </c>
      <c r="C227" s="12" t="s">
        <v>42</v>
      </c>
      <c r="D227" s="12" t="s">
        <v>39</v>
      </c>
      <c r="E227" s="13">
        <v>506</v>
      </c>
      <c r="F227" s="12" t="s">
        <v>11</v>
      </c>
      <c r="G227" s="13">
        <v>2</v>
      </c>
      <c r="H227" s="13">
        <v>2</v>
      </c>
      <c r="I227" s="12" t="s">
        <v>34</v>
      </c>
      <c r="J227" s="13">
        <v>15420</v>
      </c>
      <c r="K227" s="13">
        <v>0.45</v>
      </c>
      <c r="L227" s="12" t="s">
        <v>15</v>
      </c>
      <c r="M227" s="12" t="s">
        <v>59</v>
      </c>
      <c r="N227">
        <f t="shared" si="3"/>
        <v>5</v>
      </c>
    </row>
    <row r="228" spans="1:14" x14ac:dyDescent="0.25">
      <c r="A228" s="12" t="s">
        <v>51</v>
      </c>
      <c r="B228" s="12" t="s">
        <v>58</v>
      </c>
      <c r="C228" s="12" t="s">
        <v>42</v>
      </c>
      <c r="D228" s="12" t="s">
        <v>39</v>
      </c>
      <c r="E228" s="13">
        <v>506</v>
      </c>
      <c r="F228" s="12" t="s">
        <v>11</v>
      </c>
      <c r="G228" s="13">
        <v>2</v>
      </c>
      <c r="H228" s="13">
        <v>3</v>
      </c>
      <c r="I228" s="12" t="s">
        <v>31</v>
      </c>
      <c r="J228" s="13">
        <v>918757</v>
      </c>
      <c r="K228" s="13">
        <v>2.42</v>
      </c>
      <c r="L228" s="12" t="s">
        <v>15</v>
      </c>
      <c r="M228" s="12" t="s">
        <v>59</v>
      </c>
      <c r="N228">
        <f t="shared" si="3"/>
        <v>4</v>
      </c>
    </row>
    <row r="229" spans="1:14" x14ac:dyDescent="0.25">
      <c r="A229" s="12" t="s">
        <v>51</v>
      </c>
      <c r="B229" s="12" t="s">
        <v>58</v>
      </c>
      <c r="C229" s="12" t="s">
        <v>42</v>
      </c>
      <c r="D229" s="12" t="s">
        <v>39</v>
      </c>
      <c r="E229" s="13">
        <v>506</v>
      </c>
      <c r="F229" s="12" t="s">
        <v>11</v>
      </c>
      <c r="G229" s="13">
        <v>2</v>
      </c>
      <c r="H229" s="13">
        <v>4</v>
      </c>
      <c r="I229" s="12" t="s">
        <v>36</v>
      </c>
      <c r="J229" s="13">
        <v>18795</v>
      </c>
      <c r="K229" s="13">
        <v>0.04</v>
      </c>
      <c r="L229" s="12" t="s">
        <v>15</v>
      </c>
      <c r="M229" s="12" t="s">
        <v>59</v>
      </c>
      <c r="N229">
        <f t="shared" si="3"/>
        <v>3</v>
      </c>
    </row>
    <row r="230" spans="1:14" x14ac:dyDescent="0.25">
      <c r="A230" s="12" t="s">
        <v>51</v>
      </c>
      <c r="B230" s="12" t="s">
        <v>58</v>
      </c>
      <c r="C230" s="12" t="s">
        <v>42</v>
      </c>
      <c r="D230" s="12" t="s">
        <v>39</v>
      </c>
      <c r="E230" s="13">
        <v>506</v>
      </c>
      <c r="F230" s="12" t="s">
        <v>11</v>
      </c>
      <c r="G230" s="13">
        <v>3</v>
      </c>
      <c r="H230" s="13">
        <v>1</v>
      </c>
      <c r="I230" s="12" t="s">
        <v>36</v>
      </c>
      <c r="J230" s="13">
        <v>390</v>
      </c>
      <c r="K230" s="13">
        <v>0</v>
      </c>
      <c r="L230" s="12" t="s">
        <v>15</v>
      </c>
      <c r="M230" s="12" t="s">
        <v>63</v>
      </c>
      <c r="N230">
        <f t="shared" si="3"/>
        <v>3</v>
      </c>
    </row>
    <row r="231" spans="1:14" x14ac:dyDescent="0.25">
      <c r="A231" s="12" t="s">
        <v>51</v>
      </c>
      <c r="B231" s="12" t="s">
        <v>58</v>
      </c>
      <c r="C231" s="12" t="s">
        <v>42</v>
      </c>
      <c r="D231" s="12" t="s">
        <v>34</v>
      </c>
      <c r="E231" s="13">
        <v>153</v>
      </c>
      <c r="F231" s="12" t="s">
        <v>11</v>
      </c>
      <c r="G231" s="13">
        <v>1</v>
      </c>
      <c r="H231" s="13">
        <v>1</v>
      </c>
      <c r="I231" s="12" t="s">
        <v>16</v>
      </c>
      <c r="J231" s="13">
        <v>23347</v>
      </c>
      <c r="K231" s="3"/>
      <c r="L231" s="12" t="s">
        <v>13</v>
      </c>
      <c r="M231" s="12" t="s">
        <v>58</v>
      </c>
      <c r="N231">
        <f t="shared" si="3"/>
        <v>6</v>
      </c>
    </row>
    <row r="232" spans="1:14" x14ac:dyDescent="0.25">
      <c r="A232" s="12" t="s">
        <v>51</v>
      </c>
      <c r="B232" s="12" t="s">
        <v>58</v>
      </c>
      <c r="C232" s="12" t="s">
        <v>42</v>
      </c>
      <c r="D232" s="12" t="s">
        <v>34</v>
      </c>
      <c r="E232" s="13">
        <v>153</v>
      </c>
      <c r="F232" s="12" t="s">
        <v>11</v>
      </c>
      <c r="G232" s="13">
        <v>1</v>
      </c>
      <c r="H232" s="13">
        <v>2</v>
      </c>
      <c r="I232" s="12" t="s">
        <v>17</v>
      </c>
      <c r="J232" s="13">
        <v>363569</v>
      </c>
      <c r="K232" s="3"/>
      <c r="L232" s="12" t="s">
        <v>15</v>
      </c>
      <c r="M232" s="12" t="s">
        <v>58</v>
      </c>
      <c r="N232">
        <f t="shared" si="3"/>
        <v>5</v>
      </c>
    </row>
    <row r="233" spans="1:14" x14ac:dyDescent="0.25">
      <c r="A233" s="12" t="s">
        <v>51</v>
      </c>
      <c r="B233" s="12" t="s">
        <v>58</v>
      </c>
      <c r="C233" s="12" t="s">
        <v>42</v>
      </c>
      <c r="D233" s="12" t="s">
        <v>34</v>
      </c>
      <c r="E233" s="13">
        <v>153</v>
      </c>
      <c r="F233" s="12" t="s">
        <v>11</v>
      </c>
      <c r="G233" s="13">
        <v>1</v>
      </c>
      <c r="H233" s="13">
        <v>3</v>
      </c>
      <c r="I233" s="12" t="s">
        <v>32</v>
      </c>
      <c r="J233" s="13">
        <v>67025</v>
      </c>
      <c r="K233" s="3"/>
      <c r="L233" s="12" t="s">
        <v>15</v>
      </c>
      <c r="M233" s="12" t="s">
        <v>58</v>
      </c>
      <c r="N233">
        <f t="shared" si="3"/>
        <v>4</v>
      </c>
    </row>
    <row r="234" spans="1:14" x14ac:dyDescent="0.25">
      <c r="A234" s="12" t="s">
        <v>51</v>
      </c>
      <c r="B234" s="12" t="s">
        <v>58</v>
      </c>
      <c r="C234" s="12" t="s">
        <v>42</v>
      </c>
      <c r="D234" s="12" t="s">
        <v>34</v>
      </c>
      <c r="E234" s="13">
        <v>153</v>
      </c>
      <c r="F234" s="12" t="s">
        <v>11</v>
      </c>
      <c r="G234" s="13">
        <v>1</v>
      </c>
      <c r="H234" s="13">
        <v>4</v>
      </c>
      <c r="I234" s="12" t="s">
        <v>18</v>
      </c>
      <c r="J234" s="13">
        <v>16405</v>
      </c>
      <c r="K234" s="3"/>
      <c r="L234" s="12" t="s">
        <v>15</v>
      </c>
      <c r="M234" s="12" t="s">
        <v>58</v>
      </c>
      <c r="N234">
        <f t="shared" si="3"/>
        <v>3</v>
      </c>
    </row>
    <row r="235" spans="1:14" x14ac:dyDescent="0.25">
      <c r="A235" s="12" t="s">
        <v>51</v>
      </c>
      <c r="B235" s="12" t="s">
        <v>60</v>
      </c>
      <c r="C235" s="12" t="s">
        <v>42</v>
      </c>
      <c r="D235" s="12" t="s">
        <v>38</v>
      </c>
      <c r="E235" s="13">
        <v>911</v>
      </c>
      <c r="F235" s="12" t="s">
        <v>11</v>
      </c>
      <c r="G235" s="13">
        <v>3</v>
      </c>
      <c r="H235" s="13">
        <v>1</v>
      </c>
      <c r="I235" s="12" t="s">
        <v>34</v>
      </c>
      <c r="J235" s="13">
        <v>0</v>
      </c>
      <c r="K235" s="13">
        <v>5.44</v>
      </c>
      <c r="L235" s="12" t="s">
        <v>13</v>
      </c>
      <c r="M235" s="12" t="s">
        <v>62</v>
      </c>
      <c r="N235">
        <f t="shared" si="3"/>
        <v>6</v>
      </c>
    </row>
    <row r="236" spans="1:14" x14ac:dyDescent="0.25">
      <c r="A236" s="12" t="s">
        <v>51</v>
      </c>
      <c r="B236" s="12" t="s">
        <v>60</v>
      </c>
      <c r="C236" s="12" t="s">
        <v>42</v>
      </c>
      <c r="D236" s="12" t="s">
        <v>38</v>
      </c>
      <c r="E236" s="13">
        <v>911</v>
      </c>
      <c r="F236" s="12" t="s">
        <v>11</v>
      </c>
      <c r="G236" s="13">
        <v>3</v>
      </c>
      <c r="H236" s="13">
        <v>2</v>
      </c>
      <c r="I236" s="12" t="s">
        <v>31</v>
      </c>
      <c r="J236" s="13">
        <v>38838</v>
      </c>
      <c r="K236" s="13">
        <v>16.61</v>
      </c>
      <c r="L236" s="12" t="s">
        <v>15</v>
      </c>
      <c r="M236" s="12" t="s">
        <v>62</v>
      </c>
      <c r="N236">
        <f t="shared" si="3"/>
        <v>5</v>
      </c>
    </row>
    <row r="237" spans="1:14" x14ac:dyDescent="0.25">
      <c r="A237" s="12" t="s">
        <v>51</v>
      </c>
      <c r="B237" s="12" t="s">
        <v>60</v>
      </c>
      <c r="C237" s="12" t="s">
        <v>42</v>
      </c>
      <c r="D237" s="12" t="s">
        <v>38</v>
      </c>
      <c r="E237" s="13">
        <v>911</v>
      </c>
      <c r="F237" s="12" t="s">
        <v>11</v>
      </c>
      <c r="G237" s="13">
        <v>3</v>
      </c>
      <c r="H237" s="13">
        <v>3</v>
      </c>
      <c r="I237" s="12" t="s">
        <v>36</v>
      </c>
      <c r="J237" s="13">
        <v>592938</v>
      </c>
      <c r="K237" s="13">
        <v>4.8899999999999997</v>
      </c>
      <c r="L237" s="12" t="s">
        <v>15</v>
      </c>
      <c r="M237" s="12" t="s">
        <v>62</v>
      </c>
      <c r="N237">
        <f t="shared" si="3"/>
        <v>4</v>
      </c>
    </row>
    <row r="238" spans="1:14" x14ac:dyDescent="0.25">
      <c r="A238" s="12" t="s">
        <v>51</v>
      </c>
      <c r="B238" s="12" t="s">
        <v>60</v>
      </c>
      <c r="C238" s="12" t="s">
        <v>42</v>
      </c>
      <c r="D238" s="12" t="s">
        <v>38</v>
      </c>
      <c r="E238" s="13">
        <v>911</v>
      </c>
      <c r="F238" s="12" t="s">
        <v>11</v>
      </c>
      <c r="G238" s="13">
        <v>3</v>
      </c>
      <c r="H238" s="13">
        <v>4</v>
      </c>
      <c r="I238" s="12" t="s">
        <v>35</v>
      </c>
      <c r="J238" s="13">
        <v>917013</v>
      </c>
      <c r="K238" s="13">
        <v>3.36</v>
      </c>
      <c r="L238" s="12" t="s">
        <v>15</v>
      </c>
      <c r="M238" s="12" t="s">
        <v>62</v>
      </c>
      <c r="N238">
        <f t="shared" si="3"/>
        <v>3</v>
      </c>
    </row>
    <row r="239" spans="1:14" x14ac:dyDescent="0.25">
      <c r="A239" s="12" t="s">
        <v>51</v>
      </c>
      <c r="B239" s="12" t="s">
        <v>60</v>
      </c>
      <c r="C239" s="12" t="s">
        <v>42</v>
      </c>
      <c r="D239" s="12" t="s">
        <v>39</v>
      </c>
      <c r="E239" s="13">
        <v>911</v>
      </c>
      <c r="F239" s="12" t="s">
        <v>19</v>
      </c>
      <c r="G239" s="13">
        <v>3</v>
      </c>
      <c r="H239" s="13">
        <v>1</v>
      </c>
      <c r="I239" s="12" t="s">
        <v>34</v>
      </c>
      <c r="J239" s="13">
        <v>16549</v>
      </c>
      <c r="K239" s="13">
        <v>5.4</v>
      </c>
      <c r="L239" s="12" t="s">
        <v>15</v>
      </c>
      <c r="M239" s="12" t="s">
        <v>62</v>
      </c>
      <c r="N239">
        <f t="shared" si="3"/>
        <v>5</v>
      </c>
    </row>
    <row r="240" spans="1:14" x14ac:dyDescent="0.25">
      <c r="A240" s="12" t="s">
        <v>51</v>
      </c>
      <c r="B240" s="12" t="s">
        <v>60</v>
      </c>
      <c r="C240" s="12" t="s">
        <v>42</v>
      </c>
      <c r="D240" s="12" t="s">
        <v>39</v>
      </c>
      <c r="E240" s="13">
        <v>911</v>
      </c>
      <c r="F240" s="12" t="s">
        <v>19</v>
      </c>
      <c r="G240" s="13">
        <v>3</v>
      </c>
      <c r="H240" s="13">
        <v>2</v>
      </c>
      <c r="I240" s="12" t="s">
        <v>31</v>
      </c>
      <c r="J240" s="13">
        <v>1564766</v>
      </c>
      <c r="K240" s="13">
        <v>16.5</v>
      </c>
      <c r="L240" s="12" t="s">
        <v>15</v>
      </c>
      <c r="M240" s="12" t="s">
        <v>62</v>
      </c>
      <c r="N240">
        <f t="shared" si="3"/>
        <v>4</v>
      </c>
    </row>
    <row r="241" spans="1:14" x14ac:dyDescent="0.25">
      <c r="A241" s="12" t="s">
        <v>51</v>
      </c>
      <c r="B241" s="12" t="s">
        <v>60</v>
      </c>
      <c r="C241" s="12" t="s">
        <v>42</v>
      </c>
      <c r="D241" s="12" t="s">
        <v>39</v>
      </c>
      <c r="E241" s="13">
        <v>911</v>
      </c>
      <c r="F241" s="12" t="s">
        <v>19</v>
      </c>
      <c r="G241" s="13">
        <v>3</v>
      </c>
      <c r="H241" s="13">
        <v>3</v>
      </c>
      <c r="I241" s="12" t="s">
        <v>36</v>
      </c>
      <c r="J241" s="13">
        <v>536172</v>
      </c>
      <c r="K241" s="13">
        <v>2.2999999999999998</v>
      </c>
      <c r="L241" s="12" t="s">
        <v>15</v>
      </c>
      <c r="M241" s="12" t="s">
        <v>62</v>
      </c>
      <c r="N241">
        <f t="shared" si="3"/>
        <v>3</v>
      </c>
    </row>
    <row r="242" spans="1:14" x14ac:dyDescent="0.25">
      <c r="A242" s="12" t="s">
        <v>51</v>
      </c>
      <c r="B242" s="12" t="s">
        <v>58</v>
      </c>
      <c r="C242" s="12" t="s">
        <v>42</v>
      </c>
      <c r="D242" s="12" t="s">
        <v>37</v>
      </c>
      <c r="E242" s="13">
        <v>506</v>
      </c>
      <c r="F242" s="12" t="s">
        <v>19</v>
      </c>
      <c r="G242" s="13">
        <v>5</v>
      </c>
      <c r="H242" s="13">
        <v>1</v>
      </c>
      <c r="I242" s="12" t="s">
        <v>10</v>
      </c>
      <c r="J242" s="13">
        <v>17136</v>
      </c>
      <c r="K242" s="13">
        <v>0.38</v>
      </c>
      <c r="L242" s="12" t="s">
        <v>13</v>
      </c>
      <c r="M242" s="12" t="s">
        <v>58</v>
      </c>
      <c r="N242">
        <f t="shared" si="3"/>
        <v>6</v>
      </c>
    </row>
    <row r="243" spans="1:14" x14ac:dyDescent="0.25">
      <c r="A243" s="12" t="s">
        <v>51</v>
      </c>
      <c r="B243" s="12" t="s">
        <v>58</v>
      </c>
      <c r="C243" s="12" t="s">
        <v>42</v>
      </c>
      <c r="D243" s="12" t="s">
        <v>37</v>
      </c>
      <c r="E243" s="13">
        <v>506</v>
      </c>
      <c r="F243" s="12" t="s">
        <v>19</v>
      </c>
      <c r="G243" s="13">
        <v>5</v>
      </c>
      <c r="H243" s="13">
        <v>2</v>
      </c>
      <c r="I243" s="12" t="s">
        <v>33</v>
      </c>
      <c r="J243" s="13">
        <v>152888</v>
      </c>
      <c r="K243" s="13">
        <v>0.72</v>
      </c>
      <c r="L243" s="12" t="s">
        <v>15</v>
      </c>
      <c r="M243" s="12" t="s">
        <v>58</v>
      </c>
      <c r="N243">
        <f t="shared" si="3"/>
        <v>5</v>
      </c>
    </row>
    <row r="244" spans="1:14" x14ac:dyDescent="0.25">
      <c r="A244" s="12" t="s">
        <v>51</v>
      </c>
      <c r="B244" s="12" t="s">
        <v>58</v>
      </c>
      <c r="C244" s="12" t="s">
        <v>42</v>
      </c>
      <c r="D244" s="12" t="s">
        <v>37</v>
      </c>
      <c r="E244" s="13">
        <v>506</v>
      </c>
      <c r="F244" s="12" t="s">
        <v>19</v>
      </c>
      <c r="G244" s="13">
        <v>5</v>
      </c>
      <c r="H244" s="13">
        <v>3</v>
      </c>
      <c r="I244" s="12" t="s">
        <v>34</v>
      </c>
      <c r="J244" s="13">
        <v>119814</v>
      </c>
      <c r="K244" s="13">
        <v>0.16</v>
      </c>
      <c r="L244" s="12" t="s">
        <v>15</v>
      </c>
      <c r="M244" s="12" t="s">
        <v>58</v>
      </c>
      <c r="N244">
        <f t="shared" si="3"/>
        <v>4</v>
      </c>
    </row>
    <row r="245" spans="1:14" x14ac:dyDescent="0.25">
      <c r="A245" s="12" t="s">
        <v>51</v>
      </c>
      <c r="B245" s="12" t="s">
        <v>58</v>
      </c>
      <c r="C245" s="12" t="s">
        <v>42</v>
      </c>
      <c r="D245" s="12" t="s">
        <v>37</v>
      </c>
      <c r="E245" s="13">
        <v>506</v>
      </c>
      <c r="F245" s="12" t="s">
        <v>19</v>
      </c>
      <c r="G245" s="13">
        <v>5</v>
      </c>
      <c r="H245" s="13">
        <v>4</v>
      </c>
      <c r="I245" s="12" t="s">
        <v>31</v>
      </c>
      <c r="J245" s="13">
        <v>66386</v>
      </c>
      <c r="K245" s="13">
        <v>7.0000000000000007E-2</v>
      </c>
      <c r="L245" s="12" t="s">
        <v>15</v>
      </c>
      <c r="M245" s="12" t="s">
        <v>58</v>
      </c>
      <c r="N245">
        <f t="shared" si="3"/>
        <v>3</v>
      </c>
    </row>
    <row r="246" spans="1:14" x14ac:dyDescent="0.25">
      <c r="A246" s="12" t="s">
        <v>51</v>
      </c>
      <c r="B246" s="12" t="s">
        <v>58</v>
      </c>
      <c r="C246" s="12" t="s">
        <v>42</v>
      </c>
      <c r="D246" s="12" t="s">
        <v>37</v>
      </c>
      <c r="E246" s="13">
        <v>506</v>
      </c>
      <c r="F246" s="12" t="s">
        <v>19</v>
      </c>
      <c r="G246" s="13">
        <v>6</v>
      </c>
      <c r="H246" s="13">
        <v>1</v>
      </c>
      <c r="I246" s="12" t="s">
        <v>10</v>
      </c>
      <c r="J246" s="13">
        <v>454</v>
      </c>
      <c r="K246" s="13">
        <v>2.16</v>
      </c>
      <c r="L246" s="12" t="s">
        <v>13</v>
      </c>
      <c r="M246" s="12" t="s">
        <v>59</v>
      </c>
      <c r="N246">
        <f t="shared" si="3"/>
        <v>6</v>
      </c>
    </row>
    <row r="247" spans="1:14" x14ac:dyDescent="0.25">
      <c r="A247" s="12" t="s">
        <v>51</v>
      </c>
      <c r="B247" s="12" t="s">
        <v>58</v>
      </c>
      <c r="C247" s="12" t="s">
        <v>42</v>
      </c>
      <c r="D247" s="12" t="s">
        <v>37</v>
      </c>
      <c r="E247" s="13">
        <v>506</v>
      </c>
      <c r="F247" s="12" t="s">
        <v>19</v>
      </c>
      <c r="G247" s="13">
        <v>6</v>
      </c>
      <c r="H247" s="13">
        <v>2</v>
      </c>
      <c r="I247" s="12" t="s">
        <v>33</v>
      </c>
      <c r="J247" s="13">
        <v>10989</v>
      </c>
      <c r="K247" s="13">
        <v>0.35</v>
      </c>
      <c r="L247" s="12" t="s">
        <v>15</v>
      </c>
      <c r="M247" s="12" t="s">
        <v>59</v>
      </c>
      <c r="N247">
        <f t="shared" si="3"/>
        <v>5</v>
      </c>
    </row>
    <row r="248" spans="1:14" x14ac:dyDescent="0.25">
      <c r="A248" s="12" t="s">
        <v>51</v>
      </c>
      <c r="B248" s="12" t="s">
        <v>58</v>
      </c>
      <c r="C248" s="12" t="s">
        <v>42</v>
      </c>
      <c r="D248" s="12" t="s">
        <v>37</v>
      </c>
      <c r="E248" s="13">
        <v>506</v>
      </c>
      <c r="F248" s="12" t="s">
        <v>19</v>
      </c>
      <c r="G248" s="13">
        <v>6</v>
      </c>
      <c r="H248" s="13">
        <v>3</v>
      </c>
      <c r="I248" s="12" t="s">
        <v>34</v>
      </c>
      <c r="J248" s="13">
        <v>60728</v>
      </c>
      <c r="K248" s="13">
        <v>0.37</v>
      </c>
      <c r="L248" s="12" t="s">
        <v>15</v>
      </c>
      <c r="M248" s="12" t="s">
        <v>59</v>
      </c>
      <c r="N248">
        <f t="shared" si="3"/>
        <v>4</v>
      </c>
    </row>
    <row r="249" spans="1:14" x14ac:dyDescent="0.25">
      <c r="A249" s="12" t="s">
        <v>51</v>
      </c>
      <c r="B249" s="12" t="s">
        <v>58</v>
      </c>
      <c r="C249" s="12" t="s">
        <v>42</v>
      </c>
      <c r="D249" s="12" t="s">
        <v>37</v>
      </c>
      <c r="E249" s="13">
        <v>506</v>
      </c>
      <c r="F249" s="12" t="s">
        <v>19</v>
      </c>
      <c r="G249" s="13">
        <v>6</v>
      </c>
      <c r="H249" s="13">
        <v>4</v>
      </c>
      <c r="I249" s="12" t="s">
        <v>31</v>
      </c>
      <c r="J249" s="13">
        <v>119036</v>
      </c>
      <c r="K249" s="13">
        <v>0.28000000000000003</v>
      </c>
      <c r="L249" s="12" t="s">
        <v>15</v>
      </c>
      <c r="M249" s="12" t="s">
        <v>59</v>
      </c>
      <c r="N249">
        <f t="shared" si="3"/>
        <v>3</v>
      </c>
    </row>
    <row r="250" spans="1:14" x14ac:dyDescent="0.25">
      <c r="A250" s="12" t="s">
        <v>51</v>
      </c>
      <c r="B250" s="12" t="s">
        <v>52</v>
      </c>
      <c r="C250" s="12" t="s">
        <v>42</v>
      </c>
      <c r="D250" s="12" t="s">
        <v>38</v>
      </c>
      <c r="E250" s="13">
        <v>912</v>
      </c>
      <c r="F250" s="12" t="s">
        <v>11</v>
      </c>
      <c r="G250" s="13">
        <v>1</v>
      </c>
      <c r="H250" s="13">
        <v>1</v>
      </c>
      <c r="I250" s="12" t="s">
        <v>34</v>
      </c>
      <c r="J250" s="13">
        <v>80</v>
      </c>
      <c r="K250" s="13">
        <v>0.89</v>
      </c>
      <c r="L250" s="12" t="s">
        <v>13</v>
      </c>
      <c r="M250" s="12" t="s">
        <v>53</v>
      </c>
      <c r="N250">
        <f t="shared" si="3"/>
        <v>6</v>
      </c>
    </row>
    <row r="251" spans="1:14" x14ac:dyDescent="0.25">
      <c r="A251" s="12" t="s">
        <v>51</v>
      </c>
      <c r="B251" s="12" t="s">
        <v>52</v>
      </c>
      <c r="C251" s="12" t="s">
        <v>42</v>
      </c>
      <c r="D251" s="12" t="s">
        <v>38</v>
      </c>
      <c r="E251" s="13">
        <v>912</v>
      </c>
      <c r="F251" s="12" t="s">
        <v>11</v>
      </c>
      <c r="G251" s="13">
        <v>1</v>
      </c>
      <c r="H251" s="13">
        <v>2</v>
      </c>
      <c r="I251" s="12" t="s">
        <v>31</v>
      </c>
      <c r="J251" s="13">
        <v>32576</v>
      </c>
      <c r="K251" s="13">
        <v>3.39</v>
      </c>
      <c r="L251" s="12" t="s">
        <v>15</v>
      </c>
      <c r="M251" s="12" t="s">
        <v>53</v>
      </c>
      <c r="N251">
        <f t="shared" si="3"/>
        <v>5</v>
      </c>
    </row>
    <row r="252" spans="1:14" x14ac:dyDescent="0.25">
      <c r="A252" s="12" t="s">
        <v>51</v>
      </c>
      <c r="B252" s="12" t="s">
        <v>52</v>
      </c>
      <c r="C252" s="12" t="s">
        <v>42</v>
      </c>
      <c r="D252" s="12" t="s">
        <v>38</v>
      </c>
      <c r="E252" s="13">
        <v>912</v>
      </c>
      <c r="F252" s="12" t="s">
        <v>11</v>
      </c>
      <c r="G252" s="13">
        <v>1</v>
      </c>
      <c r="H252" s="13">
        <v>3</v>
      </c>
      <c r="I252" s="12" t="s">
        <v>36</v>
      </c>
      <c r="J252" s="13">
        <v>134465</v>
      </c>
      <c r="K252" s="13">
        <v>0.69</v>
      </c>
      <c r="L252" s="12" t="s">
        <v>15</v>
      </c>
      <c r="M252" s="12" t="s">
        <v>53</v>
      </c>
      <c r="N252">
        <f t="shared" si="3"/>
        <v>4</v>
      </c>
    </row>
    <row r="253" spans="1:14" x14ac:dyDescent="0.25">
      <c r="A253" s="12" t="s">
        <v>51</v>
      </c>
      <c r="B253" s="12" t="s">
        <v>52</v>
      </c>
      <c r="C253" s="12" t="s">
        <v>42</v>
      </c>
      <c r="D253" s="12" t="s">
        <v>38</v>
      </c>
      <c r="E253" s="13">
        <v>912</v>
      </c>
      <c r="F253" s="12" t="s">
        <v>11</v>
      </c>
      <c r="G253" s="13">
        <v>1</v>
      </c>
      <c r="H253" s="13">
        <v>4</v>
      </c>
      <c r="I253" s="12" t="s">
        <v>35</v>
      </c>
      <c r="J253" s="13">
        <v>364233</v>
      </c>
      <c r="K253" s="13">
        <v>0.78</v>
      </c>
      <c r="L253" s="12" t="s">
        <v>15</v>
      </c>
      <c r="M253" s="12" t="s">
        <v>53</v>
      </c>
      <c r="N253">
        <f t="shared" si="3"/>
        <v>3</v>
      </c>
    </row>
    <row r="254" spans="1:14" x14ac:dyDescent="0.25">
      <c r="A254" s="12" t="s">
        <v>51</v>
      </c>
      <c r="B254" s="12" t="s">
        <v>52</v>
      </c>
      <c r="C254" s="12" t="s">
        <v>42</v>
      </c>
      <c r="D254" s="12" t="s">
        <v>38</v>
      </c>
      <c r="E254" s="13">
        <v>912</v>
      </c>
      <c r="F254" s="12" t="s">
        <v>11</v>
      </c>
      <c r="G254" s="13">
        <v>2</v>
      </c>
      <c r="H254" s="13">
        <v>1</v>
      </c>
      <c r="I254" s="12" t="s">
        <v>34</v>
      </c>
      <c r="J254" s="13">
        <v>116</v>
      </c>
      <c r="K254" s="13">
        <v>0.12</v>
      </c>
      <c r="L254" s="12" t="s">
        <v>13</v>
      </c>
      <c r="M254" s="12" t="s">
        <v>65</v>
      </c>
      <c r="N254">
        <f t="shared" si="3"/>
        <v>6</v>
      </c>
    </row>
    <row r="255" spans="1:14" x14ac:dyDescent="0.25">
      <c r="A255" s="12" t="s">
        <v>51</v>
      </c>
      <c r="B255" s="12" t="s">
        <v>52</v>
      </c>
      <c r="C255" s="12" t="s">
        <v>42</v>
      </c>
      <c r="D255" s="12" t="s">
        <v>38</v>
      </c>
      <c r="E255" s="13">
        <v>912</v>
      </c>
      <c r="F255" s="12" t="s">
        <v>11</v>
      </c>
      <c r="G255" s="13">
        <v>2</v>
      </c>
      <c r="H255" s="13">
        <v>2</v>
      </c>
      <c r="I255" s="12" t="s">
        <v>31</v>
      </c>
      <c r="J255" s="13">
        <v>24769</v>
      </c>
      <c r="K255" s="13">
        <v>2.35</v>
      </c>
      <c r="L255" s="12" t="s">
        <v>15</v>
      </c>
      <c r="M255" s="12" t="s">
        <v>65</v>
      </c>
      <c r="N255">
        <f t="shared" si="3"/>
        <v>5</v>
      </c>
    </row>
    <row r="256" spans="1:14" x14ac:dyDescent="0.25">
      <c r="A256" s="12" t="s">
        <v>51</v>
      </c>
      <c r="B256" s="12" t="s">
        <v>52</v>
      </c>
      <c r="C256" s="12" t="s">
        <v>42</v>
      </c>
      <c r="D256" s="12" t="s">
        <v>38</v>
      </c>
      <c r="E256" s="13">
        <v>912</v>
      </c>
      <c r="F256" s="12" t="s">
        <v>11</v>
      </c>
      <c r="G256" s="13">
        <v>2</v>
      </c>
      <c r="H256" s="13">
        <v>3</v>
      </c>
      <c r="I256" s="12" t="s">
        <v>36</v>
      </c>
      <c r="J256" s="13">
        <v>144030</v>
      </c>
      <c r="K256" s="13">
        <v>0.96</v>
      </c>
      <c r="L256" s="12" t="s">
        <v>15</v>
      </c>
      <c r="M256" s="12" t="s">
        <v>65</v>
      </c>
      <c r="N256">
        <f t="shared" si="3"/>
        <v>4</v>
      </c>
    </row>
    <row r="257" spans="1:14" x14ac:dyDescent="0.25">
      <c r="A257" s="12" t="s">
        <v>51</v>
      </c>
      <c r="B257" s="12" t="s">
        <v>52</v>
      </c>
      <c r="C257" s="12" t="s">
        <v>42</v>
      </c>
      <c r="D257" s="12" t="s">
        <v>38</v>
      </c>
      <c r="E257" s="13">
        <v>912</v>
      </c>
      <c r="F257" s="12" t="s">
        <v>11</v>
      </c>
      <c r="G257" s="13">
        <v>2</v>
      </c>
      <c r="H257" s="13">
        <v>4</v>
      </c>
      <c r="I257" s="12" t="s">
        <v>35</v>
      </c>
      <c r="J257" s="13">
        <v>42838</v>
      </c>
      <c r="K257" s="13">
        <v>0.13</v>
      </c>
      <c r="L257" s="12" t="s">
        <v>15</v>
      </c>
      <c r="M257" s="12" t="s">
        <v>65</v>
      </c>
      <c r="N257">
        <f t="shared" si="3"/>
        <v>3</v>
      </c>
    </row>
    <row r="258" spans="1:14" x14ac:dyDescent="0.25">
      <c r="A258" s="12" t="s">
        <v>51</v>
      </c>
      <c r="B258" s="12" t="s">
        <v>52</v>
      </c>
      <c r="C258" s="12" t="s">
        <v>42</v>
      </c>
      <c r="D258" s="12" t="s">
        <v>39</v>
      </c>
      <c r="E258" s="13">
        <v>912</v>
      </c>
      <c r="F258" s="12" t="s">
        <v>19</v>
      </c>
      <c r="G258" s="13">
        <v>1</v>
      </c>
      <c r="H258" s="13">
        <v>1</v>
      </c>
      <c r="I258" s="12" t="s">
        <v>33</v>
      </c>
      <c r="J258" s="13">
        <v>1961</v>
      </c>
      <c r="K258" s="13">
        <v>2.5</v>
      </c>
      <c r="L258" s="12" t="s">
        <v>13</v>
      </c>
      <c r="M258" s="12" t="s">
        <v>53</v>
      </c>
      <c r="N258">
        <f t="shared" si="3"/>
        <v>6</v>
      </c>
    </row>
    <row r="259" spans="1:14" x14ac:dyDescent="0.25">
      <c r="A259" s="12" t="s">
        <v>51</v>
      </c>
      <c r="B259" s="12" t="s">
        <v>52</v>
      </c>
      <c r="C259" s="12" t="s">
        <v>42</v>
      </c>
      <c r="D259" s="12" t="s">
        <v>39</v>
      </c>
      <c r="E259" s="13">
        <v>912</v>
      </c>
      <c r="F259" s="12" t="s">
        <v>19</v>
      </c>
      <c r="G259" s="13">
        <v>1</v>
      </c>
      <c r="H259" s="13">
        <v>2</v>
      </c>
      <c r="I259" s="12" t="s">
        <v>34</v>
      </c>
      <c r="J259" s="13">
        <v>33650</v>
      </c>
      <c r="K259" s="13">
        <v>0.75</v>
      </c>
      <c r="L259" s="12" t="s">
        <v>15</v>
      </c>
      <c r="M259" s="12" t="s">
        <v>53</v>
      </c>
      <c r="N259">
        <f t="shared" ref="N259:N280" si="4">VALUE(D259)-VALUE(I259)</f>
        <v>5</v>
      </c>
    </row>
    <row r="260" spans="1:14" x14ac:dyDescent="0.25">
      <c r="A260" s="12" t="s">
        <v>51</v>
      </c>
      <c r="B260" s="12" t="s">
        <v>52</v>
      </c>
      <c r="C260" s="12" t="s">
        <v>42</v>
      </c>
      <c r="D260" s="12" t="s">
        <v>39</v>
      </c>
      <c r="E260" s="13">
        <v>912</v>
      </c>
      <c r="F260" s="12" t="s">
        <v>19</v>
      </c>
      <c r="G260" s="13">
        <v>1</v>
      </c>
      <c r="H260" s="13">
        <v>3</v>
      </c>
      <c r="I260" s="12" t="s">
        <v>31</v>
      </c>
      <c r="J260" s="13">
        <v>1127239</v>
      </c>
      <c r="K260" s="13">
        <v>2.99</v>
      </c>
      <c r="L260" s="12" t="s">
        <v>15</v>
      </c>
      <c r="M260" s="12" t="s">
        <v>53</v>
      </c>
      <c r="N260">
        <f t="shared" si="4"/>
        <v>4</v>
      </c>
    </row>
    <row r="261" spans="1:14" x14ac:dyDescent="0.25">
      <c r="A261" s="12" t="s">
        <v>51</v>
      </c>
      <c r="B261" s="12" t="s">
        <v>52</v>
      </c>
      <c r="C261" s="12" t="s">
        <v>42</v>
      </c>
      <c r="D261" s="12" t="s">
        <v>39</v>
      </c>
      <c r="E261" s="13">
        <v>912</v>
      </c>
      <c r="F261" s="12" t="s">
        <v>19</v>
      </c>
      <c r="G261" s="13">
        <v>1</v>
      </c>
      <c r="H261" s="13">
        <v>4</v>
      </c>
      <c r="I261" s="12" t="s">
        <v>36</v>
      </c>
      <c r="J261" s="13">
        <v>137250</v>
      </c>
      <c r="K261" s="13">
        <v>0.26</v>
      </c>
      <c r="L261" s="12" t="s">
        <v>15</v>
      </c>
      <c r="M261" s="12" t="s">
        <v>53</v>
      </c>
      <c r="N261">
        <f t="shared" si="4"/>
        <v>3</v>
      </c>
    </row>
    <row r="262" spans="1:14" x14ac:dyDescent="0.25">
      <c r="A262" s="19" t="s">
        <v>51</v>
      </c>
      <c r="B262" s="19" t="s">
        <v>52</v>
      </c>
      <c r="C262" s="19" t="s">
        <v>42</v>
      </c>
      <c r="D262" s="19" t="s">
        <v>66</v>
      </c>
      <c r="E262" s="20">
        <v>985</v>
      </c>
      <c r="F262" s="19" t="s">
        <v>11</v>
      </c>
      <c r="G262" s="20">
        <v>1</v>
      </c>
      <c r="H262" s="20">
        <v>1</v>
      </c>
      <c r="I262" s="19" t="s">
        <v>31</v>
      </c>
      <c r="J262" s="20">
        <v>0</v>
      </c>
      <c r="K262" s="20">
        <v>3.39</v>
      </c>
      <c r="L262" s="19" t="s">
        <v>13</v>
      </c>
      <c r="M262" s="19" t="s">
        <v>53</v>
      </c>
      <c r="N262">
        <f t="shared" si="4"/>
        <v>6</v>
      </c>
    </row>
    <row r="263" spans="1:14" x14ac:dyDescent="0.25">
      <c r="A263" s="19" t="s">
        <v>51</v>
      </c>
      <c r="B263" s="19" t="s">
        <v>52</v>
      </c>
      <c r="C263" s="19" t="s">
        <v>42</v>
      </c>
      <c r="D263" s="19" t="s">
        <v>66</v>
      </c>
      <c r="E263" s="20">
        <v>985</v>
      </c>
      <c r="F263" s="19" t="s">
        <v>11</v>
      </c>
      <c r="G263" s="20">
        <v>1</v>
      </c>
      <c r="H263" s="20">
        <v>2</v>
      </c>
      <c r="I263" s="19" t="s">
        <v>36</v>
      </c>
      <c r="J263" s="20">
        <v>19142</v>
      </c>
      <c r="K263" s="20">
        <v>0.75</v>
      </c>
      <c r="L263" s="19" t="s">
        <v>15</v>
      </c>
      <c r="M263" s="19" t="s">
        <v>53</v>
      </c>
      <c r="N263">
        <f t="shared" si="4"/>
        <v>5</v>
      </c>
    </row>
    <row r="264" spans="1:14" x14ac:dyDescent="0.25">
      <c r="A264" s="19" t="s">
        <v>51</v>
      </c>
      <c r="B264" s="19" t="s">
        <v>52</v>
      </c>
      <c r="C264" s="19" t="s">
        <v>42</v>
      </c>
      <c r="D264" s="19" t="s">
        <v>66</v>
      </c>
      <c r="E264" s="20">
        <v>985</v>
      </c>
      <c r="F264" s="19" t="s">
        <v>11</v>
      </c>
      <c r="G264" s="20">
        <v>1</v>
      </c>
      <c r="H264" s="20">
        <v>3</v>
      </c>
      <c r="I264" s="19" t="s">
        <v>35</v>
      </c>
      <c r="J264" s="20">
        <v>494731</v>
      </c>
      <c r="K264" s="20">
        <v>1.81</v>
      </c>
      <c r="L264" s="19" t="s">
        <v>15</v>
      </c>
      <c r="M264" s="19" t="s">
        <v>53</v>
      </c>
      <c r="N264">
        <f t="shared" si="4"/>
        <v>4</v>
      </c>
    </row>
    <row r="265" spans="1:14" x14ac:dyDescent="0.25">
      <c r="A265" s="19" t="s">
        <v>51</v>
      </c>
      <c r="B265" s="19" t="s">
        <v>52</v>
      </c>
      <c r="C265" s="19" t="s">
        <v>42</v>
      </c>
      <c r="D265" s="19" t="s">
        <v>66</v>
      </c>
      <c r="E265" s="20">
        <v>985</v>
      </c>
      <c r="F265" s="19" t="s">
        <v>11</v>
      </c>
      <c r="G265" s="20">
        <v>1</v>
      </c>
      <c r="H265" s="20">
        <v>4</v>
      </c>
      <c r="I265" s="19" t="s">
        <v>37</v>
      </c>
      <c r="J265" s="20">
        <v>1136331</v>
      </c>
      <c r="K265" s="20">
        <v>1.9</v>
      </c>
      <c r="L265" s="19" t="s">
        <v>15</v>
      </c>
      <c r="M265" s="19" t="s">
        <v>53</v>
      </c>
      <c r="N265">
        <f t="shared" si="4"/>
        <v>3</v>
      </c>
    </row>
    <row r="266" spans="1:14" x14ac:dyDescent="0.25">
      <c r="A266" s="19" t="s">
        <v>51</v>
      </c>
      <c r="B266" s="19" t="s">
        <v>52</v>
      </c>
      <c r="C266" s="19" t="s">
        <v>42</v>
      </c>
      <c r="D266" s="19" t="s">
        <v>66</v>
      </c>
      <c r="E266" s="20">
        <v>985</v>
      </c>
      <c r="F266" s="19" t="s">
        <v>11</v>
      </c>
      <c r="G266" s="20">
        <v>2</v>
      </c>
      <c r="H266" s="20">
        <v>1</v>
      </c>
      <c r="I266" s="19" t="s">
        <v>31</v>
      </c>
      <c r="J266" s="20">
        <v>88</v>
      </c>
      <c r="K266" s="20">
        <v>2.35</v>
      </c>
      <c r="L266" s="19" t="s">
        <v>13</v>
      </c>
      <c r="M266" s="19" t="s">
        <v>65</v>
      </c>
      <c r="N266">
        <f t="shared" si="4"/>
        <v>6</v>
      </c>
    </row>
    <row r="267" spans="1:14" x14ac:dyDescent="0.25">
      <c r="A267" s="19" t="s">
        <v>51</v>
      </c>
      <c r="B267" s="19" t="s">
        <v>52</v>
      </c>
      <c r="C267" s="19" t="s">
        <v>42</v>
      </c>
      <c r="D267" s="19" t="s">
        <v>66</v>
      </c>
      <c r="E267" s="20">
        <v>985</v>
      </c>
      <c r="F267" s="19" t="s">
        <v>11</v>
      </c>
      <c r="G267" s="20">
        <v>2</v>
      </c>
      <c r="H267" s="20">
        <v>2</v>
      </c>
      <c r="I267" s="19" t="s">
        <v>36</v>
      </c>
      <c r="J267" s="20">
        <v>10829</v>
      </c>
      <c r="K267" s="20">
        <v>1.02</v>
      </c>
      <c r="L267" s="19" t="s">
        <v>15</v>
      </c>
      <c r="M267" s="19" t="s">
        <v>65</v>
      </c>
      <c r="N267">
        <f t="shared" si="4"/>
        <v>5</v>
      </c>
    </row>
    <row r="268" spans="1:14" x14ac:dyDescent="0.25">
      <c r="A268" s="19" t="s">
        <v>51</v>
      </c>
      <c r="B268" s="19" t="s">
        <v>52</v>
      </c>
      <c r="C268" s="19" t="s">
        <v>42</v>
      </c>
      <c r="D268" s="19" t="s">
        <v>66</v>
      </c>
      <c r="E268" s="20">
        <v>985</v>
      </c>
      <c r="F268" s="19" t="s">
        <v>11</v>
      </c>
      <c r="G268" s="20">
        <v>2</v>
      </c>
      <c r="H268" s="20">
        <v>3</v>
      </c>
      <c r="I268" s="19" t="s">
        <v>35</v>
      </c>
      <c r="J268" s="20">
        <v>108462</v>
      </c>
      <c r="K268" s="20">
        <v>0.46</v>
      </c>
      <c r="L268" s="19" t="s">
        <v>15</v>
      </c>
      <c r="M268" s="19" t="s">
        <v>65</v>
      </c>
      <c r="N268">
        <f t="shared" si="4"/>
        <v>4</v>
      </c>
    </row>
    <row r="269" spans="1:14" x14ac:dyDescent="0.25">
      <c r="A269" s="19" t="s">
        <v>51</v>
      </c>
      <c r="B269" s="19" t="s">
        <v>52</v>
      </c>
      <c r="C269" s="19" t="s">
        <v>42</v>
      </c>
      <c r="D269" s="19" t="s">
        <v>66</v>
      </c>
      <c r="E269" s="20">
        <v>985</v>
      </c>
      <c r="F269" s="19" t="s">
        <v>11</v>
      </c>
      <c r="G269" s="20">
        <v>2</v>
      </c>
      <c r="H269" s="20">
        <v>4</v>
      </c>
      <c r="I269" s="19" t="s">
        <v>37</v>
      </c>
      <c r="J269" s="20">
        <v>0</v>
      </c>
      <c r="K269" s="21"/>
      <c r="L269" s="19" t="s">
        <v>13</v>
      </c>
      <c r="M269" s="19" t="s">
        <v>65</v>
      </c>
      <c r="N269">
        <f t="shared" si="4"/>
        <v>3</v>
      </c>
    </row>
    <row r="270" spans="1:14" x14ac:dyDescent="0.25">
      <c r="A270" s="19" t="s">
        <v>51</v>
      </c>
      <c r="B270" s="19" t="s">
        <v>58</v>
      </c>
      <c r="C270" s="19" t="s">
        <v>42</v>
      </c>
      <c r="D270" s="19" t="s">
        <v>66</v>
      </c>
      <c r="E270" s="20">
        <v>1034</v>
      </c>
      <c r="F270" s="19" t="s">
        <v>11</v>
      </c>
      <c r="G270" s="20">
        <v>1</v>
      </c>
      <c r="H270" s="20">
        <v>1</v>
      </c>
      <c r="I270" s="19" t="s">
        <v>31</v>
      </c>
      <c r="J270" s="20">
        <v>254</v>
      </c>
      <c r="K270" s="20">
        <v>0.33</v>
      </c>
      <c r="L270" s="19" t="s">
        <v>13</v>
      </c>
      <c r="M270" s="19" t="s">
        <v>58</v>
      </c>
      <c r="N270">
        <f t="shared" si="4"/>
        <v>6</v>
      </c>
    </row>
    <row r="271" spans="1:14" x14ac:dyDescent="0.25">
      <c r="A271" s="19" t="s">
        <v>51</v>
      </c>
      <c r="B271" s="19" t="s">
        <v>58</v>
      </c>
      <c r="C271" s="19" t="s">
        <v>42</v>
      </c>
      <c r="D271" s="19" t="s">
        <v>66</v>
      </c>
      <c r="E271" s="20">
        <v>1034</v>
      </c>
      <c r="F271" s="19" t="s">
        <v>11</v>
      </c>
      <c r="G271" s="20">
        <v>1</v>
      </c>
      <c r="H271" s="20">
        <v>2</v>
      </c>
      <c r="I271" s="19" t="s">
        <v>36</v>
      </c>
      <c r="J271" s="20">
        <v>8203</v>
      </c>
      <c r="K271" s="20">
        <v>0.21</v>
      </c>
      <c r="L271" s="19" t="s">
        <v>15</v>
      </c>
      <c r="M271" s="19" t="s">
        <v>58</v>
      </c>
      <c r="N271">
        <f t="shared" si="4"/>
        <v>5</v>
      </c>
    </row>
    <row r="272" spans="1:14" x14ac:dyDescent="0.25">
      <c r="A272" s="19" t="s">
        <v>51</v>
      </c>
      <c r="B272" s="19" t="s">
        <v>58</v>
      </c>
      <c r="C272" s="19" t="s">
        <v>42</v>
      </c>
      <c r="D272" s="19" t="s">
        <v>66</v>
      </c>
      <c r="E272" s="20">
        <v>1034</v>
      </c>
      <c r="F272" s="19" t="s">
        <v>11</v>
      </c>
      <c r="G272" s="20">
        <v>1</v>
      </c>
      <c r="H272" s="20">
        <v>3</v>
      </c>
      <c r="I272" s="19" t="s">
        <v>35</v>
      </c>
      <c r="J272" s="20">
        <v>199737</v>
      </c>
      <c r="K272" s="20">
        <v>0.6</v>
      </c>
      <c r="L272" s="19" t="s">
        <v>15</v>
      </c>
      <c r="M272" s="19" t="s">
        <v>58</v>
      </c>
      <c r="N272">
        <f t="shared" si="4"/>
        <v>4</v>
      </c>
    </row>
    <row r="273" spans="1:14" x14ac:dyDescent="0.25">
      <c r="A273" s="19" t="s">
        <v>51</v>
      </c>
      <c r="B273" s="19" t="s">
        <v>58</v>
      </c>
      <c r="C273" s="19" t="s">
        <v>42</v>
      </c>
      <c r="D273" s="19" t="s">
        <v>66</v>
      </c>
      <c r="E273" s="20">
        <v>1034</v>
      </c>
      <c r="F273" s="19" t="s">
        <v>11</v>
      </c>
      <c r="G273" s="20">
        <v>1</v>
      </c>
      <c r="H273" s="20">
        <v>4</v>
      </c>
      <c r="I273" s="19" t="s">
        <v>37</v>
      </c>
      <c r="J273" s="20">
        <v>24404</v>
      </c>
      <c r="K273" s="20">
        <v>0.05</v>
      </c>
      <c r="L273" s="19" t="s">
        <v>15</v>
      </c>
      <c r="M273" s="19" t="s">
        <v>58</v>
      </c>
      <c r="N273">
        <f t="shared" si="4"/>
        <v>3</v>
      </c>
    </row>
    <row r="274" spans="1:14" x14ac:dyDescent="0.25">
      <c r="A274" s="19" t="s">
        <v>51</v>
      </c>
      <c r="B274" s="19" t="s">
        <v>58</v>
      </c>
      <c r="C274" s="19" t="s">
        <v>42</v>
      </c>
      <c r="D274" s="19" t="s">
        <v>66</v>
      </c>
      <c r="E274" s="20">
        <v>1034</v>
      </c>
      <c r="F274" s="19" t="s">
        <v>11</v>
      </c>
      <c r="G274" s="20">
        <v>2</v>
      </c>
      <c r="H274" s="20">
        <v>1</v>
      </c>
      <c r="I274" s="19" t="s">
        <v>31</v>
      </c>
      <c r="J274" s="20">
        <v>491</v>
      </c>
      <c r="K274" s="20">
        <v>2.59</v>
      </c>
      <c r="L274" s="19" t="s">
        <v>13</v>
      </c>
      <c r="M274" s="19" t="s">
        <v>59</v>
      </c>
      <c r="N274">
        <f t="shared" si="4"/>
        <v>6</v>
      </c>
    </row>
    <row r="275" spans="1:14" x14ac:dyDescent="0.25">
      <c r="A275" s="19" t="s">
        <v>51</v>
      </c>
      <c r="B275" s="19" t="s">
        <v>58</v>
      </c>
      <c r="C275" s="19" t="s">
        <v>42</v>
      </c>
      <c r="D275" s="19" t="s">
        <v>66</v>
      </c>
      <c r="E275" s="20">
        <v>1034</v>
      </c>
      <c r="F275" s="19" t="s">
        <v>11</v>
      </c>
      <c r="G275" s="20">
        <v>2</v>
      </c>
      <c r="H275" s="20">
        <v>2</v>
      </c>
      <c r="I275" s="19" t="s">
        <v>36</v>
      </c>
      <c r="J275" s="20">
        <v>8193</v>
      </c>
      <c r="K275" s="20">
        <v>0.2</v>
      </c>
      <c r="L275" s="19" t="s">
        <v>15</v>
      </c>
      <c r="M275" s="19" t="s">
        <v>59</v>
      </c>
      <c r="N275">
        <f t="shared" si="4"/>
        <v>5</v>
      </c>
    </row>
    <row r="276" spans="1:14" x14ac:dyDescent="0.25">
      <c r="A276" s="19" t="s">
        <v>51</v>
      </c>
      <c r="B276" s="19" t="s">
        <v>58</v>
      </c>
      <c r="C276" s="19" t="s">
        <v>42</v>
      </c>
      <c r="D276" s="19" t="s">
        <v>66</v>
      </c>
      <c r="E276" s="20">
        <v>1034</v>
      </c>
      <c r="F276" s="19" t="s">
        <v>11</v>
      </c>
      <c r="G276" s="20">
        <v>2</v>
      </c>
      <c r="H276" s="20">
        <v>3</v>
      </c>
      <c r="I276" s="19" t="s">
        <v>35</v>
      </c>
      <c r="J276" s="20">
        <v>37520</v>
      </c>
      <c r="K276" s="20">
        <v>0.09</v>
      </c>
      <c r="L276" s="19" t="s">
        <v>15</v>
      </c>
      <c r="M276" s="19" t="s">
        <v>59</v>
      </c>
      <c r="N276">
        <f t="shared" si="4"/>
        <v>4</v>
      </c>
    </row>
    <row r="277" spans="1:14" x14ac:dyDescent="0.25">
      <c r="A277" s="19" t="s">
        <v>51</v>
      </c>
      <c r="B277" s="19" t="s">
        <v>58</v>
      </c>
      <c r="C277" s="19" t="s">
        <v>42</v>
      </c>
      <c r="D277" s="19" t="s">
        <v>66</v>
      </c>
      <c r="E277" s="20">
        <v>1034</v>
      </c>
      <c r="F277" s="19" t="s">
        <v>11</v>
      </c>
      <c r="G277" s="20">
        <v>2</v>
      </c>
      <c r="H277" s="20">
        <v>4</v>
      </c>
      <c r="I277" s="19" t="s">
        <v>37</v>
      </c>
      <c r="J277" s="20">
        <v>8475</v>
      </c>
      <c r="K277" s="20">
        <v>0.02</v>
      </c>
      <c r="L277" s="19" t="s">
        <v>15</v>
      </c>
      <c r="M277" s="19" t="s">
        <v>59</v>
      </c>
      <c r="N277">
        <f t="shared" si="4"/>
        <v>3</v>
      </c>
    </row>
    <row r="278" spans="1:14" x14ac:dyDescent="0.25">
      <c r="A278" s="19" t="s">
        <v>51</v>
      </c>
      <c r="B278" s="19" t="s">
        <v>58</v>
      </c>
      <c r="C278" s="19" t="s">
        <v>42</v>
      </c>
      <c r="D278" s="19" t="s">
        <v>66</v>
      </c>
      <c r="E278" s="20">
        <v>1034</v>
      </c>
      <c r="F278" s="19" t="s">
        <v>11</v>
      </c>
      <c r="G278" s="20">
        <v>3</v>
      </c>
      <c r="H278" s="20">
        <v>1</v>
      </c>
      <c r="I278" s="19" t="s">
        <v>36</v>
      </c>
      <c r="J278" s="20">
        <v>3952</v>
      </c>
      <c r="K278" s="20">
        <v>0.23</v>
      </c>
      <c r="L278" s="19" t="s">
        <v>15</v>
      </c>
      <c r="M278" s="19" t="s">
        <v>63</v>
      </c>
      <c r="N278">
        <f t="shared" si="4"/>
        <v>5</v>
      </c>
    </row>
    <row r="279" spans="1:14" x14ac:dyDescent="0.25">
      <c r="A279" s="19" t="s">
        <v>51</v>
      </c>
      <c r="B279" s="19" t="s">
        <v>58</v>
      </c>
      <c r="C279" s="19" t="s">
        <v>42</v>
      </c>
      <c r="D279" s="19" t="s">
        <v>66</v>
      </c>
      <c r="E279" s="20">
        <v>1034</v>
      </c>
      <c r="F279" s="19" t="s">
        <v>11</v>
      </c>
      <c r="G279" s="20">
        <v>3</v>
      </c>
      <c r="H279" s="20">
        <v>2</v>
      </c>
      <c r="I279" s="19" t="s">
        <v>35</v>
      </c>
      <c r="J279" s="20">
        <v>74128</v>
      </c>
      <c r="K279" s="20">
        <v>0.37</v>
      </c>
      <c r="L279" s="19" t="s">
        <v>15</v>
      </c>
      <c r="M279" s="19" t="s">
        <v>63</v>
      </c>
      <c r="N279">
        <f t="shared" si="4"/>
        <v>4</v>
      </c>
    </row>
    <row r="280" spans="1:14" x14ac:dyDescent="0.25">
      <c r="A280" s="19" t="s">
        <v>51</v>
      </c>
      <c r="B280" s="19" t="s">
        <v>58</v>
      </c>
      <c r="C280" s="19" t="s">
        <v>42</v>
      </c>
      <c r="D280" s="19" t="s">
        <v>66</v>
      </c>
      <c r="E280" s="20">
        <v>1034</v>
      </c>
      <c r="F280" s="19" t="s">
        <v>11</v>
      </c>
      <c r="G280" s="20">
        <v>3</v>
      </c>
      <c r="H280" s="20">
        <v>3</v>
      </c>
      <c r="I280" s="19" t="s">
        <v>37</v>
      </c>
      <c r="J280" s="20">
        <v>2692</v>
      </c>
      <c r="K280" s="20">
        <v>0.02</v>
      </c>
      <c r="L280" s="19" t="s">
        <v>15</v>
      </c>
      <c r="M280" s="19" t="s">
        <v>63</v>
      </c>
      <c r="N280">
        <f t="shared" si="4"/>
        <v>3</v>
      </c>
    </row>
    <row r="281" spans="1:14" x14ac:dyDescent="0.25">
      <c r="A281" s="1"/>
      <c r="B281" s="1"/>
      <c r="C281" s="2"/>
      <c r="D281" s="1"/>
      <c r="E281" s="2"/>
      <c r="F281" s="2"/>
      <c r="G281" s="1"/>
      <c r="H281" s="2"/>
      <c r="I281" s="3"/>
      <c r="J281" s="1"/>
    </row>
    <row r="282" spans="1:14" x14ac:dyDescent="0.25">
      <c r="A282" s="1"/>
      <c r="B282" s="1"/>
      <c r="C282" s="2"/>
      <c r="D282" s="1"/>
      <c r="E282" s="2"/>
      <c r="F282" s="2"/>
      <c r="G282" s="1"/>
      <c r="H282" s="2"/>
      <c r="I282" s="3"/>
      <c r="J282" s="1"/>
    </row>
    <row r="283" spans="1:14" x14ac:dyDescent="0.25">
      <c r="A283" s="1"/>
      <c r="B283" s="1"/>
      <c r="C283" s="2"/>
      <c r="D283" s="1"/>
      <c r="E283" s="2"/>
      <c r="F283" s="2"/>
      <c r="G283" s="1"/>
      <c r="H283" s="2"/>
      <c r="I283" s="3"/>
      <c r="J283" s="1"/>
    </row>
    <row r="284" spans="1:14" x14ac:dyDescent="0.25">
      <c r="A284" s="1"/>
      <c r="B284" s="1"/>
      <c r="C284" s="2"/>
      <c r="D284" s="1"/>
      <c r="E284" s="2"/>
      <c r="F284" s="2"/>
      <c r="G284" s="1"/>
      <c r="H284" s="2"/>
      <c r="I284" s="3"/>
      <c r="J284" s="1"/>
    </row>
    <row r="285" spans="1:14" x14ac:dyDescent="0.25">
      <c r="A285" s="1"/>
      <c r="B285" s="1"/>
      <c r="C285" s="2"/>
      <c r="D285" s="1"/>
      <c r="E285" s="2"/>
      <c r="F285" s="2"/>
      <c r="G285" s="1"/>
      <c r="H285" s="2"/>
      <c r="I285" s="2"/>
      <c r="J285" s="1"/>
    </row>
    <row r="286" spans="1:14" x14ac:dyDescent="0.25">
      <c r="A286" s="1"/>
      <c r="B286" s="1"/>
      <c r="C286" s="2"/>
      <c r="D286" s="1"/>
      <c r="E286" s="2"/>
      <c r="F286" s="2"/>
      <c r="G286" s="1"/>
      <c r="H286" s="2"/>
      <c r="I286" s="2"/>
      <c r="J286" s="1"/>
    </row>
    <row r="287" spans="1:14" x14ac:dyDescent="0.25">
      <c r="A287" s="1"/>
      <c r="B287" s="1"/>
      <c r="C287" s="2"/>
      <c r="D287" s="1"/>
      <c r="E287" s="2"/>
      <c r="F287" s="2"/>
      <c r="G287" s="1"/>
      <c r="H287" s="2"/>
      <c r="I287" s="2"/>
      <c r="J287" s="1"/>
    </row>
    <row r="288" spans="1:14" x14ac:dyDescent="0.25">
      <c r="A288" s="1"/>
      <c r="B288" s="1"/>
      <c r="C288" s="2"/>
      <c r="D288" s="1"/>
      <c r="E288" s="2"/>
      <c r="F288" s="2"/>
      <c r="G288" s="1"/>
      <c r="H288" s="2"/>
      <c r="I288" s="2"/>
      <c r="J288" s="1"/>
    </row>
    <row r="289" spans="1:10" x14ac:dyDescent="0.25">
      <c r="A289" s="1"/>
      <c r="B289" s="1"/>
      <c r="C289" s="2"/>
      <c r="D289" s="1"/>
      <c r="E289" s="2"/>
      <c r="F289" s="2"/>
      <c r="G289" s="1"/>
      <c r="H289" s="2"/>
      <c r="I289" s="2"/>
      <c r="J289" s="1"/>
    </row>
    <row r="290" spans="1:10" x14ac:dyDescent="0.25">
      <c r="A290" s="1"/>
      <c r="B290" s="1"/>
      <c r="C290" s="2"/>
      <c r="D290" s="1"/>
      <c r="E290" s="2"/>
      <c r="F290" s="2"/>
      <c r="G290" s="1"/>
      <c r="H290" s="2"/>
      <c r="I290" s="2"/>
      <c r="J290" s="1"/>
    </row>
    <row r="291" spans="1:10" x14ac:dyDescent="0.25">
      <c r="A291" s="1"/>
      <c r="B291" s="1"/>
      <c r="C291" s="2"/>
      <c r="D291" s="1"/>
      <c r="E291" s="2"/>
      <c r="F291" s="2"/>
      <c r="G291" s="1"/>
      <c r="H291" s="2"/>
      <c r="I291" s="2"/>
      <c r="J291" s="1"/>
    </row>
    <row r="292" spans="1:10" x14ac:dyDescent="0.25">
      <c r="A292" s="1"/>
      <c r="B292" s="1"/>
      <c r="C292" s="2"/>
      <c r="D292" s="1"/>
      <c r="E292" s="2"/>
      <c r="F292" s="2"/>
      <c r="G292" s="1"/>
      <c r="H292" s="2"/>
      <c r="I292" s="2"/>
      <c r="J292" s="1"/>
    </row>
    <row r="293" spans="1:10" x14ac:dyDescent="0.25">
      <c r="A293" s="1"/>
      <c r="B293" s="1"/>
      <c r="C293" s="2"/>
      <c r="D293" s="1"/>
      <c r="E293" s="2"/>
      <c r="F293" s="2"/>
      <c r="G293" s="1"/>
      <c r="H293" s="2"/>
      <c r="I293" s="3"/>
      <c r="J293" s="1"/>
    </row>
    <row r="294" spans="1:10" x14ac:dyDescent="0.25">
      <c r="A294" s="1"/>
      <c r="B294" s="1"/>
      <c r="C294" s="2"/>
      <c r="D294" s="1"/>
      <c r="E294" s="2"/>
      <c r="F294" s="2"/>
      <c r="G294" s="1"/>
      <c r="H294" s="2"/>
      <c r="I294" s="3"/>
      <c r="J294" s="1"/>
    </row>
    <row r="295" spans="1:10" x14ac:dyDescent="0.25">
      <c r="A295" s="1"/>
      <c r="B295" s="1"/>
      <c r="C295" s="2"/>
      <c r="D295" s="1"/>
      <c r="E295" s="2"/>
      <c r="F295" s="2"/>
      <c r="G295" s="1"/>
      <c r="H295" s="2"/>
      <c r="I295" s="3"/>
      <c r="J295" s="1"/>
    </row>
    <row r="296" spans="1:10" x14ac:dyDescent="0.25">
      <c r="A296" s="1"/>
      <c r="B296" s="1"/>
      <c r="C296" s="2"/>
      <c r="D296" s="1"/>
      <c r="E296" s="2"/>
      <c r="F296" s="2"/>
      <c r="G296" s="1"/>
      <c r="H296" s="2"/>
      <c r="I296" s="3"/>
      <c r="J296" s="1"/>
    </row>
    <row r="297" spans="1:10" x14ac:dyDescent="0.25">
      <c r="A297" s="1"/>
      <c r="B297" s="1"/>
      <c r="C297" s="2"/>
      <c r="D297" s="1"/>
      <c r="E297" s="2"/>
      <c r="F297" s="2"/>
      <c r="G297" s="1"/>
      <c r="H297" s="2"/>
      <c r="I297" s="2"/>
      <c r="J297" s="1"/>
    </row>
    <row r="298" spans="1:10" x14ac:dyDescent="0.25">
      <c r="A298" s="1"/>
      <c r="B298" s="1"/>
      <c r="C298" s="2"/>
      <c r="D298" s="1"/>
      <c r="E298" s="2"/>
      <c r="F298" s="2"/>
      <c r="G298" s="1"/>
      <c r="H298" s="2"/>
      <c r="I298" s="2"/>
      <c r="J298" s="1"/>
    </row>
    <row r="299" spans="1:10" x14ac:dyDescent="0.25">
      <c r="A299" s="1"/>
      <c r="B299" s="1"/>
      <c r="C299" s="2"/>
      <c r="D299" s="1"/>
      <c r="E299" s="2"/>
      <c r="F299" s="2"/>
      <c r="G299" s="1"/>
      <c r="H299" s="2"/>
      <c r="I299" s="2"/>
      <c r="J299" s="1"/>
    </row>
    <row r="300" spans="1:10" x14ac:dyDescent="0.25">
      <c r="A300" s="1"/>
      <c r="B300" s="1"/>
      <c r="C300" s="2"/>
      <c r="D300" s="1"/>
      <c r="E300" s="2"/>
      <c r="F300" s="2"/>
      <c r="G300" s="1"/>
      <c r="H300" s="2"/>
      <c r="I300" s="2"/>
      <c r="J300" s="1"/>
    </row>
    <row r="301" spans="1:10" x14ac:dyDescent="0.25">
      <c r="A301" s="1"/>
      <c r="B301" s="1"/>
      <c r="C301" s="2"/>
      <c r="D301" s="1"/>
      <c r="E301" s="2"/>
      <c r="F301" s="2"/>
      <c r="G301" s="1"/>
      <c r="H301" s="2"/>
      <c r="I301" s="2"/>
      <c r="J301" s="1"/>
    </row>
    <row r="302" spans="1:10" x14ac:dyDescent="0.25">
      <c r="A302" s="1"/>
      <c r="B302" s="1"/>
      <c r="C302" s="2"/>
      <c r="D302" s="1"/>
      <c r="E302" s="2"/>
      <c r="F302" s="2"/>
      <c r="G302" s="1"/>
      <c r="H302" s="2"/>
      <c r="I302" s="2"/>
      <c r="J302" s="1"/>
    </row>
    <row r="303" spans="1:10" x14ac:dyDescent="0.25">
      <c r="A303" s="1"/>
      <c r="B303" s="1"/>
      <c r="C303" s="2"/>
      <c r="D303" s="1"/>
      <c r="E303" s="2"/>
      <c r="F303" s="2"/>
      <c r="G303" s="1"/>
      <c r="H303" s="2"/>
      <c r="I303" s="2"/>
      <c r="J303" s="1"/>
    </row>
    <row r="304" spans="1:10" x14ac:dyDescent="0.25">
      <c r="A304" s="1"/>
      <c r="B304" s="1"/>
      <c r="C304" s="2"/>
      <c r="D304" s="1"/>
      <c r="E304" s="2"/>
      <c r="F304" s="2"/>
      <c r="G304" s="1"/>
      <c r="H304" s="2"/>
      <c r="I304" s="2"/>
      <c r="J304" s="1"/>
    </row>
    <row r="305" spans="1:10" x14ac:dyDescent="0.25">
      <c r="A305" s="1"/>
      <c r="B305" s="1"/>
      <c r="C305" s="2"/>
      <c r="D305" s="1"/>
      <c r="E305" s="2"/>
      <c r="F305" s="2"/>
      <c r="G305" s="1"/>
      <c r="H305" s="2"/>
      <c r="I305" s="2"/>
      <c r="J305" s="1"/>
    </row>
    <row r="306" spans="1:10" x14ac:dyDescent="0.25">
      <c r="A306" s="1"/>
      <c r="B306" s="1"/>
      <c r="C306" s="2"/>
      <c r="D306" s="1"/>
      <c r="E306" s="2"/>
      <c r="F306" s="2"/>
      <c r="G306" s="1"/>
      <c r="H306" s="2"/>
      <c r="I306" s="2"/>
      <c r="J306" s="1"/>
    </row>
    <row r="307" spans="1:10" x14ac:dyDescent="0.25">
      <c r="A307" s="1"/>
      <c r="B307" s="1"/>
      <c r="C307" s="2"/>
      <c r="D307" s="1"/>
      <c r="E307" s="2"/>
      <c r="F307" s="2"/>
      <c r="G307" s="1"/>
      <c r="H307" s="2"/>
      <c r="I307" s="2"/>
      <c r="J307" s="1"/>
    </row>
    <row r="308" spans="1:10" x14ac:dyDescent="0.25">
      <c r="A308" s="1"/>
      <c r="B308" s="1"/>
      <c r="C308" s="2"/>
      <c r="D308" s="1"/>
      <c r="E308" s="2"/>
      <c r="F308" s="2"/>
      <c r="G308" s="1"/>
      <c r="H308" s="2"/>
      <c r="I308" s="2"/>
      <c r="J308" s="1"/>
    </row>
    <row r="309" spans="1:10" x14ac:dyDescent="0.25">
      <c r="A309" s="1"/>
      <c r="B309" s="1"/>
      <c r="C309" s="2"/>
      <c r="D309" s="1"/>
      <c r="E309" s="2"/>
      <c r="F309" s="2"/>
      <c r="G309" s="1"/>
      <c r="H309" s="2"/>
      <c r="I309" s="2"/>
      <c r="J309" s="1"/>
    </row>
    <row r="310" spans="1:10" x14ac:dyDescent="0.25">
      <c r="A310" s="1"/>
      <c r="B310" s="1"/>
      <c r="C310" s="2"/>
      <c r="D310" s="1"/>
      <c r="E310" s="2"/>
      <c r="F310" s="2"/>
      <c r="G310" s="1"/>
      <c r="H310" s="2"/>
      <c r="I310" s="2"/>
      <c r="J310" s="1"/>
    </row>
    <row r="311" spans="1:10" x14ac:dyDescent="0.25">
      <c r="A311" s="1"/>
      <c r="B311" s="1"/>
      <c r="C311" s="2"/>
      <c r="D311" s="1"/>
      <c r="E311" s="2"/>
      <c r="F311" s="2"/>
      <c r="G311" s="1"/>
      <c r="H311" s="2"/>
      <c r="I311" s="2"/>
      <c r="J311" s="1"/>
    </row>
    <row r="312" spans="1:10" x14ac:dyDescent="0.25">
      <c r="A312" s="1"/>
      <c r="B312" s="1"/>
      <c r="C312" s="2"/>
      <c r="D312" s="1"/>
      <c r="E312" s="2"/>
      <c r="F312" s="2"/>
      <c r="G312" s="1"/>
      <c r="H312" s="2"/>
      <c r="I312" s="2"/>
      <c r="J312" s="1"/>
    </row>
    <row r="313" spans="1:10" x14ac:dyDescent="0.25">
      <c r="A313" s="1"/>
      <c r="B313" s="1"/>
      <c r="C313" s="2"/>
      <c r="D313" s="1"/>
      <c r="E313" s="2"/>
      <c r="F313" s="2"/>
      <c r="G313" s="1"/>
      <c r="H313" s="2"/>
      <c r="I313" s="2"/>
      <c r="J313" s="1"/>
    </row>
    <row r="314" spans="1:10" x14ac:dyDescent="0.25">
      <c r="A314" s="1"/>
      <c r="B314" s="1"/>
      <c r="C314" s="2"/>
      <c r="D314" s="1"/>
      <c r="E314" s="2"/>
      <c r="F314" s="2"/>
      <c r="G314" s="1"/>
      <c r="H314" s="2"/>
      <c r="I314" s="2"/>
      <c r="J314" s="1"/>
    </row>
    <row r="315" spans="1:10" x14ac:dyDescent="0.25">
      <c r="A315" s="1"/>
      <c r="B315" s="1"/>
      <c r="C315" s="2"/>
      <c r="D315" s="1"/>
      <c r="E315" s="2"/>
      <c r="F315" s="2"/>
      <c r="G315" s="1"/>
      <c r="H315" s="2"/>
      <c r="I315" s="2"/>
      <c r="J315" s="1"/>
    </row>
    <row r="316" spans="1:10" x14ac:dyDescent="0.25">
      <c r="A316" s="1"/>
      <c r="B316" s="1"/>
      <c r="C316" s="2"/>
      <c r="D316" s="1"/>
      <c r="E316" s="2"/>
      <c r="F316" s="2"/>
      <c r="G316" s="1"/>
      <c r="H316" s="2"/>
      <c r="I316" s="2"/>
      <c r="J316" s="1"/>
    </row>
    <row r="317" spans="1:10" x14ac:dyDescent="0.25">
      <c r="A317" s="1"/>
      <c r="B317" s="1"/>
      <c r="C317" s="2"/>
      <c r="D317" s="1"/>
      <c r="E317" s="2"/>
      <c r="F317" s="2"/>
      <c r="G317" s="1"/>
      <c r="H317" s="2"/>
      <c r="I317" s="2"/>
      <c r="J317" s="1"/>
    </row>
    <row r="318" spans="1:10" x14ac:dyDescent="0.25">
      <c r="A318" s="1"/>
      <c r="B318" s="1"/>
      <c r="C318" s="2"/>
      <c r="D318" s="1"/>
      <c r="E318" s="2"/>
      <c r="F318" s="2"/>
      <c r="G318" s="1"/>
      <c r="H318" s="2"/>
      <c r="I318" s="2"/>
      <c r="J318" s="1"/>
    </row>
    <row r="319" spans="1:10" x14ac:dyDescent="0.25">
      <c r="A319" s="1"/>
      <c r="B319" s="1"/>
      <c r="C319" s="2"/>
      <c r="D319" s="1"/>
      <c r="E319" s="2"/>
      <c r="F319" s="2"/>
      <c r="G319" s="1"/>
      <c r="H319" s="2"/>
      <c r="I319" s="2"/>
      <c r="J319" s="1"/>
    </row>
    <row r="320" spans="1:10" x14ac:dyDescent="0.25">
      <c r="A320" s="1"/>
      <c r="B320" s="1"/>
      <c r="C320" s="2"/>
      <c r="D320" s="1"/>
      <c r="E320" s="2"/>
      <c r="F320" s="2"/>
      <c r="G320" s="1"/>
      <c r="H320" s="2"/>
      <c r="I320" s="2"/>
      <c r="J320" s="1"/>
    </row>
    <row r="321" spans="1:10" x14ac:dyDescent="0.25">
      <c r="A321" s="1"/>
      <c r="B321" s="1"/>
      <c r="C321" s="2"/>
      <c r="D321" s="1"/>
      <c r="E321" s="2"/>
      <c r="F321" s="2"/>
      <c r="G321" s="1"/>
      <c r="H321" s="2"/>
      <c r="I321" s="2"/>
      <c r="J321" s="1"/>
    </row>
    <row r="322" spans="1:10" x14ac:dyDescent="0.25">
      <c r="A322" s="1"/>
      <c r="B322" s="1"/>
      <c r="C322" s="2"/>
      <c r="D322" s="1"/>
      <c r="E322" s="2"/>
      <c r="F322" s="2"/>
      <c r="G322" s="1"/>
      <c r="H322" s="2"/>
      <c r="I322" s="2"/>
      <c r="J322" s="1"/>
    </row>
    <row r="323" spans="1:10" x14ac:dyDescent="0.25">
      <c r="A323" s="1"/>
      <c r="B323" s="1"/>
      <c r="C323" s="2"/>
      <c r="D323" s="1"/>
      <c r="E323" s="2"/>
      <c r="F323" s="2"/>
      <c r="G323" s="1"/>
      <c r="H323" s="2"/>
      <c r="I323" s="2"/>
      <c r="J323" s="1"/>
    </row>
    <row r="324" spans="1:10" x14ac:dyDescent="0.25">
      <c r="A324" s="1"/>
      <c r="B324" s="1"/>
      <c r="C324" s="2"/>
      <c r="D324" s="1"/>
      <c r="E324" s="2"/>
      <c r="F324" s="2"/>
      <c r="G324" s="1"/>
      <c r="H324" s="2"/>
      <c r="I324" s="2"/>
      <c r="J324" s="1"/>
    </row>
    <row r="325" spans="1:10" x14ac:dyDescent="0.25">
      <c r="A325" s="1"/>
      <c r="B325" s="1"/>
      <c r="C325" s="2"/>
      <c r="D325" s="1"/>
      <c r="E325" s="2"/>
      <c r="F325" s="2"/>
      <c r="G325" s="1"/>
      <c r="H325" s="2"/>
      <c r="I325" s="2"/>
      <c r="J325" s="1"/>
    </row>
    <row r="326" spans="1:10" x14ac:dyDescent="0.25">
      <c r="A326" s="1"/>
      <c r="B326" s="1"/>
      <c r="C326" s="2"/>
      <c r="D326" s="1"/>
      <c r="E326" s="2"/>
      <c r="F326" s="2"/>
      <c r="G326" s="1"/>
      <c r="H326" s="2"/>
      <c r="I326" s="2"/>
      <c r="J326" s="1"/>
    </row>
    <row r="327" spans="1:10" x14ac:dyDescent="0.25">
      <c r="A327" s="1"/>
      <c r="B327" s="1"/>
      <c r="C327" s="2"/>
      <c r="D327" s="1"/>
      <c r="E327" s="2"/>
      <c r="F327" s="2"/>
      <c r="G327" s="1"/>
      <c r="H327" s="2"/>
      <c r="I327" s="2"/>
      <c r="J327" s="1"/>
    </row>
    <row r="328" spans="1:10" x14ac:dyDescent="0.25">
      <c r="A328" s="1"/>
      <c r="B328" s="1"/>
      <c r="C328" s="2"/>
      <c r="D328" s="1"/>
      <c r="E328" s="2"/>
      <c r="F328" s="2"/>
      <c r="G328" s="1"/>
      <c r="H328" s="2"/>
      <c r="I328" s="2"/>
      <c r="J328" s="1"/>
    </row>
    <row r="329" spans="1:10" x14ac:dyDescent="0.25">
      <c r="A329" s="1"/>
      <c r="B329" s="1"/>
      <c r="C329" s="2"/>
      <c r="D329" s="1"/>
      <c r="E329" s="2"/>
      <c r="F329" s="2"/>
      <c r="G329" s="1"/>
      <c r="H329" s="2"/>
      <c r="I329" s="2"/>
      <c r="J329" s="1"/>
    </row>
    <row r="330" spans="1:10" x14ac:dyDescent="0.25">
      <c r="A330" s="1"/>
      <c r="B330" s="1"/>
      <c r="C330" s="2"/>
      <c r="D330" s="1"/>
      <c r="E330" s="2"/>
      <c r="F330" s="2"/>
      <c r="G330" s="1"/>
      <c r="H330" s="2"/>
      <c r="I330" s="2"/>
      <c r="J330" s="1"/>
    </row>
    <row r="331" spans="1:10" x14ac:dyDescent="0.25">
      <c r="A331" s="1"/>
      <c r="B331" s="1"/>
      <c r="C331" s="2"/>
      <c r="D331" s="1"/>
      <c r="E331" s="2"/>
      <c r="F331" s="2"/>
      <c r="G331" s="1"/>
      <c r="H331" s="2"/>
      <c r="I331" s="2"/>
      <c r="J331" s="1"/>
    </row>
    <row r="332" spans="1:10" x14ac:dyDescent="0.25">
      <c r="A332" s="1"/>
      <c r="B332" s="1"/>
      <c r="C332" s="2"/>
      <c r="D332" s="1"/>
      <c r="E332" s="2"/>
      <c r="F332" s="2"/>
      <c r="G332" s="1"/>
      <c r="H332" s="2"/>
      <c r="I332" s="2"/>
      <c r="J332" s="1"/>
    </row>
    <row r="333" spans="1:10" x14ac:dyDescent="0.25">
      <c r="A333" s="1"/>
      <c r="B333" s="1"/>
      <c r="C333" s="2"/>
      <c r="D333" s="1"/>
      <c r="E333" s="2"/>
      <c r="F333" s="2"/>
      <c r="G333" s="1"/>
      <c r="H333" s="2"/>
      <c r="I333" s="2"/>
      <c r="J333" s="1"/>
    </row>
    <row r="334" spans="1:10" x14ac:dyDescent="0.25">
      <c r="A334" s="1"/>
      <c r="B334" s="1"/>
      <c r="C334" s="2"/>
      <c r="D334" s="1"/>
      <c r="E334" s="2"/>
      <c r="F334" s="2"/>
      <c r="G334" s="1"/>
      <c r="H334" s="2"/>
      <c r="I334" s="2"/>
      <c r="J334" s="1"/>
    </row>
    <row r="335" spans="1:10" x14ac:dyDescent="0.25">
      <c r="A335" s="1"/>
      <c r="B335" s="1"/>
      <c r="C335" s="2"/>
      <c r="D335" s="1"/>
      <c r="E335" s="2"/>
      <c r="F335" s="2"/>
      <c r="G335" s="1"/>
      <c r="H335" s="2"/>
      <c r="I335" s="2"/>
      <c r="J335" s="1"/>
    </row>
    <row r="336" spans="1:10" x14ac:dyDescent="0.25">
      <c r="A336" s="1"/>
      <c r="B336" s="1"/>
      <c r="C336" s="2"/>
      <c r="D336" s="1"/>
      <c r="E336" s="2"/>
      <c r="F336" s="2"/>
      <c r="G336" s="1"/>
      <c r="H336" s="2"/>
      <c r="I336" s="2"/>
      <c r="J336" s="1"/>
    </row>
    <row r="337" spans="1:10" x14ac:dyDescent="0.25">
      <c r="A337" s="1"/>
      <c r="B337" s="1"/>
      <c r="C337" s="2"/>
      <c r="D337" s="1"/>
      <c r="E337" s="2"/>
      <c r="F337" s="2"/>
      <c r="G337" s="1"/>
      <c r="H337" s="2"/>
      <c r="I337" s="2"/>
      <c r="J337" s="1"/>
    </row>
    <row r="338" spans="1:10" x14ac:dyDescent="0.25">
      <c r="A338" s="1"/>
      <c r="B338" s="1"/>
      <c r="C338" s="2"/>
      <c r="D338" s="1"/>
      <c r="E338" s="2"/>
      <c r="F338" s="2"/>
      <c r="G338" s="1"/>
      <c r="H338" s="2"/>
      <c r="I338" s="2"/>
      <c r="J338" s="1"/>
    </row>
    <row r="339" spans="1:10" x14ac:dyDescent="0.25">
      <c r="A339" s="1"/>
      <c r="B339" s="1"/>
      <c r="C339" s="2"/>
      <c r="D339" s="1"/>
      <c r="E339" s="2"/>
      <c r="F339" s="2"/>
      <c r="G339" s="1"/>
      <c r="H339" s="2"/>
      <c r="I339" s="2"/>
      <c r="J339" s="1"/>
    </row>
    <row r="340" spans="1:10" x14ac:dyDescent="0.25">
      <c r="A340" s="1"/>
      <c r="B340" s="1"/>
      <c r="C340" s="2"/>
      <c r="D340" s="1"/>
      <c r="E340" s="2"/>
      <c r="F340" s="2"/>
      <c r="G340" s="1"/>
      <c r="H340" s="2"/>
      <c r="I340" s="2"/>
      <c r="J340" s="1"/>
    </row>
    <row r="341" spans="1:10" x14ac:dyDescent="0.25">
      <c r="A341" s="1"/>
      <c r="B341" s="1"/>
      <c r="C341" s="2"/>
      <c r="D341" s="1"/>
      <c r="E341" s="2"/>
      <c r="F341" s="2"/>
      <c r="G341" s="1"/>
      <c r="H341" s="2"/>
      <c r="I341" s="3"/>
      <c r="J341" s="1"/>
    </row>
    <row r="342" spans="1:10" x14ac:dyDescent="0.25">
      <c r="A342" s="1"/>
      <c r="B342" s="1"/>
      <c r="C342" s="2"/>
      <c r="D342" s="1"/>
      <c r="E342" s="2"/>
      <c r="F342" s="2"/>
      <c r="G342" s="1"/>
      <c r="H342" s="2"/>
      <c r="I342" s="3"/>
      <c r="J342" s="1"/>
    </row>
    <row r="343" spans="1:10" x14ac:dyDescent="0.25">
      <c r="A343" s="1"/>
      <c r="B343" s="1"/>
      <c r="C343" s="2"/>
      <c r="D343" s="1"/>
      <c r="E343" s="2"/>
      <c r="F343" s="2"/>
      <c r="G343" s="1"/>
      <c r="H343" s="2"/>
      <c r="I343" s="3"/>
      <c r="J343" s="1"/>
    </row>
    <row r="344" spans="1:10" x14ac:dyDescent="0.25">
      <c r="A344" s="1"/>
      <c r="B344" s="1"/>
      <c r="C344" s="2"/>
      <c r="D344" s="1"/>
      <c r="E344" s="2"/>
      <c r="F344" s="2"/>
      <c r="G344" s="1"/>
      <c r="H344" s="2"/>
      <c r="I344" s="3"/>
      <c r="J344" s="1"/>
    </row>
    <row r="345" spans="1:10" x14ac:dyDescent="0.25">
      <c r="A345" s="1"/>
      <c r="B345" s="1"/>
      <c r="C345" s="2"/>
      <c r="D345" s="1"/>
      <c r="E345" s="2"/>
      <c r="F345" s="2"/>
      <c r="G345" s="1"/>
      <c r="H345" s="2"/>
      <c r="I345" s="3"/>
      <c r="J345" s="1"/>
    </row>
    <row r="346" spans="1:10" x14ac:dyDescent="0.25">
      <c r="A346" s="1"/>
      <c r="B346" s="1"/>
      <c r="C346" s="2"/>
      <c r="D346" s="1"/>
      <c r="E346" s="2"/>
      <c r="F346" s="2"/>
      <c r="G346" s="1"/>
      <c r="H346" s="2"/>
      <c r="I346" s="2"/>
      <c r="J346" s="1"/>
    </row>
    <row r="347" spans="1:10" x14ac:dyDescent="0.25">
      <c r="A347" s="1"/>
      <c r="B347" s="1"/>
      <c r="C347" s="2"/>
      <c r="D347" s="1"/>
      <c r="E347" s="2"/>
      <c r="F347" s="2"/>
      <c r="G347" s="1"/>
      <c r="H347" s="2"/>
      <c r="I347" s="2"/>
      <c r="J347" s="1"/>
    </row>
    <row r="348" spans="1:10" x14ac:dyDescent="0.25">
      <c r="A348" s="1"/>
      <c r="B348" s="1"/>
      <c r="C348" s="2"/>
      <c r="D348" s="1"/>
      <c r="E348" s="2"/>
      <c r="F348" s="2"/>
      <c r="G348" s="1"/>
      <c r="H348" s="2"/>
      <c r="I348" s="2"/>
      <c r="J348" s="1"/>
    </row>
    <row r="349" spans="1:10" x14ac:dyDescent="0.25">
      <c r="A349" s="1"/>
      <c r="B349" s="1"/>
      <c r="C349" s="2"/>
      <c r="D349" s="1"/>
      <c r="E349" s="2"/>
      <c r="F349" s="2"/>
      <c r="G349" s="1"/>
      <c r="H349" s="2"/>
      <c r="I349" s="2"/>
      <c r="J349" s="1"/>
    </row>
    <row r="350" spans="1:10" x14ac:dyDescent="0.25">
      <c r="A350" s="1"/>
      <c r="B350" s="1"/>
      <c r="C350" s="2"/>
      <c r="D350" s="1"/>
      <c r="E350" s="2"/>
      <c r="F350" s="2"/>
      <c r="G350" s="1"/>
      <c r="H350" s="2"/>
      <c r="I350" s="2"/>
      <c r="J350" s="1"/>
    </row>
    <row r="351" spans="1:10" x14ac:dyDescent="0.25">
      <c r="A351" s="1"/>
      <c r="B351" s="1"/>
      <c r="C351" s="2"/>
      <c r="D351" s="1"/>
      <c r="E351" s="2"/>
      <c r="F351" s="2"/>
      <c r="G351" s="1"/>
      <c r="H351" s="2"/>
      <c r="I351" s="2"/>
      <c r="J351" s="1"/>
    </row>
    <row r="352" spans="1:10" x14ac:dyDescent="0.25">
      <c r="A352" s="1"/>
      <c r="B352" s="1"/>
      <c r="C352" s="2"/>
      <c r="D352" s="1"/>
      <c r="E352" s="2"/>
      <c r="F352" s="2"/>
      <c r="G352" s="1"/>
      <c r="H352" s="2"/>
      <c r="I352" s="2"/>
      <c r="J352" s="1"/>
    </row>
    <row r="353" spans="1:10" x14ac:dyDescent="0.25">
      <c r="A353" s="1"/>
      <c r="B353" s="1"/>
      <c r="C353" s="2"/>
      <c r="D353" s="1"/>
      <c r="E353" s="2"/>
      <c r="F353" s="2"/>
      <c r="G353" s="1"/>
      <c r="H353" s="2"/>
      <c r="I353" s="2"/>
      <c r="J353" s="1"/>
    </row>
    <row r="354" spans="1:10" x14ac:dyDescent="0.25">
      <c r="A354" s="1"/>
      <c r="B354" s="1"/>
      <c r="C354" s="2"/>
      <c r="D354" s="1"/>
      <c r="E354" s="2"/>
      <c r="F354" s="2"/>
      <c r="G354" s="1"/>
      <c r="H354" s="2"/>
      <c r="I354" s="2"/>
      <c r="J354" s="1"/>
    </row>
    <row r="355" spans="1:10" x14ac:dyDescent="0.25">
      <c r="A355" s="1"/>
      <c r="B355" s="1"/>
      <c r="C355" s="2"/>
      <c r="D355" s="1"/>
      <c r="E355" s="2"/>
      <c r="F355" s="2"/>
      <c r="G355" s="1"/>
      <c r="H355" s="2"/>
      <c r="I355" s="2"/>
      <c r="J355" s="1"/>
    </row>
    <row r="356" spans="1:10" x14ac:dyDescent="0.25">
      <c r="A356" s="1"/>
      <c r="B356" s="1"/>
      <c r="C356" s="2"/>
      <c r="D356" s="1"/>
      <c r="E356" s="2"/>
      <c r="F356" s="2"/>
      <c r="G356" s="1"/>
      <c r="H356" s="2"/>
      <c r="I356" s="2"/>
      <c r="J356" s="1"/>
    </row>
    <row r="357" spans="1:10" x14ac:dyDescent="0.25">
      <c r="A357" s="1"/>
      <c r="B357" s="1"/>
      <c r="C357" s="2"/>
      <c r="D357" s="1"/>
      <c r="E357" s="2"/>
      <c r="F357" s="2"/>
      <c r="G357" s="1"/>
      <c r="H357" s="2"/>
      <c r="I357" s="2"/>
      <c r="J357" s="1"/>
    </row>
    <row r="358" spans="1:10" x14ac:dyDescent="0.25">
      <c r="A358" s="1"/>
      <c r="B358" s="1"/>
      <c r="C358" s="2"/>
      <c r="D358" s="1"/>
      <c r="E358" s="2"/>
      <c r="F358" s="2"/>
      <c r="G358" s="1"/>
      <c r="H358" s="2"/>
      <c r="I358" s="2"/>
      <c r="J358" s="1"/>
    </row>
    <row r="359" spans="1:10" x14ac:dyDescent="0.25">
      <c r="A359" s="1"/>
      <c r="B359" s="1"/>
      <c r="C359" s="2"/>
      <c r="D359" s="1"/>
      <c r="E359" s="2"/>
      <c r="F359" s="2"/>
      <c r="G359" s="1"/>
      <c r="H359" s="2"/>
      <c r="I359" s="2"/>
      <c r="J359" s="1"/>
    </row>
    <row r="360" spans="1:10" x14ac:dyDescent="0.25">
      <c r="A360" s="1"/>
      <c r="B360" s="1"/>
      <c r="C360" s="2"/>
      <c r="D360" s="1"/>
      <c r="E360" s="2"/>
      <c r="F360" s="2"/>
      <c r="G360" s="1"/>
      <c r="H360" s="2"/>
      <c r="I360" s="2"/>
      <c r="J360" s="1"/>
    </row>
    <row r="361" spans="1:10" x14ac:dyDescent="0.25">
      <c r="A361" s="1"/>
      <c r="B361" s="1"/>
      <c r="C361" s="2"/>
      <c r="D361" s="1"/>
      <c r="E361" s="2"/>
      <c r="F361" s="2"/>
      <c r="G361" s="1"/>
      <c r="H361" s="2"/>
      <c r="I361" s="2"/>
      <c r="J361" s="1"/>
    </row>
    <row r="362" spans="1:10" x14ac:dyDescent="0.25">
      <c r="A362" s="1"/>
      <c r="B362" s="1"/>
      <c r="C362" s="2"/>
      <c r="D362" s="1"/>
      <c r="E362" s="2"/>
      <c r="F362" s="2"/>
      <c r="G362" s="1"/>
      <c r="H362" s="2"/>
      <c r="I362" s="2"/>
      <c r="J362" s="1"/>
    </row>
    <row r="363" spans="1:10" x14ac:dyDescent="0.25">
      <c r="A363" s="1"/>
      <c r="B363" s="1"/>
      <c r="C363" s="2"/>
      <c r="D363" s="1"/>
      <c r="E363" s="2"/>
      <c r="F363" s="2"/>
      <c r="G363" s="1"/>
      <c r="H363" s="2"/>
      <c r="I363" s="2"/>
      <c r="J363" s="1"/>
    </row>
    <row r="364" spans="1:10" x14ac:dyDescent="0.25">
      <c r="A364" s="1"/>
      <c r="B364" s="1"/>
      <c r="C364" s="2"/>
      <c r="D364" s="1"/>
      <c r="E364" s="2"/>
      <c r="F364" s="2"/>
      <c r="G364" s="1"/>
      <c r="H364" s="2"/>
      <c r="I364" s="2"/>
      <c r="J364" s="1"/>
    </row>
    <row r="365" spans="1:10" x14ac:dyDescent="0.25">
      <c r="A365" s="1"/>
      <c r="B365" s="1"/>
      <c r="C365" s="2"/>
      <c r="D365" s="1"/>
      <c r="E365" s="2"/>
      <c r="F365" s="2"/>
      <c r="G365" s="1"/>
      <c r="H365" s="2"/>
      <c r="I365" s="2"/>
      <c r="J365" s="1"/>
    </row>
    <row r="366" spans="1:10" x14ac:dyDescent="0.25">
      <c r="A366" s="1"/>
      <c r="B366" s="1"/>
      <c r="C366" s="2"/>
      <c r="D366" s="1"/>
      <c r="E366" s="2"/>
      <c r="F366" s="2"/>
      <c r="G366" s="1"/>
      <c r="H366" s="2"/>
      <c r="I366" s="2"/>
      <c r="J366" s="1"/>
    </row>
    <row r="367" spans="1:10" x14ac:dyDescent="0.25">
      <c r="A367" s="1"/>
      <c r="B367" s="1"/>
      <c r="C367" s="2"/>
      <c r="D367" s="1"/>
      <c r="E367" s="2"/>
      <c r="F367" s="2"/>
      <c r="G367" s="1"/>
      <c r="H367" s="2"/>
      <c r="I367" s="2"/>
      <c r="J367" s="1"/>
    </row>
    <row r="368" spans="1:10" x14ac:dyDescent="0.25">
      <c r="A368" s="1"/>
      <c r="B368" s="1"/>
      <c r="C368" s="2"/>
      <c r="D368" s="1"/>
      <c r="E368" s="2"/>
      <c r="F368" s="2"/>
      <c r="G368" s="1"/>
      <c r="H368" s="2"/>
      <c r="I368" s="2"/>
      <c r="J368" s="1"/>
    </row>
    <row r="369" spans="1:10" x14ac:dyDescent="0.25">
      <c r="A369" s="1"/>
      <c r="B369" s="1"/>
      <c r="C369" s="2"/>
      <c r="D369" s="1"/>
      <c r="E369" s="2"/>
      <c r="F369" s="2"/>
      <c r="G369" s="1"/>
      <c r="H369" s="2"/>
      <c r="I369" s="2"/>
      <c r="J369" s="1"/>
    </row>
    <row r="370" spans="1:10" x14ac:dyDescent="0.25">
      <c r="A370" s="1"/>
      <c r="B370" s="1"/>
      <c r="C370" s="2"/>
      <c r="D370" s="1"/>
      <c r="E370" s="2"/>
      <c r="F370" s="2"/>
      <c r="G370" s="1"/>
      <c r="H370" s="2"/>
      <c r="I370" s="2"/>
      <c r="J370" s="1"/>
    </row>
    <row r="371" spans="1:10" x14ac:dyDescent="0.25">
      <c r="A371" s="1"/>
      <c r="B371" s="1"/>
      <c r="C371" s="2"/>
      <c r="D371" s="1"/>
      <c r="E371" s="2"/>
      <c r="F371" s="2"/>
      <c r="G371" s="1"/>
      <c r="H371" s="2"/>
      <c r="I371" s="2"/>
      <c r="J371" s="1"/>
    </row>
    <row r="372" spans="1:10" x14ac:dyDescent="0.25">
      <c r="A372" s="1"/>
      <c r="B372" s="1"/>
      <c r="C372" s="2"/>
      <c r="D372" s="1"/>
      <c r="E372" s="2"/>
      <c r="F372" s="2"/>
      <c r="G372" s="1"/>
      <c r="H372" s="2"/>
      <c r="I372" s="2"/>
      <c r="J372" s="1"/>
    </row>
    <row r="373" spans="1:10" x14ac:dyDescent="0.25">
      <c r="A373" s="1"/>
      <c r="B373" s="1"/>
      <c r="C373" s="2"/>
      <c r="D373" s="1"/>
      <c r="E373" s="2"/>
      <c r="F373" s="2"/>
      <c r="G373" s="1"/>
      <c r="H373" s="2"/>
      <c r="I373" s="2"/>
      <c r="J373" s="1"/>
    </row>
    <row r="374" spans="1:10" x14ac:dyDescent="0.25">
      <c r="A374" s="1"/>
      <c r="B374" s="1"/>
      <c r="C374" s="2"/>
      <c r="D374" s="1"/>
      <c r="E374" s="2"/>
      <c r="F374" s="2"/>
      <c r="G374" s="1"/>
      <c r="H374" s="2"/>
      <c r="I374" s="2"/>
      <c r="J374" s="1"/>
    </row>
    <row r="375" spans="1:10" x14ac:dyDescent="0.25">
      <c r="A375" s="1"/>
      <c r="B375" s="1"/>
      <c r="C375" s="2"/>
      <c r="D375" s="1"/>
      <c r="E375" s="2"/>
      <c r="F375" s="2"/>
      <c r="G375" s="1"/>
      <c r="H375" s="2"/>
      <c r="I375" s="2"/>
      <c r="J375" s="1"/>
    </row>
    <row r="376" spans="1:10" x14ac:dyDescent="0.25">
      <c r="A376" s="1"/>
      <c r="B376" s="1"/>
      <c r="C376" s="2"/>
      <c r="D376" s="1"/>
      <c r="E376" s="2"/>
      <c r="F376" s="2"/>
      <c r="G376" s="1"/>
      <c r="H376" s="2"/>
      <c r="I376" s="3"/>
      <c r="J376" s="1"/>
    </row>
    <row r="377" spans="1:10" x14ac:dyDescent="0.25">
      <c r="A377" s="1"/>
      <c r="B377" s="1"/>
      <c r="C377" s="2"/>
      <c r="D377" s="1"/>
      <c r="E377" s="2"/>
      <c r="F377" s="2"/>
      <c r="G377" s="1"/>
      <c r="H377" s="2"/>
      <c r="I377" s="3"/>
      <c r="J377" s="1"/>
    </row>
    <row r="378" spans="1:10" x14ac:dyDescent="0.25">
      <c r="A378" s="1"/>
      <c r="B378" s="1"/>
      <c r="C378" s="2"/>
      <c r="D378" s="1"/>
      <c r="E378" s="2"/>
      <c r="F378" s="2"/>
      <c r="G378" s="1"/>
      <c r="H378" s="2"/>
      <c r="I378" s="3"/>
      <c r="J378" s="1"/>
    </row>
    <row r="379" spans="1:10" x14ac:dyDescent="0.25">
      <c r="A379" s="1"/>
      <c r="B379" s="1"/>
      <c r="C379" s="2"/>
      <c r="D379" s="1"/>
      <c r="E379" s="2"/>
      <c r="F379" s="2"/>
      <c r="G379" s="1"/>
      <c r="H379" s="2"/>
      <c r="I379" s="3"/>
      <c r="J379" s="1"/>
    </row>
    <row r="380" spans="1:10" x14ac:dyDescent="0.25">
      <c r="A380" s="1"/>
      <c r="B380" s="1"/>
      <c r="C380" s="2"/>
      <c r="D380" s="1"/>
      <c r="E380" s="2"/>
      <c r="F380" s="2"/>
      <c r="G380" s="1"/>
      <c r="H380" s="2"/>
      <c r="I380" s="3"/>
      <c r="J380" s="1"/>
    </row>
    <row r="381" spans="1:10" x14ac:dyDescent="0.25">
      <c r="A381" s="1"/>
      <c r="B381" s="1"/>
      <c r="C381" s="2"/>
      <c r="D381" s="1"/>
      <c r="E381" s="2"/>
      <c r="F381" s="2"/>
      <c r="G381" s="1"/>
      <c r="H381" s="2"/>
      <c r="I381" s="3"/>
      <c r="J381" s="1"/>
    </row>
    <row r="382" spans="1:10" x14ac:dyDescent="0.25">
      <c r="A382" s="1"/>
      <c r="B382" s="1"/>
      <c r="C382" s="2"/>
      <c r="D382" s="1"/>
      <c r="E382" s="2"/>
      <c r="F382" s="2"/>
      <c r="G382" s="1"/>
      <c r="H382" s="2"/>
      <c r="I382" s="3"/>
      <c r="J382" s="1"/>
    </row>
    <row r="383" spans="1:10" x14ac:dyDescent="0.25">
      <c r="A383" s="1"/>
      <c r="B383" s="1"/>
      <c r="C383" s="2"/>
      <c r="D383" s="1"/>
      <c r="E383" s="2"/>
      <c r="F383" s="2"/>
      <c r="G383" s="1"/>
      <c r="H383" s="2"/>
      <c r="I383" s="3"/>
      <c r="J383" s="1"/>
    </row>
    <row r="384" spans="1:10" x14ac:dyDescent="0.25">
      <c r="A384" s="1"/>
      <c r="B384" s="1"/>
      <c r="C384" s="2"/>
      <c r="D384" s="1"/>
      <c r="E384" s="2"/>
      <c r="F384" s="2"/>
      <c r="G384" s="1"/>
      <c r="H384" s="2"/>
      <c r="I384" s="3"/>
      <c r="J384" s="1"/>
    </row>
    <row r="385" spans="1:10" x14ac:dyDescent="0.25">
      <c r="A385" s="1"/>
      <c r="B385" s="1"/>
      <c r="C385" s="2"/>
      <c r="D385" s="1"/>
      <c r="E385" s="2"/>
      <c r="F385" s="2"/>
      <c r="G385" s="1"/>
      <c r="H385" s="2"/>
      <c r="I385" s="3"/>
      <c r="J385" s="1"/>
    </row>
    <row r="386" spans="1:10" x14ac:dyDescent="0.25">
      <c r="A386" s="1"/>
      <c r="B386" s="1"/>
      <c r="C386" s="2"/>
      <c r="D386" s="1"/>
      <c r="E386" s="2"/>
      <c r="F386" s="2"/>
      <c r="G386" s="1"/>
      <c r="H386" s="2"/>
      <c r="I386" s="3"/>
      <c r="J386" s="1"/>
    </row>
    <row r="387" spans="1:10" x14ac:dyDescent="0.25">
      <c r="A387" s="1"/>
      <c r="B387" s="1"/>
      <c r="C387" s="2"/>
      <c r="D387" s="1"/>
      <c r="E387" s="2"/>
      <c r="F387" s="2"/>
      <c r="G387" s="1"/>
      <c r="H387" s="2"/>
      <c r="I387" s="3"/>
      <c r="J387" s="1"/>
    </row>
    <row r="388" spans="1:10" x14ac:dyDescent="0.25">
      <c r="A388" s="1"/>
      <c r="B388" s="1"/>
      <c r="C388" s="2"/>
      <c r="D388" s="1"/>
      <c r="E388" s="2"/>
      <c r="F388" s="2"/>
      <c r="G388" s="1"/>
      <c r="H388" s="2"/>
      <c r="I388" s="3"/>
      <c r="J388" s="1"/>
    </row>
    <row r="389" spans="1:10" x14ac:dyDescent="0.25">
      <c r="A389" s="1"/>
      <c r="B389" s="1"/>
      <c r="C389" s="2"/>
      <c r="D389" s="1"/>
      <c r="E389" s="2"/>
      <c r="F389" s="2"/>
      <c r="G389" s="1"/>
      <c r="H389" s="2"/>
      <c r="I389" s="3"/>
      <c r="J389" s="1"/>
    </row>
    <row r="390" spans="1:10" x14ac:dyDescent="0.25">
      <c r="A390" s="1"/>
      <c r="B390" s="1"/>
      <c r="C390" s="2"/>
      <c r="D390" s="1"/>
      <c r="E390" s="2"/>
      <c r="F390" s="2"/>
      <c r="G390" s="1"/>
      <c r="H390" s="2"/>
      <c r="I390" s="3"/>
      <c r="J390" s="1"/>
    </row>
    <row r="391" spans="1:10" x14ac:dyDescent="0.25">
      <c r="A391" s="1"/>
      <c r="B391" s="1"/>
      <c r="C391" s="2"/>
      <c r="D391" s="1"/>
      <c r="E391" s="2"/>
      <c r="F391" s="2"/>
      <c r="G391" s="1"/>
      <c r="H391" s="2"/>
      <c r="I391" s="3"/>
      <c r="J391" s="1"/>
    </row>
    <row r="392" spans="1:10" x14ac:dyDescent="0.25">
      <c r="A392" s="1"/>
      <c r="B392" s="1"/>
      <c r="C392" s="2"/>
      <c r="D392" s="1"/>
      <c r="E392" s="2"/>
      <c r="F392" s="2"/>
      <c r="G392" s="1"/>
      <c r="H392" s="2"/>
      <c r="I392" s="3"/>
      <c r="J392" s="1"/>
    </row>
    <row r="393" spans="1:10" x14ac:dyDescent="0.25">
      <c r="A393" s="1"/>
      <c r="B393" s="1"/>
      <c r="C393" s="2"/>
      <c r="D393" s="1"/>
      <c r="E393" s="2"/>
      <c r="F393" s="2"/>
      <c r="G393" s="1"/>
      <c r="H393" s="2"/>
      <c r="I393" s="3"/>
      <c r="J393" s="1"/>
    </row>
    <row r="394" spans="1:10" x14ac:dyDescent="0.25">
      <c r="A394" s="1"/>
      <c r="B394" s="1"/>
      <c r="C394" s="2"/>
      <c r="D394" s="1"/>
      <c r="E394" s="2"/>
      <c r="F394" s="2"/>
      <c r="G394" s="1"/>
      <c r="H394" s="2"/>
      <c r="I394" s="3"/>
      <c r="J394" s="1"/>
    </row>
    <row r="395" spans="1:10" x14ac:dyDescent="0.25">
      <c r="A395" s="1"/>
      <c r="B395" s="1"/>
      <c r="C395" s="2"/>
      <c r="D395" s="1"/>
      <c r="E395" s="2"/>
      <c r="F395" s="2"/>
      <c r="G395" s="1"/>
      <c r="H395" s="2"/>
      <c r="I395" s="2"/>
      <c r="J395" s="1"/>
    </row>
    <row r="396" spans="1:10" x14ac:dyDescent="0.25">
      <c r="A396" s="1"/>
      <c r="B396" s="1"/>
      <c r="C396" s="2"/>
      <c r="D396" s="1"/>
      <c r="E396" s="2"/>
      <c r="F396" s="2"/>
      <c r="G396" s="1"/>
      <c r="H396" s="2"/>
      <c r="I396" s="2"/>
      <c r="J396" s="1"/>
    </row>
    <row r="397" spans="1:10" x14ac:dyDescent="0.25">
      <c r="A397" s="1"/>
      <c r="B397" s="1"/>
      <c r="C397" s="2"/>
      <c r="D397" s="1"/>
      <c r="E397" s="2"/>
      <c r="F397" s="2"/>
      <c r="G397" s="1"/>
      <c r="H397" s="2"/>
      <c r="I397" s="2"/>
      <c r="J397" s="1"/>
    </row>
    <row r="398" spans="1:10" x14ac:dyDescent="0.25">
      <c r="A398" s="1"/>
      <c r="B398" s="1"/>
      <c r="C398" s="2"/>
      <c r="D398" s="1"/>
      <c r="E398" s="2"/>
      <c r="F398" s="2"/>
      <c r="G398" s="1"/>
      <c r="H398" s="2"/>
      <c r="I398" s="2"/>
      <c r="J398" s="1"/>
    </row>
    <row r="399" spans="1:10" x14ac:dyDescent="0.25">
      <c r="A399" s="1"/>
      <c r="B399" s="1"/>
      <c r="C399" s="2"/>
      <c r="D399" s="1"/>
      <c r="E399" s="2"/>
      <c r="F399" s="2"/>
      <c r="G399" s="1"/>
      <c r="H399" s="2"/>
      <c r="I399" s="3"/>
      <c r="J399" s="1"/>
    </row>
    <row r="400" spans="1:10" x14ac:dyDescent="0.25">
      <c r="A400" s="1"/>
      <c r="B400" s="1"/>
      <c r="C400" s="2"/>
      <c r="D400" s="1"/>
      <c r="E400" s="2"/>
      <c r="F400" s="2"/>
      <c r="G400" s="1"/>
      <c r="H400" s="2"/>
      <c r="I400" s="3"/>
      <c r="J400" s="1"/>
    </row>
    <row r="401" spans="1:10" x14ac:dyDescent="0.25">
      <c r="A401" s="1"/>
      <c r="B401" s="1"/>
      <c r="C401" s="2"/>
      <c r="D401" s="1"/>
      <c r="E401" s="2"/>
      <c r="F401" s="2"/>
      <c r="G401" s="1"/>
      <c r="H401" s="2"/>
      <c r="I401" s="3"/>
      <c r="J401" s="1"/>
    </row>
    <row r="402" spans="1:10" x14ac:dyDescent="0.25">
      <c r="A402" s="1"/>
      <c r="B402" s="1"/>
      <c r="C402" s="2"/>
      <c r="D402" s="1"/>
      <c r="E402" s="2"/>
      <c r="F402" s="2"/>
      <c r="G402" s="1"/>
      <c r="H402" s="2"/>
      <c r="I402" s="3"/>
      <c r="J402" s="1"/>
    </row>
    <row r="403" spans="1:10" x14ac:dyDescent="0.25">
      <c r="A403" s="1"/>
      <c r="B403" s="1"/>
      <c r="C403" s="2"/>
      <c r="D403" s="1"/>
      <c r="E403" s="2"/>
      <c r="F403" s="2"/>
      <c r="G403" s="1"/>
      <c r="H403" s="2"/>
      <c r="I403" s="3"/>
      <c r="J403" s="1"/>
    </row>
    <row r="404" spans="1:10" x14ac:dyDescent="0.25">
      <c r="A404" s="1"/>
      <c r="B404" s="1"/>
      <c r="C404" s="2"/>
      <c r="D404" s="1"/>
      <c r="E404" s="2"/>
      <c r="F404" s="2"/>
      <c r="G404" s="1"/>
      <c r="H404" s="2"/>
      <c r="I404" s="3"/>
      <c r="J404" s="1"/>
    </row>
    <row r="405" spans="1:10" x14ac:dyDescent="0.25">
      <c r="A405" s="1"/>
      <c r="B405" s="1"/>
      <c r="C405" s="2"/>
      <c r="D405" s="1"/>
      <c r="E405" s="2"/>
      <c r="F405" s="2"/>
      <c r="G405" s="1"/>
      <c r="H405" s="2"/>
      <c r="I405" s="3"/>
      <c r="J405" s="1"/>
    </row>
    <row r="406" spans="1:10" x14ac:dyDescent="0.25">
      <c r="A406" s="1"/>
      <c r="B406" s="1"/>
      <c r="C406" s="2"/>
      <c r="D406" s="1"/>
      <c r="E406" s="2"/>
      <c r="F406" s="2"/>
      <c r="G406" s="1"/>
      <c r="H406" s="2"/>
      <c r="I406" s="3"/>
      <c r="J406" s="1"/>
    </row>
    <row r="407" spans="1:10" x14ac:dyDescent="0.25">
      <c r="A407" s="1"/>
      <c r="B407" s="1"/>
      <c r="C407" s="2"/>
      <c r="D407" s="1"/>
      <c r="E407" s="2"/>
      <c r="F407" s="2"/>
      <c r="G407" s="1"/>
      <c r="H407" s="2"/>
      <c r="I407" s="3"/>
      <c r="J407" s="1"/>
    </row>
    <row r="408" spans="1:10" x14ac:dyDescent="0.25">
      <c r="A408" s="1"/>
      <c r="B408" s="1"/>
      <c r="C408" s="2"/>
      <c r="D408" s="1"/>
      <c r="E408" s="2"/>
      <c r="F408" s="2"/>
      <c r="G408" s="1"/>
      <c r="H408" s="2"/>
      <c r="I408" s="3"/>
      <c r="J408" s="1"/>
    </row>
    <row r="409" spans="1:10" x14ac:dyDescent="0.25">
      <c r="A409" s="1"/>
      <c r="B409" s="1"/>
      <c r="C409" s="2"/>
      <c r="D409" s="1"/>
      <c r="E409" s="2"/>
      <c r="F409" s="2"/>
      <c r="G409" s="1"/>
      <c r="H409" s="2"/>
      <c r="I409" s="3"/>
      <c r="J409" s="1"/>
    </row>
    <row r="410" spans="1:10" x14ac:dyDescent="0.25">
      <c r="A410" s="1"/>
      <c r="B410" s="1"/>
      <c r="C410" s="2"/>
      <c r="D410" s="1"/>
      <c r="E410" s="2"/>
      <c r="F410" s="2"/>
      <c r="G410" s="1"/>
      <c r="H410" s="2"/>
      <c r="I410" s="3"/>
      <c r="J410" s="1"/>
    </row>
    <row r="411" spans="1:10" x14ac:dyDescent="0.25">
      <c r="A411" s="1"/>
      <c r="B411" s="1"/>
      <c r="C411" s="2"/>
      <c r="D411" s="1"/>
      <c r="E411" s="2"/>
      <c r="F411" s="2"/>
      <c r="G411" s="1"/>
      <c r="H411" s="2"/>
      <c r="I411" s="3"/>
      <c r="J411" s="1"/>
    </row>
    <row r="412" spans="1:10" x14ac:dyDescent="0.25">
      <c r="A412" s="1"/>
      <c r="B412" s="1"/>
      <c r="C412" s="2"/>
      <c r="D412" s="1"/>
      <c r="E412" s="2"/>
      <c r="F412" s="2"/>
      <c r="G412" s="1"/>
      <c r="H412" s="2"/>
      <c r="I412" s="3"/>
      <c r="J412" s="1"/>
    </row>
    <row r="413" spans="1:10" x14ac:dyDescent="0.25">
      <c r="A413" s="1"/>
      <c r="B413" s="1"/>
      <c r="C413" s="2"/>
      <c r="D413" s="1"/>
      <c r="E413" s="2"/>
      <c r="F413" s="2"/>
      <c r="G413" s="1"/>
      <c r="H413" s="2"/>
      <c r="I413" s="3"/>
      <c r="J413" s="1"/>
    </row>
    <row r="414" spans="1:10" x14ac:dyDescent="0.25">
      <c r="A414" s="1"/>
      <c r="B414" s="1"/>
      <c r="C414" s="2"/>
      <c r="D414" s="1"/>
      <c r="E414" s="2"/>
      <c r="F414" s="2"/>
      <c r="G414" s="1"/>
      <c r="H414" s="2"/>
      <c r="I414" s="3"/>
      <c r="J414" s="1"/>
    </row>
    <row r="415" spans="1:10" x14ac:dyDescent="0.25">
      <c r="A415" s="1"/>
      <c r="B415" s="1"/>
      <c r="C415" s="2"/>
      <c r="D415" s="1"/>
      <c r="E415" s="2"/>
      <c r="F415" s="2"/>
      <c r="G415" s="1"/>
      <c r="H415" s="2"/>
      <c r="I415" s="3"/>
      <c r="J415" s="1"/>
    </row>
    <row r="416" spans="1:10" x14ac:dyDescent="0.25">
      <c r="A416" s="1"/>
      <c r="B416" s="1"/>
      <c r="C416" s="2"/>
      <c r="D416" s="1"/>
      <c r="E416" s="2"/>
      <c r="F416" s="2"/>
      <c r="G416" s="1"/>
      <c r="H416" s="2"/>
      <c r="I416" s="3"/>
      <c r="J416" s="1"/>
    </row>
    <row r="417" spans="1:10" x14ac:dyDescent="0.25">
      <c r="A417" s="1"/>
      <c r="B417" s="1"/>
      <c r="C417" s="2"/>
      <c r="D417" s="1"/>
      <c r="E417" s="2"/>
      <c r="F417" s="2"/>
      <c r="G417" s="1"/>
      <c r="H417" s="2"/>
      <c r="I417" s="3"/>
      <c r="J417" s="1"/>
    </row>
    <row r="418" spans="1:10" x14ac:dyDescent="0.25">
      <c r="A418" s="1"/>
      <c r="B418" s="1"/>
      <c r="C418" s="2"/>
      <c r="D418" s="1"/>
      <c r="E418" s="2"/>
      <c r="F418" s="2"/>
      <c r="G418" s="1"/>
      <c r="H418" s="2"/>
      <c r="I418" s="3"/>
      <c r="J418" s="1"/>
    </row>
    <row r="419" spans="1:10" x14ac:dyDescent="0.25">
      <c r="A419" s="1"/>
      <c r="B419" s="1"/>
      <c r="C419" s="2"/>
      <c r="D419" s="1"/>
      <c r="E419" s="2"/>
      <c r="F419" s="2"/>
      <c r="G419" s="1"/>
      <c r="H419" s="2"/>
      <c r="I419" s="3"/>
      <c r="J419" s="1"/>
    </row>
    <row r="420" spans="1:10" x14ac:dyDescent="0.25">
      <c r="A420" s="1"/>
      <c r="B420" s="1"/>
      <c r="C420" s="2"/>
      <c r="D420" s="1"/>
      <c r="E420" s="2"/>
      <c r="F420" s="2"/>
      <c r="G420" s="1"/>
      <c r="H420" s="2"/>
      <c r="I420" s="3"/>
      <c r="J420" s="1"/>
    </row>
    <row r="421" spans="1:10" x14ac:dyDescent="0.25">
      <c r="A421" s="1"/>
      <c r="B421" s="1"/>
      <c r="C421" s="2"/>
      <c r="D421" s="1"/>
      <c r="E421" s="2"/>
      <c r="F421" s="2"/>
      <c r="G421" s="1"/>
      <c r="H421" s="2"/>
      <c r="I421" s="3"/>
      <c r="J421" s="1"/>
    </row>
    <row r="422" spans="1:10" x14ac:dyDescent="0.25">
      <c r="A422" s="1"/>
      <c r="B422" s="1"/>
      <c r="C422" s="2"/>
      <c r="D422" s="1"/>
      <c r="E422" s="2"/>
      <c r="F422" s="2"/>
      <c r="G422" s="1"/>
      <c r="H422" s="2"/>
      <c r="I422" s="3"/>
      <c r="J422" s="1"/>
    </row>
    <row r="423" spans="1:10" x14ac:dyDescent="0.25">
      <c r="A423" s="1"/>
      <c r="B423" s="1"/>
      <c r="C423" s="2"/>
      <c r="D423" s="1"/>
      <c r="E423" s="2"/>
      <c r="F423" s="2"/>
      <c r="G423" s="1"/>
      <c r="H423" s="2"/>
      <c r="I423" s="3"/>
      <c r="J423" s="1"/>
    </row>
    <row r="424" spans="1:10" x14ac:dyDescent="0.25">
      <c r="A424" s="1"/>
      <c r="B424" s="1"/>
      <c r="C424" s="2"/>
      <c r="D424" s="1"/>
      <c r="E424" s="2"/>
      <c r="F424" s="2"/>
      <c r="G424" s="1"/>
      <c r="H424" s="2"/>
      <c r="I424" s="3"/>
      <c r="J424" s="1"/>
    </row>
    <row r="425" spans="1:10" x14ac:dyDescent="0.25">
      <c r="A425" s="1"/>
      <c r="B425" s="1"/>
      <c r="C425" s="2"/>
      <c r="D425" s="1"/>
      <c r="E425" s="2"/>
      <c r="F425" s="2"/>
      <c r="G425" s="1"/>
      <c r="H425" s="2"/>
      <c r="I425" s="3"/>
      <c r="J425" s="1"/>
    </row>
    <row r="426" spans="1:10" x14ac:dyDescent="0.25">
      <c r="A426" s="1"/>
      <c r="B426" s="1"/>
      <c r="C426" s="2"/>
      <c r="D426" s="1"/>
      <c r="E426" s="2"/>
      <c r="F426" s="2"/>
      <c r="G426" s="1"/>
      <c r="H426" s="2"/>
      <c r="I426" s="3"/>
      <c r="J426" s="1"/>
    </row>
    <row r="427" spans="1:10" x14ac:dyDescent="0.25">
      <c r="A427" s="1"/>
      <c r="B427" s="1"/>
      <c r="C427" s="2"/>
      <c r="D427" s="1"/>
      <c r="E427" s="2"/>
      <c r="F427" s="2"/>
      <c r="G427" s="1"/>
      <c r="H427" s="2"/>
      <c r="I427" s="3"/>
      <c r="J427" s="1"/>
    </row>
    <row r="428" spans="1:10" x14ac:dyDescent="0.25">
      <c r="A428" s="1"/>
      <c r="B428" s="1"/>
      <c r="C428" s="2"/>
      <c r="D428" s="1"/>
      <c r="E428" s="2"/>
      <c r="F428" s="2"/>
      <c r="G428" s="1"/>
      <c r="H428" s="2"/>
      <c r="I428" s="3"/>
      <c r="J428" s="1"/>
    </row>
    <row r="429" spans="1:10" x14ac:dyDescent="0.25">
      <c r="A429" s="1"/>
      <c r="B429" s="1"/>
      <c r="C429" s="2"/>
      <c r="D429" s="1"/>
      <c r="E429" s="2"/>
      <c r="F429" s="2"/>
      <c r="G429" s="1"/>
      <c r="H429" s="2"/>
      <c r="I429" s="3"/>
      <c r="J429" s="1"/>
    </row>
    <row r="430" spans="1:10" x14ac:dyDescent="0.25">
      <c r="A430" s="1"/>
      <c r="B430" s="1"/>
      <c r="C430" s="2"/>
      <c r="D430" s="1"/>
      <c r="E430" s="2"/>
      <c r="F430" s="2"/>
      <c r="G430" s="1"/>
      <c r="H430" s="2"/>
      <c r="I430" s="3"/>
      <c r="J430" s="1"/>
    </row>
    <row r="431" spans="1:10" x14ac:dyDescent="0.25">
      <c r="A431" s="1"/>
      <c r="B431" s="1"/>
      <c r="C431" s="2"/>
      <c r="D431" s="1"/>
      <c r="E431" s="2"/>
      <c r="F431" s="2"/>
      <c r="G431" s="1"/>
      <c r="H431" s="2"/>
      <c r="I431" s="3"/>
      <c r="J431" s="1"/>
    </row>
    <row r="432" spans="1:10" x14ac:dyDescent="0.25">
      <c r="A432" s="1"/>
      <c r="B432" s="1"/>
      <c r="C432" s="2"/>
      <c r="D432" s="1"/>
      <c r="E432" s="2"/>
      <c r="F432" s="2"/>
      <c r="G432" s="1"/>
      <c r="H432" s="2"/>
      <c r="I432" s="3"/>
      <c r="J432" s="1"/>
    </row>
    <row r="433" spans="1:10" x14ac:dyDescent="0.25">
      <c r="A433" s="1"/>
      <c r="B433" s="1"/>
      <c r="C433" s="2"/>
      <c r="D433" s="1"/>
      <c r="E433" s="2"/>
      <c r="F433" s="2"/>
      <c r="G433" s="1"/>
      <c r="H433" s="2"/>
      <c r="I433" s="3"/>
      <c r="J433" s="1"/>
    </row>
    <row r="434" spans="1:10" x14ac:dyDescent="0.25">
      <c r="A434" s="1"/>
      <c r="B434" s="1"/>
      <c r="C434" s="2"/>
      <c r="D434" s="1"/>
      <c r="E434" s="2"/>
      <c r="F434" s="2"/>
      <c r="G434" s="1"/>
      <c r="H434" s="2"/>
      <c r="I434" s="3"/>
      <c r="J434" s="1"/>
    </row>
    <row r="435" spans="1:10" x14ac:dyDescent="0.25">
      <c r="A435" s="1"/>
      <c r="B435" s="1"/>
      <c r="C435" s="2"/>
      <c r="D435" s="1"/>
      <c r="E435" s="2"/>
      <c r="F435" s="2"/>
      <c r="G435" s="1"/>
      <c r="H435" s="2"/>
      <c r="I435" s="3"/>
      <c r="J435" s="1"/>
    </row>
    <row r="436" spans="1:10" x14ac:dyDescent="0.25">
      <c r="A436" s="1"/>
      <c r="B436" s="1"/>
      <c r="C436" s="2"/>
      <c r="D436" s="1"/>
      <c r="E436" s="2"/>
      <c r="F436" s="2"/>
      <c r="G436" s="1"/>
      <c r="H436" s="2"/>
      <c r="I436" s="3"/>
      <c r="J436" s="1"/>
    </row>
    <row r="437" spans="1:10" x14ac:dyDescent="0.25">
      <c r="A437" s="1"/>
      <c r="B437" s="1"/>
      <c r="C437" s="2"/>
      <c r="D437" s="1"/>
      <c r="E437" s="2"/>
      <c r="F437" s="2"/>
      <c r="G437" s="1"/>
      <c r="H437" s="2"/>
      <c r="I437" s="3"/>
      <c r="J437" s="1"/>
    </row>
    <row r="438" spans="1:10" x14ac:dyDescent="0.25">
      <c r="A438" s="1"/>
      <c r="B438" s="1"/>
      <c r="C438" s="2"/>
      <c r="D438" s="1"/>
      <c r="E438" s="2"/>
      <c r="F438" s="2"/>
      <c r="G438" s="1"/>
      <c r="H438" s="2"/>
      <c r="I438" s="2"/>
      <c r="J438" s="1"/>
    </row>
    <row r="439" spans="1:10" x14ac:dyDescent="0.25">
      <c r="A439" s="1"/>
      <c r="B439" s="1"/>
      <c r="C439" s="2"/>
      <c r="D439" s="1"/>
      <c r="E439" s="2"/>
      <c r="F439" s="2"/>
      <c r="G439" s="1"/>
      <c r="H439" s="2"/>
      <c r="I439" s="2"/>
      <c r="J439" s="1"/>
    </row>
    <row r="440" spans="1:10" x14ac:dyDescent="0.25">
      <c r="A440" s="1"/>
      <c r="B440" s="1"/>
      <c r="C440" s="2"/>
      <c r="D440" s="1"/>
      <c r="E440" s="2"/>
      <c r="F440" s="2"/>
      <c r="G440" s="1"/>
      <c r="H440" s="2"/>
      <c r="I440" s="2"/>
      <c r="J440" s="1"/>
    </row>
    <row r="441" spans="1:10" x14ac:dyDescent="0.25">
      <c r="A441" s="1"/>
      <c r="B441" s="1"/>
      <c r="C441" s="2"/>
      <c r="D441" s="1"/>
      <c r="E441" s="2"/>
      <c r="F441" s="2"/>
      <c r="G441" s="1"/>
      <c r="H441" s="2"/>
      <c r="I441" s="2"/>
      <c r="J441" s="1"/>
    </row>
    <row r="442" spans="1:10" x14ac:dyDescent="0.25">
      <c r="A442" s="1"/>
      <c r="B442" s="1"/>
      <c r="C442" s="2"/>
      <c r="D442" s="1"/>
      <c r="E442" s="2"/>
      <c r="F442" s="2"/>
      <c r="G442" s="1"/>
      <c r="H442" s="2"/>
      <c r="I442" s="2"/>
      <c r="J442" s="1"/>
    </row>
    <row r="443" spans="1:10" x14ac:dyDescent="0.25">
      <c r="A443" s="1"/>
      <c r="B443" s="1"/>
      <c r="C443" s="2"/>
      <c r="D443" s="1"/>
      <c r="E443" s="2"/>
      <c r="F443" s="2"/>
      <c r="G443" s="1"/>
      <c r="H443" s="2"/>
      <c r="I443" s="2"/>
      <c r="J443" s="1"/>
    </row>
    <row r="444" spans="1:10" x14ac:dyDescent="0.25">
      <c r="A444" s="1"/>
      <c r="B444" s="1"/>
      <c r="C444" s="2"/>
      <c r="D444" s="1"/>
      <c r="E444" s="2"/>
      <c r="F444" s="2"/>
      <c r="G444" s="1"/>
      <c r="H444" s="2"/>
      <c r="I444" s="2"/>
      <c r="J444" s="1"/>
    </row>
    <row r="445" spans="1:10" x14ac:dyDescent="0.25">
      <c r="A445" s="1"/>
      <c r="B445" s="1"/>
      <c r="C445" s="2"/>
      <c r="D445" s="1"/>
      <c r="E445" s="2"/>
      <c r="F445" s="2"/>
      <c r="G445" s="1"/>
      <c r="H445" s="2"/>
      <c r="I445" s="2"/>
      <c r="J445" s="1"/>
    </row>
    <row r="446" spans="1:10" x14ac:dyDescent="0.25">
      <c r="A446" s="1"/>
      <c r="B446" s="1"/>
      <c r="C446" s="2"/>
      <c r="D446" s="1"/>
      <c r="E446" s="2"/>
      <c r="F446" s="2"/>
      <c r="G446" s="1"/>
      <c r="H446" s="2"/>
      <c r="I446" s="2"/>
      <c r="J446" s="1"/>
    </row>
    <row r="447" spans="1:10" x14ac:dyDescent="0.25">
      <c r="A447" s="1"/>
      <c r="B447" s="1"/>
      <c r="C447" s="2"/>
      <c r="D447" s="1"/>
      <c r="E447" s="2"/>
      <c r="F447" s="2"/>
      <c r="G447" s="1"/>
      <c r="H447" s="2"/>
      <c r="I447" s="2"/>
      <c r="J447" s="1"/>
    </row>
    <row r="448" spans="1:10" x14ac:dyDescent="0.25">
      <c r="A448" s="1"/>
      <c r="B448" s="1"/>
      <c r="C448" s="2"/>
      <c r="D448" s="1"/>
      <c r="E448" s="2"/>
      <c r="F448" s="2"/>
      <c r="G448" s="1"/>
      <c r="H448" s="2"/>
      <c r="I448" s="2"/>
      <c r="J448" s="1"/>
    </row>
    <row r="449" spans="1:10" x14ac:dyDescent="0.25">
      <c r="A449" s="1"/>
      <c r="B449" s="1"/>
      <c r="C449" s="2"/>
      <c r="D449" s="1"/>
      <c r="E449" s="2"/>
      <c r="F449" s="2"/>
      <c r="G449" s="1"/>
      <c r="H449" s="2"/>
      <c r="I449" s="2"/>
      <c r="J449" s="1"/>
    </row>
    <row r="450" spans="1:10" x14ac:dyDescent="0.25">
      <c r="A450" s="1"/>
      <c r="B450" s="1"/>
      <c r="C450" s="2"/>
      <c r="D450" s="1"/>
      <c r="E450" s="2"/>
      <c r="F450" s="2"/>
      <c r="G450" s="1"/>
      <c r="H450" s="2"/>
      <c r="I450" s="2"/>
      <c r="J450" s="1"/>
    </row>
    <row r="451" spans="1:10" x14ac:dyDescent="0.25">
      <c r="A451" s="1"/>
      <c r="B451" s="1"/>
      <c r="C451" s="2"/>
      <c r="D451" s="1"/>
      <c r="E451" s="2"/>
      <c r="F451" s="2"/>
      <c r="G451" s="1"/>
      <c r="H451" s="2"/>
      <c r="I451" s="2"/>
      <c r="J451" s="1"/>
    </row>
    <row r="452" spans="1:10" x14ac:dyDescent="0.25">
      <c r="A452" s="1"/>
      <c r="B452" s="1"/>
      <c r="C452" s="2"/>
      <c r="D452" s="1"/>
      <c r="E452" s="2"/>
      <c r="F452" s="2"/>
      <c r="G452" s="1"/>
      <c r="H452" s="2"/>
      <c r="I452" s="2"/>
      <c r="J452" s="1"/>
    </row>
    <row r="453" spans="1:10" x14ac:dyDescent="0.25">
      <c r="A453" s="1"/>
      <c r="B453" s="1"/>
      <c r="C453" s="2"/>
      <c r="D453" s="1"/>
      <c r="E453" s="2"/>
      <c r="F453" s="2"/>
      <c r="G453" s="1"/>
      <c r="H453" s="2"/>
      <c r="I453" s="2"/>
      <c r="J453" s="1"/>
    </row>
    <row r="454" spans="1:10" x14ac:dyDescent="0.25">
      <c r="A454" s="1"/>
      <c r="B454" s="1"/>
      <c r="C454" s="2"/>
      <c r="D454" s="1"/>
      <c r="E454" s="2"/>
      <c r="F454" s="2"/>
      <c r="G454" s="1"/>
      <c r="H454" s="2"/>
      <c r="I454" s="2"/>
      <c r="J454" s="1"/>
    </row>
    <row r="455" spans="1:10" x14ac:dyDescent="0.25">
      <c r="A455" s="1"/>
      <c r="B455" s="1"/>
      <c r="C455" s="2"/>
      <c r="D455" s="1"/>
      <c r="E455" s="2"/>
      <c r="F455" s="2"/>
      <c r="G455" s="1"/>
      <c r="H455" s="2"/>
      <c r="I455" s="2"/>
      <c r="J455" s="1"/>
    </row>
    <row r="456" spans="1:10" x14ac:dyDescent="0.25">
      <c r="A456" s="1"/>
      <c r="B456" s="1"/>
      <c r="C456" s="2"/>
      <c r="D456" s="1"/>
      <c r="E456" s="2"/>
      <c r="F456" s="2"/>
      <c r="G456" s="1"/>
      <c r="H456" s="2"/>
      <c r="I456" s="2"/>
      <c r="J456" s="1"/>
    </row>
    <row r="457" spans="1:10" x14ac:dyDescent="0.25">
      <c r="A457" s="1"/>
      <c r="B457" s="1"/>
      <c r="C457" s="2"/>
      <c r="D457" s="1"/>
      <c r="E457" s="2"/>
      <c r="F457" s="2"/>
      <c r="G457" s="1"/>
      <c r="H457" s="2"/>
      <c r="I457" s="2"/>
      <c r="J457" s="1"/>
    </row>
    <row r="458" spans="1:10" x14ac:dyDescent="0.25">
      <c r="A458" s="1"/>
      <c r="B458" s="1"/>
      <c r="C458" s="2"/>
      <c r="D458" s="1"/>
      <c r="E458" s="2"/>
      <c r="F458" s="2"/>
      <c r="G458" s="1"/>
      <c r="H458" s="2"/>
      <c r="I458" s="2"/>
      <c r="J458" s="1"/>
    </row>
    <row r="459" spans="1:10" x14ac:dyDescent="0.25">
      <c r="A459" s="1"/>
      <c r="B459" s="1"/>
      <c r="C459" s="2"/>
      <c r="D459" s="1"/>
      <c r="E459" s="2"/>
      <c r="F459" s="2"/>
      <c r="G459" s="1"/>
      <c r="H459" s="2"/>
      <c r="I459" s="2"/>
      <c r="J459" s="1"/>
    </row>
    <row r="460" spans="1:10" x14ac:dyDescent="0.25">
      <c r="A460" s="1"/>
      <c r="B460" s="1"/>
      <c r="C460" s="2"/>
      <c r="D460" s="1"/>
      <c r="E460" s="2"/>
      <c r="F460" s="2"/>
      <c r="G460" s="1"/>
      <c r="H460" s="2"/>
      <c r="I460" s="2"/>
      <c r="J460" s="1"/>
    </row>
    <row r="461" spans="1:10" x14ac:dyDescent="0.25">
      <c r="A461" s="1"/>
      <c r="B461" s="1"/>
      <c r="C461" s="2"/>
      <c r="D461" s="1"/>
      <c r="E461" s="2"/>
      <c r="F461" s="2"/>
      <c r="G461" s="1"/>
      <c r="H461" s="2"/>
      <c r="I461" s="2"/>
      <c r="J461" s="1"/>
    </row>
    <row r="462" spans="1:10" x14ac:dyDescent="0.25">
      <c r="A462" s="1"/>
      <c r="B462" s="1"/>
      <c r="C462" s="2"/>
      <c r="D462" s="1"/>
      <c r="E462" s="2"/>
      <c r="F462" s="2"/>
      <c r="G462" s="1"/>
      <c r="H462" s="2"/>
      <c r="I462" s="2"/>
      <c r="J462" s="1"/>
    </row>
    <row r="463" spans="1:10" x14ac:dyDescent="0.25">
      <c r="A463" s="1"/>
      <c r="B463" s="1"/>
      <c r="C463" s="2"/>
      <c r="D463" s="1"/>
      <c r="E463" s="2"/>
      <c r="F463" s="2"/>
      <c r="G463" s="1"/>
      <c r="H463" s="2"/>
      <c r="I463" s="2"/>
      <c r="J463" s="1"/>
    </row>
    <row r="464" spans="1:10" x14ac:dyDescent="0.25">
      <c r="A464" s="1"/>
      <c r="B464" s="1"/>
      <c r="C464" s="2"/>
      <c r="D464" s="1"/>
      <c r="E464" s="2"/>
      <c r="F464" s="2"/>
      <c r="G464" s="1"/>
      <c r="H464" s="2"/>
      <c r="I464" s="2"/>
      <c r="J464" s="1"/>
    </row>
    <row r="465" spans="1:10" x14ac:dyDescent="0.25">
      <c r="A465" s="1"/>
      <c r="B465" s="1"/>
      <c r="C465" s="2"/>
      <c r="D465" s="1"/>
      <c r="E465" s="2"/>
      <c r="F465" s="2"/>
      <c r="G465" s="1"/>
      <c r="H465" s="2"/>
      <c r="I465" s="2"/>
      <c r="J465" s="1"/>
    </row>
    <row r="466" spans="1:10" x14ac:dyDescent="0.25">
      <c r="A466" s="1"/>
      <c r="B466" s="1"/>
      <c r="C466" s="2"/>
      <c r="D466" s="1"/>
      <c r="E466" s="2"/>
      <c r="F466" s="2"/>
      <c r="G466" s="1"/>
      <c r="H466" s="2"/>
      <c r="I466" s="2"/>
      <c r="J466" s="1"/>
    </row>
    <row r="467" spans="1:10" x14ac:dyDescent="0.25">
      <c r="A467" s="1"/>
      <c r="B467" s="1"/>
      <c r="C467" s="2"/>
      <c r="D467" s="1"/>
      <c r="E467" s="2"/>
      <c r="F467" s="2"/>
      <c r="G467" s="1"/>
      <c r="H467" s="2"/>
      <c r="I467" s="2"/>
      <c r="J467" s="1"/>
    </row>
    <row r="468" spans="1:10" x14ac:dyDescent="0.25">
      <c r="A468" s="1"/>
      <c r="B468" s="1"/>
      <c r="C468" s="2"/>
      <c r="D468" s="1"/>
      <c r="E468" s="2"/>
      <c r="F468" s="2"/>
      <c r="G468" s="1"/>
      <c r="H468" s="2"/>
      <c r="I468" s="2"/>
      <c r="J468" s="1"/>
    </row>
    <row r="469" spans="1:10" x14ac:dyDescent="0.25">
      <c r="A469" s="1"/>
      <c r="B469" s="1"/>
      <c r="C469" s="2"/>
      <c r="D469" s="1"/>
      <c r="E469" s="2"/>
      <c r="F469" s="2"/>
      <c r="G469" s="1"/>
      <c r="H469" s="2"/>
      <c r="I469" s="2"/>
      <c r="J469" s="1"/>
    </row>
    <row r="470" spans="1:10" x14ac:dyDescent="0.25">
      <c r="A470" s="1"/>
      <c r="B470" s="1"/>
      <c r="C470" s="2"/>
      <c r="D470" s="1"/>
      <c r="E470" s="2"/>
      <c r="F470" s="2"/>
      <c r="G470" s="1"/>
      <c r="H470" s="2"/>
      <c r="I470" s="2"/>
      <c r="J470" s="1"/>
    </row>
    <row r="471" spans="1:10" x14ac:dyDescent="0.25">
      <c r="A471" s="1"/>
      <c r="B471" s="1"/>
      <c r="C471" s="2"/>
      <c r="D471" s="1"/>
      <c r="E471" s="2"/>
      <c r="F471" s="2"/>
      <c r="G471" s="1"/>
      <c r="H471" s="2"/>
      <c r="I471" s="3"/>
      <c r="J471" s="1"/>
    </row>
    <row r="472" spans="1:10" x14ac:dyDescent="0.25">
      <c r="A472" s="1"/>
      <c r="B472" s="1"/>
      <c r="C472" s="2"/>
      <c r="D472" s="1"/>
      <c r="E472" s="2"/>
      <c r="F472" s="2"/>
      <c r="G472" s="1"/>
      <c r="H472" s="2"/>
      <c r="I472" s="3"/>
      <c r="J472" s="1"/>
    </row>
    <row r="473" spans="1:10" x14ac:dyDescent="0.25">
      <c r="A473" s="1"/>
      <c r="B473" s="1"/>
      <c r="C473" s="2"/>
      <c r="D473" s="1"/>
      <c r="E473" s="2"/>
      <c r="F473" s="2"/>
      <c r="G473" s="1"/>
      <c r="H473" s="2"/>
      <c r="I473" s="3"/>
      <c r="J473" s="1"/>
    </row>
    <row r="474" spans="1:10" x14ac:dyDescent="0.25">
      <c r="A474" s="1"/>
      <c r="B474" s="1"/>
      <c r="C474" s="2"/>
      <c r="D474" s="1"/>
      <c r="E474" s="2"/>
      <c r="F474" s="2"/>
      <c r="G474" s="1"/>
      <c r="H474" s="2"/>
      <c r="I474" s="3"/>
      <c r="J474" s="1"/>
    </row>
    <row r="475" spans="1:10" x14ac:dyDescent="0.25">
      <c r="A475" s="1"/>
      <c r="B475" s="1"/>
      <c r="C475" s="2"/>
      <c r="D475" s="1"/>
      <c r="E475" s="2"/>
      <c r="F475" s="2"/>
      <c r="G475" s="1"/>
      <c r="H475" s="2"/>
      <c r="I475" s="3"/>
      <c r="J475" s="1"/>
    </row>
    <row r="476" spans="1:10" x14ac:dyDescent="0.25">
      <c r="A476" s="1"/>
      <c r="B476" s="1"/>
      <c r="C476" s="2"/>
      <c r="D476" s="1"/>
      <c r="E476" s="2"/>
      <c r="F476" s="2"/>
      <c r="G476" s="1"/>
      <c r="H476" s="2"/>
      <c r="I476" s="3"/>
      <c r="J476" s="1"/>
    </row>
    <row r="477" spans="1:10" x14ac:dyDescent="0.25">
      <c r="A477" s="1"/>
      <c r="B477" s="1"/>
      <c r="C477" s="2"/>
      <c r="D477" s="1"/>
      <c r="E477" s="2"/>
      <c r="F477" s="2"/>
      <c r="G477" s="1"/>
      <c r="H477" s="2"/>
      <c r="I477" s="3"/>
      <c r="J477" s="1"/>
    </row>
    <row r="478" spans="1:10" x14ac:dyDescent="0.25">
      <c r="A478" s="1"/>
      <c r="B478" s="1"/>
      <c r="C478" s="2"/>
      <c r="D478" s="1"/>
      <c r="E478" s="2"/>
      <c r="F478" s="2"/>
      <c r="G478" s="1"/>
      <c r="H478" s="2"/>
      <c r="I478" s="3"/>
      <c r="J478" s="1"/>
    </row>
    <row r="479" spans="1:10" x14ac:dyDescent="0.25">
      <c r="A479" s="1"/>
      <c r="B479" s="1"/>
      <c r="C479" s="2"/>
      <c r="D479" s="1"/>
      <c r="E479" s="2"/>
      <c r="F479" s="2"/>
      <c r="G479" s="1"/>
      <c r="H479" s="2"/>
      <c r="I479" s="3"/>
      <c r="J479" s="1"/>
    </row>
    <row r="480" spans="1:10" x14ac:dyDescent="0.25">
      <c r="A480" s="1"/>
      <c r="B480" s="1"/>
      <c r="C480" s="2"/>
      <c r="D480" s="1"/>
      <c r="E480" s="2"/>
      <c r="F480" s="2"/>
      <c r="G480" s="1"/>
      <c r="H480" s="2"/>
      <c r="I480" s="3"/>
      <c r="J480" s="1"/>
    </row>
    <row r="481" spans="1:10" x14ac:dyDescent="0.25">
      <c r="A481" s="1"/>
      <c r="B481" s="1"/>
      <c r="C481" s="2"/>
      <c r="D481" s="1"/>
      <c r="E481" s="2"/>
      <c r="F481" s="2"/>
      <c r="G481" s="1"/>
      <c r="H481" s="2"/>
      <c r="I481" s="2"/>
      <c r="J481" s="1"/>
    </row>
    <row r="482" spans="1:10" x14ac:dyDescent="0.25">
      <c r="A482" s="1"/>
      <c r="B482" s="1"/>
      <c r="C482" s="2"/>
      <c r="D482" s="1"/>
      <c r="E482" s="2"/>
      <c r="F482" s="2"/>
      <c r="G482" s="1"/>
      <c r="H482" s="2"/>
      <c r="I482" s="2"/>
      <c r="J482" s="1"/>
    </row>
    <row r="483" spans="1:10" x14ac:dyDescent="0.25">
      <c r="A483" s="1"/>
      <c r="B483" s="1"/>
      <c r="C483" s="2"/>
      <c r="D483" s="1"/>
      <c r="E483" s="2"/>
      <c r="F483" s="2"/>
      <c r="G483" s="1"/>
      <c r="H483" s="2"/>
      <c r="I483" s="2"/>
      <c r="J483" s="1"/>
    </row>
    <row r="484" spans="1:10" x14ac:dyDescent="0.25">
      <c r="A484" s="1"/>
      <c r="B484" s="1"/>
      <c r="C484" s="2"/>
      <c r="D484" s="1"/>
      <c r="E484" s="2"/>
      <c r="F484" s="2"/>
      <c r="G484" s="1"/>
      <c r="H484" s="2"/>
      <c r="I484" s="2"/>
      <c r="J484" s="1"/>
    </row>
    <row r="485" spans="1:10" x14ac:dyDescent="0.25">
      <c r="A485" s="1"/>
      <c r="B485" s="1"/>
      <c r="C485" s="2"/>
      <c r="D485" s="1"/>
      <c r="E485" s="2"/>
      <c r="F485" s="2"/>
      <c r="G485" s="1"/>
      <c r="H485" s="2"/>
      <c r="I485" s="2"/>
      <c r="J485" s="1"/>
    </row>
    <row r="486" spans="1:10" x14ac:dyDescent="0.25">
      <c r="A486" s="1"/>
      <c r="B486" s="1"/>
      <c r="C486" s="2"/>
      <c r="D486" s="1"/>
      <c r="E486" s="2"/>
      <c r="F486" s="2"/>
      <c r="G486" s="1"/>
      <c r="H486" s="2"/>
      <c r="I486" s="2"/>
      <c r="J486" s="1"/>
    </row>
    <row r="487" spans="1:10" x14ac:dyDescent="0.25">
      <c r="A487" s="1"/>
      <c r="B487" s="1"/>
      <c r="C487" s="2"/>
      <c r="D487" s="1"/>
      <c r="E487" s="2"/>
      <c r="F487" s="2"/>
      <c r="G487" s="1"/>
      <c r="H487" s="2"/>
      <c r="I487" s="2"/>
      <c r="J487" s="1"/>
    </row>
    <row r="488" spans="1:10" x14ac:dyDescent="0.25">
      <c r="A488" s="1"/>
      <c r="B488" s="1"/>
      <c r="C488" s="2"/>
      <c r="D488" s="1"/>
      <c r="E488" s="2"/>
      <c r="F488" s="2"/>
      <c r="G488" s="1"/>
      <c r="H488" s="2"/>
      <c r="I488" s="2"/>
      <c r="J488" s="1"/>
    </row>
    <row r="489" spans="1:10" x14ac:dyDescent="0.25">
      <c r="A489" s="1"/>
      <c r="B489" s="1"/>
      <c r="C489" s="2"/>
      <c r="D489" s="1"/>
      <c r="E489" s="2"/>
      <c r="F489" s="2"/>
      <c r="G489" s="1"/>
      <c r="H489" s="2"/>
      <c r="I489" s="3"/>
      <c r="J489" s="1"/>
    </row>
    <row r="490" spans="1:10" x14ac:dyDescent="0.25">
      <c r="A490" s="1"/>
      <c r="B490" s="1"/>
      <c r="C490" s="2"/>
      <c r="D490" s="1"/>
      <c r="E490" s="2"/>
      <c r="F490" s="2"/>
      <c r="G490" s="1"/>
      <c r="H490" s="2"/>
      <c r="I490" s="3"/>
      <c r="J490" s="1"/>
    </row>
    <row r="491" spans="1:10" x14ac:dyDescent="0.25">
      <c r="A491" s="1"/>
      <c r="B491" s="1"/>
      <c r="C491" s="2"/>
      <c r="D491" s="1"/>
      <c r="E491" s="2"/>
      <c r="F491" s="2"/>
      <c r="G491" s="1"/>
      <c r="H491" s="2"/>
      <c r="I491" s="3"/>
      <c r="J491" s="1"/>
    </row>
    <row r="492" spans="1:10" x14ac:dyDescent="0.25">
      <c r="A492" s="1"/>
      <c r="B492" s="1"/>
      <c r="C492" s="2"/>
      <c r="D492" s="1"/>
      <c r="E492" s="2"/>
      <c r="F492" s="2"/>
      <c r="G492" s="1"/>
      <c r="H492" s="2"/>
      <c r="I492" s="3"/>
      <c r="J492" s="1"/>
    </row>
    <row r="493" spans="1:10" x14ac:dyDescent="0.25">
      <c r="A493" s="1"/>
      <c r="B493" s="1"/>
      <c r="C493" s="2"/>
      <c r="D493" s="1"/>
      <c r="E493" s="2"/>
      <c r="F493" s="2"/>
      <c r="G493" s="1"/>
      <c r="H493" s="2"/>
      <c r="I493" s="3"/>
      <c r="J493" s="1"/>
    </row>
    <row r="494" spans="1:10" x14ac:dyDescent="0.25">
      <c r="A494" s="1"/>
      <c r="B494" s="1"/>
      <c r="C494" s="2"/>
      <c r="D494" s="1"/>
      <c r="E494" s="2"/>
      <c r="F494" s="2"/>
      <c r="G494" s="1"/>
      <c r="H494" s="2"/>
      <c r="I494" s="3"/>
      <c r="J494" s="1"/>
    </row>
    <row r="495" spans="1:10" x14ac:dyDescent="0.25">
      <c r="A495" s="1"/>
      <c r="B495" s="1"/>
      <c r="C495" s="2"/>
      <c r="D495" s="1"/>
      <c r="E495" s="2"/>
      <c r="F495" s="2"/>
      <c r="G495" s="1"/>
      <c r="H495" s="2"/>
      <c r="I495" s="3"/>
      <c r="J495" s="1"/>
    </row>
    <row r="496" spans="1:10" x14ac:dyDescent="0.25">
      <c r="A496" s="1"/>
      <c r="B496" s="1"/>
      <c r="C496" s="2"/>
      <c r="D496" s="1"/>
      <c r="E496" s="2"/>
      <c r="F496" s="2"/>
      <c r="G496" s="1"/>
      <c r="H496" s="2"/>
      <c r="I496" s="3"/>
      <c r="J496" s="1"/>
    </row>
    <row r="497" spans="1:10" x14ac:dyDescent="0.25">
      <c r="A497" s="1"/>
      <c r="B497" s="1"/>
      <c r="C497" s="2"/>
      <c r="D497" s="1"/>
      <c r="E497" s="2"/>
      <c r="F497" s="2"/>
      <c r="G497" s="1"/>
      <c r="H497" s="2"/>
      <c r="I497" s="3"/>
      <c r="J497" s="1"/>
    </row>
    <row r="498" spans="1:10" x14ac:dyDescent="0.25">
      <c r="A498" s="1"/>
      <c r="B498" s="1"/>
      <c r="C498" s="2"/>
      <c r="D498" s="1"/>
      <c r="E498" s="2"/>
      <c r="F498" s="2"/>
      <c r="G498" s="1"/>
      <c r="H498" s="2"/>
      <c r="I498" s="3"/>
      <c r="J498" s="1"/>
    </row>
    <row r="499" spans="1:10" x14ac:dyDescent="0.25">
      <c r="A499" s="1"/>
      <c r="B499" s="1"/>
      <c r="C499" s="2"/>
      <c r="D499" s="1"/>
      <c r="E499" s="2"/>
      <c r="F499" s="2"/>
      <c r="G499" s="1"/>
      <c r="H499" s="2"/>
      <c r="I499" s="3"/>
      <c r="J499" s="1"/>
    </row>
    <row r="500" spans="1:10" x14ac:dyDescent="0.25">
      <c r="A500" s="1"/>
      <c r="B500" s="1"/>
      <c r="C500" s="2"/>
      <c r="D500" s="1"/>
      <c r="E500" s="2"/>
      <c r="F500" s="2"/>
      <c r="G500" s="1"/>
      <c r="H500" s="2"/>
      <c r="I500" s="3"/>
      <c r="J500" s="1"/>
    </row>
    <row r="501" spans="1:10" x14ac:dyDescent="0.25">
      <c r="A501" s="1"/>
      <c r="B501" s="1"/>
      <c r="C501" s="2"/>
      <c r="D501" s="1"/>
      <c r="E501" s="2"/>
      <c r="F501" s="2"/>
      <c r="G501" s="1"/>
      <c r="H501" s="2"/>
      <c r="I501" s="3"/>
      <c r="J501" s="1"/>
    </row>
    <row r="502" spans="1:10" x14ac:dyDescent="0.25">
      <c r="A502" s="1"/>
      <c r="B502" s="1"/>
      <c r="C502" s="2"/>
      <c r="D502" s="1"/>
      <c r="E502" s="2"/>
      <c r="F502" s="2"/>
      <c r="G502" s="1"/>
      <c r="H502" s="2"/>
      <c r="I502" s="3"/>
      <c r="J502" s="1"/>
    </row>
    <row r="503" spans="1:10" x14ac:dyDescent="0.25">
      <c r="A503" s="1"/>
      <c r="B503" s="1"/>
      <c r="C503" s="2"/>
      <c r="D503" s="1"/>
      <c r="E503" s="2"/>
      <c r="F503" s="2"/>
      <c r="G503" s="1"/>
      <c r="H503" s="2"/>
      <c r="I503" s="3"/>
      <c r="J503" s="1"/>
    </row>
    <row r="504" spans="1:10" x14ac:dyDescent="0.25">
      <c r="A504" s="1"/>
      <c r="B504" s="1"/>
      <c r="C504" s="2"/>
      <c r="D504" s="1"/>
      <c r="E504" s="2"/>
      <c r="F504" s="2"/>
      <c r="G504" s="1"/>
      <c r="H504" s="2"/>
      <c r="I504" s="3"/>
      <c r="J504" s="1"/>
    </row>
    <row r="505" spans="1:10" x14ac:dyDescent="0.25">
      <c r="A505" s="1"/>
      <c r="B505" s="1"/>
      <c r="C505" s="2"/>
      <c r="D505" s="1"/>
      <c r="E505" s="2"/>
      <c r="F505" s="2"/>
      <c r="G505" s="1"/>
      <c r="H505" s="2"/>
      <c r="I505" s="3"/>
      <c r="J505" s="1"/>
    </row>
    <row r="506" spans="1:10" x14ac:dyDescent="0.25">
      <c r="A506" s="1"/>
      <c r="B506" s="1"/>
      <c r="C506" s="2"/>
      <c r="D506" s="1"/>
      <c r="E506" s="2"/>
      <c r="F506" s="2"/>
      <c r="G506" s="1"/>
      <c r="H506" s="2"/>
      <c r="I506" s="3"/>
      <c r="J506" s="1"/>
    </row>
    <row r="507" spans="1:10" x14ac:dyDescent="0.25">
      <c r="A507" s="1"/>
      <c r="B507" s="1"/>
      <c r="C507" s="2"/>
      <c r="D507" s="1"/>
      <c r="E507" s="2"/>
      <c r="F507" s="2"/>
      <c r="G507" s="1"/>
      <c r="H507" s="2"/>
      <c r="I507" s="3"/>
      <c r="J507" s="1"/>
    </row>
    <row r="508" spans="1:10" x14ac:dyDescent="0.25">
      <c r="A508" s="1"/>
      <c r="B508" s="1"/>
      <c r="C508" s="2"/>
      <c r="D508" s="1"/>
      <c r="E508" s="2"/>
      <c r="F508" s="2"/>
      <c r="G508" s="1"/>
      <c r="H508" s="2"/>
      <c r="I508" s="3"/>
      <c r="J508" s="1"/>
    </row>
    <row r="509" spans="1:10" x14ac:dyDescent="0.25">
      <c r="A509" s="1"/>
      <c r="B509" s="1"/>
      <c r="C509" s="2"/>
      <c r="D509" s="1"/>
      <c r="E509" s="2"/>
      <c r="F509" s="2"/>
      <c r="G509" s="1"/>
      <c r="H509" s="2"/>
      <c r="I509" s="3"/>
      <c r="J509" s="1"/>
    </row>
    <row r="510" spans="1:10" x14ac:dyDescent="0.25">
      <c r="A510" s="1"/>
      <c r="B510" s="1"/>
      <c r="C510" s="2"/>
      <c r="D510" s="1"/>
      <c r="E510" s="2"/>
      <c r="F510" s="2"/>
      <c r="G510" s="1"/>
      <c r="H510" s="2"/>
      <c r="I510" s="3"/>
      <c r="J510" s="1"/>
    </row>
    <row r="511" spans="1:10" x14ac:dyDescent="0.25">
      <c r="A511" s="1"/>
      <c r="B511" s="1"/>
      <c r="C511" s="2"/>
      <c r="D511" s="1"/>
      <c r="E511" s="2"/>
      <c r="F511" s="2"/>
      <c r="G511" s="1"/>
      <c r="H511" s="2"/>
      <c r="I511" s="3"/>
      <c r="J511" s="1"/>
    </row>
    <row r="512" spans="1:10" x14ac:dyDescent="0.25">
      <c r="A512" s="1"/>
      <c r="B512" s="1"/>
      <c r="C512" s="2"/>
      <c r="D512" s="1"/>
      <c r="E512" s="2"/>
      <c r="F512" s="2"/>
      <c r="G512" s="1"/>
      <c r="H512" s="2"/>
      <c r="I512" s="3"/>
      <c r="J512" s="1"/>
    </row>
    <row r="513" spans="1:10" x14ac:dyDescent="0.25">
      <c r="A513" s="1"/>
      <c r="B513" s="1"/>
      <c r="C513" s="2"/>
      <c r="D513" s="1"/>
      <c r="E513" s="2"/>
      <c r="F513" s="2"/>
      <c r="G513" s="1"/>
      <c r="H513" s="2"/>
      <c r="I513" s="3"/>
      <c r="J513" s="1"/>
    </row>
    <row r="514" spans="1:10" x14ac:dyDescent="0.25">
      <c r="A514" s="1"/>
      <c r="B514" s="1"/>
      <c r="C514" s="2"/>
      <c r="D514" s="1"/>
      <c r="E514" s="2"/>
      <c r="F514" s="2"/>
      <c r="G514" s="1"/>
      <c r="H514" s="2"/>
      <c r="I514" s="3"/>
      <c r="J514" s="1"/>
    </row>
    <row r="515" spans="1:10" x14ac:dyDescent="0.25">
      <c r="A515" s="1"/>
      <c r="B515" s="1"/>
      <c r="C515" s="2"/>
      <c r="D515" s="1"/>
      <c r="E515" s="2"/>
      <c r="F515" s="2"/>
      <c r="G515" s="1"/>
      <c r="H515" s="2"/>
      <c r="I515" s="3"/>
      <c r="J515" s="1"/>
    </row>
    <row r="516" spans="1:10" x14ac:dyDescent="0.25">
      <c r="A516" s="1"/>
      <c r="B516" s="1"/>
      <c r="C516" s="2"/>
      <c r="D516" s="1"/>
      <c r="E516" s="2"/>
      <c r="F516" s="2"/>
      <c r="G516" s="1"/>
      <c r="H516" s="2"/>
      <c r="I516" s="3"/>
      <c r="J516" s="1"/>
    </row>
    <row r="517" spans="1:10" x14ac:dyDescent="0.25">
      <c r="A517" s="1"/>
      <c r="B517" s="1"/>
      <c r="C517" s="2"/>
      <c r="D517" s="1"/>
      <c r="E517" s="2"/>
      <c r="F517" s="2"/>
      <c r="G517" s="1"/>
      <c r="H517" s="2"/>
      <c r="I517" s="3"/>
      <c r="J517" s="1"/>
    </row>
    <row r="518" spans="1:10" x14ac:dyDescent="0.25">
      <c r="A518" s="1"/>
      <c r="B518" s="1"/>
      <c r="C518" s="2"/>
      <c r="D518" s="1"/>
      <c r="E518" s="2"/>
      <c r="F518" s="2"/>
      <c r="G518" s="1"/>
      <c r="H518" s="2"/>
      <c r="I518" s="3"/>
      <c r="J518" s="1"/>
    </row>
    <row r="519" spans="1:10" x14ac:dyDescent="0.25">
      <c r="A519" s="1"/>
      <c r="B519" s="1"/>
      <c r="C519" s="2"/>
      <c r="D519" s="1"/>
      <c r="E519" s="2"/>
      <c r="F519" s="2"/>
      <c r="G519" s="1"/>
      <c r="H519" s="2"/>
      <c r="I519" s="3"/>
      <c r="J519" s="1"/>
    </row>
    <row r="520" spans="1:10" x14ac:dyDescent="0.25">
      <c r="A520" s="1"/>
      <c r="B520" s="1"/>
      <c r="C520" s="2"/>
      <c r="D520" s="1"/>
      <c r="E520" s="2"/>
      <c r="F520" s="2"/>
      <c r="G520" s="1"/>
      <c r="H520" s="2"/>
      <c r="I520" s="3"/>
      <c r="J520" s="1"/>
    </row>
    <row r="521" spans="1:10" x14ac:dyDescent="0.25">
      <c r="A521" s="1"/>
      <c r="B521" s="1"/>
      <c r="C521" s="2"/>
      <c r="D521" s="1"/>
      <c r="E521" s="2"/>
      <c r="F521" s="2"/>
      <c r="G521" s="1"/>
      <c r="H521" s="2"/>
      <c r="I521" s="3"/>
      <c r="J521" s="1"/>
    </row>
    <row r="522" spans="1:10" x14ac:dyDescent="0.25">
      <c r="A522" s="1"/>
      <c r="B522" s="1"/>
      <c r="C522" s="2"/>
      <c r="D522" s="1"/>
      <c r="E522" s="2"/>
      <c r="F522" s="2"/>
      <c r="G522" s="1"/>
      <c r="H522" s="2"/>
      <c r="I522" s="3"/>
      <c r="J522" s="1"/>
    </row>
    <row r="523" spans="1:10" x14ac:dyDescent="0.25">
      <c r="A523" s="1"/>
      <c r="B523" s="1"/>
      <c r="C523" s="2"/>
      <c r="D523" s="1"/>
      <c r="E523" s="2"/>
      <c r="F523" s="2"/>
      <c r="G523" s="1"/>
      <c r="H523" s="2"/>
      <c r="I523" s="3"/>
      <c r="J523" s="1"/>
    </row>
    <row r="524" spans="1:10" x14ac:dyDescent="0.25">
      <c r="A524" s="1"/>
      <c r="B524" s="1"/>
      <c r="C524" s="2"/>
      <c r="D524" s="1"/>
      <c r="E524" s="2"/>
      <c r="F524" s="2"/>
      <c r="G524" s="1"/>
      <c r="H524" s="3"/>
      <c r="I524" s="3"/>
      <c r="J524" s="1"/>
    </row>
    <row r="525" spans="1:10" x14ac:dyDescent="0.25">
      <c r="A525" s="1"/>
      <c r="B525" s="1"/>
      <c r="C525" s="2"/>
      <c r="D525" s="1"/>
      <c r="E525" s="2"/>
      <c r="F525" s="2"/>
      <c r="G525" s="1"/>
      <c r="H525" s="2"/>
      <c r="I525" s="3"/>
      <c r="J525" s="1"/>
    </row>
    <row r="526" spans="1:10" x14ac:dyDescent="0.25">
      <c r="A526" s="1"/>
      <c r="B526" s="1"/>
      <c r="C526" s="2"/>
      <c r="D526" s="1"/>
      <c r="E526" s="2"/>
      <c r="F526" s="2"/>
      <c r="G526" s="1"/>
      <c r="H526" s="2"/>
      <c r="I526" s="3"/>
      <c r="J526" s="1"/>
    </row>
    <row r="527" spans="1:10" x14ac:dyDescent="0.25">
      <c r="A527" s="1"/>
      <c r="B527" s="1"/>
      <c r="C527" s="2"/>
      <c r="D527" s="1"/>
      <c r="E527" s="2"/>
      <c r="F527" s="2"/>
      <c r="G527" s="1"/>
      <c r="H527" s="2"/>
      <c r="I527" s="3"/>
      <c r="J527" s="1"/>
    </row>
    <row r="528" spans="1:10" x14ac:dyDescent="0.25">
      <c r="A528" s="1"/>
      <c r="B528" s="1"/>
      <c r="C528" s="2"/>
      <c r="D528" s="1"/>
      <c r="E528" s="2"/>
      <c r="F528" s="2"/>
      <c r="G528" s="1"/>
      <c r="H528" s="2"/>
      <c r="I528" s="3"/>
      <c r="J528" s="1"/>
    </row>
    <row r="529" spans="1:10" x14ac:dyDescent="0.25">
      <c r="A529" s="1"/>
      <c r="B529" s="1"/>
      <c r="C529" s="2"/>
      <c r="D529" s="1"/>
      <c r="E529" s="2"/>
      <c r="F529" s="2"/>
      <c r="G529" s="1"/>
      <c r="H529" s="2"/>
      <c r="I529" s="3"/>
      <c r="J529" s="1"/>
    </row>
    <row r="530" spans="1:10" x14ac:dyDescent="0.25">
      <c r="A530" s="1"/>
      <c r="B530" s="1"/>
      <c r="C530" s="2"/>
      <c r="D530" s="1"/>
      <c r="E530" s="2"/>
      <c r="F530" s="2"/>
      <c r="G530" s="1"/>
      <c r="H530" s="2"/>
      <c r="I530" s="3"/>
      <c r="J530" s="1"/>
    </row>
    <row r="531" spans="1:10" x14ac:dyDescent="0.25">
      <c r="A531" s="1"/>
      <c r="B531" s="1"/>
      <c r="C531" s="2"/>
      <c r="D531" s="1"/>
      <c r="E531" s="2"/>
      <c r="F531" s="2"/>
      <c r="G531" s="1"/>
      <c r="H531" s="2"/>
      <c r="I531" s="3"/>
      <c r="J531" s="1"/>
    </row>
    <row r="532" spans="1:10" x14ac:dyDescent="0.25">
      <c r="A532" s="1"/>
      <c r="B532" s="1"/>
      <c r="C532" s="2"/>
      <c r="D532" s="1"/>
      <c r="E532" s="2"/>
      <c r="F532" s="2"/>
      <c r="G532" s="1"/>
      <c r="H532" s="2"/>
      <c r="I532" s="3"/>
      <c r="J532" s="1"/>
    </row>
    <row r="533" spans="1:10" x14ac:dyDescent="0.25">
      <c r="A533" s="1"/>
      <c r="B533" s="1"/>
      <c r="C533" s="2"/>
      <c r="D533" s="1"/>
      <c r="E533" s="2"/>
      <c r="F533" s="2"/>
      <c r="G533" s="1"/>
      <c r="H533" s="2"/>
      <c r="I533" s="3"/>
      <c r="J533" s="1"/>
    </row>
    <row r="534" spans="1:10" x14ac:dyDescent="0.25">
      <c r="A534" s="1"/>
      <c r="B534" s="1"/>
      <c r="C534" s="2"/>
      <c r="D534" s="1"/>
      <c r="E534" s="2"/>
      <c r="F534" s="2"/>
      <c r="G534" s="1"/>
      <c r="H534" s="2"/>
      <c r="I534" s="3"/>
      <c r="J534" s="1"/>
    </row>
    <row r="535" spans="1:10" x14ac:dyDescent="0.25">
      <c r="A535" s="1"/>
      <c r="B535" s="1"/>
      <c r="C535" s="2"/>
      <c r="D535" s="1"/>
      <c r="E535" s="2"/>
      <c r="F535" s="2"/>
      <c r="G535" s="1"/>
      <c r="H535" s="2"/>
      <c r="I535" s="3"/>
      <c r="J535" s="1"/>
    </row>
    <row r="536" spans="1:10" x14ac:dyDescent="0.25">
      <c r="A536" s="1"/>
      <c r="B536" s="1"/>
      <c r="C536" s="2"/>
      <c r="D536" s="1"/>
      <c r="E536" s="2"/>
      <c r="F536" s="2"/>
      <c r="G536" s="1"/>
      <c r="H536" s="2"/>
      <c r="I536" s="3"/>
      <c r="J536" s="1"/>
    </row>
    <row r="537" spans="1:10" x14ac:dyDescent="0.25">
      <c r="A537" s="1"/>
      <c r="B537" s="1"/>
      <c r="C537" s="2"/>
      <c r="D537" s="1"/>
      <c r="E537" s="2"/>
      <c r="F537" s="2"/>
      <c r="G537" s="1"/>
      <c r="H537" s="2"/>
      <c r="I537" s="3"/>
      <c r="J537" s="1"/>
    </row>
    <row r="538" spans="1:10" x14ac:dyDescent="0.25">
      <c r="A538" s="1"/>
      <c r="B538" s="1"/>
      <c r="C538" s="2"/>
      <c r="D538" s="1"/>
      <c r="E538" s="2"/>
      <c r="F538" s="2"/>
      <c r="G538" s="1"/>
      <c r="H538" s="2"/>
      <c r="I538" s="3"/>
      <c r="J538" s="1"/>
    </row>
    <row r="539" spans="1:10" x14ac:dyDescent="0.25">
      <c r="A539" s="1"/>
      <c r="B539" s="1"/>
      <c r="C539" s="2"/>
      <c r="D539" s="1"/>
      <c r="E539" s="2"/>
      <c r="F539" s="2"/>
      <c r="G539" s="1"/>
      <c r="H539" s="2"/>
      <c r="I539" s="3"/>
      <c r="J539" s="1"/>
    </row>
    <row r="540" spans="1:10" x14ac:dyDescent="0.25">
      <c r="A540" s="1"/>
      <c r="B540" s="1"/>
      <c r="C540" s="2"/>
      <c r="D540" s="1"/>
      <c r="E540" s="2"/>
      <c r="F540" s="2"/>
      <c r="G540" s="1"/>
      <c r="H540" s="2"/>
      <c r="I540" s="3"/>
      <c r="J540" s="1"/>
    </row>
    <row r="541" spans="1:10" x14ac:dyDescent="0.25">
      <c r="A541" s="1"/>
      <c r="B541" s="1"/>
      <c r="C541" s="2"/>
      <c r="D541" s="1"/>
      <c r="E541" s="2"/>
      <c r="F541" s="2"/>
      <c r="G541" s="1"/>
      <c r="H541" s="2"/>
      <c r="I541" s="3"/>
      <c r="J541" s="1"/>
    </row>
    <row r="542" spans="1:10" x14ac:dyDescent="0.25">
      <c r="A542" s="1"/>
      <c r="B542" s="1"/>
      <c r="C542" s="2"/>
      <c r="D542" s="1"/>
      <c r="E542" s="2"/>
      <c r="F542" s="2"/>
      <c r="G542" s="1"/>
      <c r="H542" s="2"/>
      <c r="I542" s="3"/>
      <c r="J542" s="1"/>
    </row>
    <row r="543" spans="1:10" x14ac:dyDescent="0.25">
      <c r="A543" s="1"/>
      <c r="B543" s="1"/>
      <c r="C543" s="2"/>
      <c r="D543" s="1"/>
      <c r="E543" s="2"/>
      <c r="F543" s="2"/>
      <c r="G543" s="1"/>
      <c r="H543" s="2"/>
      <c r="I543" s="3"/>
      <c r="J543" s="1"/>
    </row>
    <row r="544" spans="1:10" x14ac:dyDescent="0.25">
      <c r="A544" s="1"/>
      <c r="B544" s="1"/>
      <c r="C544" s="2"/>
      <c r="D544" s="1"/>
      <c r="E544" s="2"/>
      <c r="F544" s="2"/>
      <c r="G544" s="1"/>
      <c r="H544" s="2"/>
      <c r="I544" s="3"/>
      <c r="J544" s="1"/>
    </row>
    <row r="545" spans="1:10" x14ac:dyDescent="0.25">
      <c r="A545" s="1"/>
      <c r="B545" s="1"/>
      <c r="C545" s="2"/>
      <c r="D545" s="1"/>
      <c r="E545" s="2"/>
      <c r="F545" s="2"/>
      <c r="G545" s="1"/>
      <c r="H545" s="2"/>
      <c r="I545" s="3"/>
      <c r="J545" s="1"/>
    </row>
    <row r="546" spans="1:10" x14ac:dyDescent="0.25">
      <c r="A546" s="1"/>
      <c r="B546" s="1"/>
      <c r="C546" s="2"/>
      <c r="D546" s="1"/>
      <c r="E546" s="2"/>
      <c r="F546" s="2"/>
      <c r="G546" s="1"/>
      <c r="H546" s="2"/>
      <c r="I546" s="3"/>
      <c r="J546" s="1"/>
    </row>
    <row r="547" spans="1:10" x14ac:dyDescent="0.25">
      <c r="A547" s="1"/>
      <c r="B547" s="1"/>
      <c r="C547" s="2"/>
      <c r="D547" s="1"/>
      <c r="E547" s="2"/>
      <c r="F547" s="2"/>
      <c r="G547" s="1"/>
      <c r="H547" s="2"/>
      <c r="I547" s="3"/>
      <c r="J547" s="1"/>
    </row>
    <row r="548" spans="1:10" x14ac:dyDescent="0.25">
      <c r="A548" s="1"/>
      <c r="B548" s="1"/>
      <c r="C548" s="2"/>
      <c r="D548" s="1"/>
      <c r="E548" s="2"/>
      <c r="F548" s="2"/>
      <c r="G548" s="1"/>
      <c r="H548" s="2"/>
      <c r="I548" s="3"/>
      <c r="J548" s="1"/>
    </row>
    <row r="549" spans="1:10" x14ac:dyDescent="0.25">
      <c r="A549" s="1"/>
      <c r="B549" s="1"/>
      <c r="C549" s="2"/>
      <c r="D549" s="1"/>
      <c r="E549" s="2"/>
      <c r="F549" s="2"/>
      <c r="G549" s="1"/>
      <c r="H549" s="2"/>
      <c r="I549" s="3"/>
      <c r="J549" s="1"/>
    </row>
    <row r="550" spans="1:10" x14ac:dyDescent="0.25">
      <c r="A550" s="1"/>
      <c r="B550" s="1"/>
      <c r="C550" s="2"/>
      <c r="D550" s="1"/>
      <c r="E550" s="2"/>
      <c r="F550" s="2"/>
      <c r="G550" s="1"/>
      <c r="H550" s="2"/>
      <c r="I550" s="3"/>
      <c r="J550" s="1"/>
    </row>
    <row r="551" spans="1:10" x14ac:dyDescent="0.25">
      <c r="A551" s="1"/>
      <c r="B551" s="1"/>
      <c r="C551" s="2"/>
      <c r="D551" s="1"/>
      <c r="E551" s="2"/>
      <c r="F551" s="2"/>
      <c r="G551" s="1"/>
      <c r="H551" s="2"/>
      <c r="I551" s="3"/>
      <c r="J551" s="1"/>
    </row>
    <row r="552" spans="1:10" x14ac:dyDescent="0.25">
      <c r="A552" s="1"/>
      <c r="B552" s="1"/>
      <c r="C552" s="2"/>
      <c r="D552" s="1"/>
      <c r="E552" s="2"/>
      <c r="F552" s="2"/>
      <c r="G552" s="1"/>
      <c r="H552" s="2"/>
      <c r="I552" s="3"/>
      <c r="J552" s="1"/>
    </row>
    <row r="553" spans="1:10" x14ac:dyDescent="0.25">
      <c r="A553" s="1"/>
      <c r="B553" s="1"/>
      <c r="C553" s="2"/>
      <c r="D553" s="1"/>
      <c r="E553" s="2"/>
      <c r="F553" s="2"/>
      <c r="G553" s="1"/>
      <c r="H553" s="2"/>
      <c r="I553" s="3"/>
      <c r="J553" s="1"/>
    </row>
    <row r="554" spans="1:10" x14ac:dyDescent="0.25">
      <c r="A554" s="1"/>
      <c r="B554" s="1"/>
      <c r="C554" s="2"/>
      <c r="D554" s="1"/>
      <c r="E554" s="2"/>
      <c r="F554" s="2"/>
      <c r="G554" s="1"/>
      <c r="H554" s="2"/>
      <c r="I554" s="3"/>
      <c r="J554" s="1"/>
    </row>
    <row r="555" spans="1:10" x14ac:dyDescent="0.25">
      <c r="A555" s="1"/>
      <c r="B555" s="1"/>
      <c r="C555" s="2"/>
      <c r="D555" s="1"/>
      <c r="E555" s="2"/>
      <c r="F555" s="2"/>
      <c r="G555" s="1"/>
      <c r="H555" s="2"/>
      <c r="I555" s="3"/>
      <c r="J555" s="1"/>
    </row>
    <row r="556" spans="1:10" x14ac:dyDescent="0.25">
      <c r="A556" s="1"/>
      <c r="B556" s="1"/>
      <c r="C556" s="2"/>
      <c r="D556" s="1"/>
      <c r="E556" s="2"/>
      <c r="F556" s="2"/>
      <c r="G556" s="1"/>
      <c r="H556" s="2"/>
      <c r="I556" s="3"/>
      <c r="J556" s="1"/>
    </row>
    <row r="557" spans="1:10" x14ac:dyDescent="0.25">
      <c r="A557" s="1"/>
      <c r="B557" s="1"/>
      <c r="C557" s="2"/>
      <c r="D557" s="1"/>
      <c r="E557" s="2"/>
      <c r="F557" s="2"/>
      <c r="G557" s="1"/>
      <c r="H557" s="2"/>
      <c r="I557" s="3"/>
      <c r="J557" s="1"/>
    </row>
    <row r="558" spans="1:10" x14ac:dyDescent="0.25">
      <c r="A558" s="1"/>
      <c r="B558" s="1"/>
      <c r="C558" s="2"/>
      <c r="D558" s="1"/>
      <c r="E558" s="2"/>
      <c r="F558" s="2"/>
      <c r="G558" s="1"/>
      <c r="H558" s="2"/>
      <c r="I558" s="3"/>
      <c r="J558" s="1"/>
    </row>
    <row r="559" spans="1:10" x14ac:dyDescent="0.25">
      <c r="A559" s="1"/>
      <c r="B559" s="1"/>
      <c r="C559" s="2"/>
      <c r="D559" s="1"/>
      <c r="E559" s="2"/>
      <c r="F559" s="2"/>
      <c r="G559" s="1"/>
      <c r="H559" s="2"/>
      <c r="I559" s="3"/>
      <c r="J559" s="1"/>
    </row>
    <row r="560" spans="1:10" x14ac:dyDescent="0.25">
      <c r="A560" s="1"/>
      <c r="B560" s="1"/>
      <c r="C560" s="2"/>
      <c r="D560" s="1"/>
      <c r="E560" s="2"/>
      <c r="F560" s="2"/>
      <c r="G560" s="1"/>
      <c r="H560" s="2"/>
      <c r="I560" s="3"/>
      <c r="J560" s="1"/>
    </row>
    <row r="561" spans="1:10" x14ac:dyDescent="0.25">
      <c r="A561" s="1"/>
      <c r="B561" s="1"/>
      <c r="C561" s="2"/>
      <c r="D561" s="1"/>
      <c r="E561" s="2"/>
      <c r="F561" s="2"/>
      <c r="G561" s="1"/>
      <c r="H561" s="2"/>
      <c r="I561" s="3"/>
      <c r="J561" s="1"/>
    </row>
    <row r="562" spans="1:10" x14ac:dyDescent="0.25">
      <c r="A562" s="1"/>
      <c r="B562" s="1"/>
      <c r="C562" s="2"/>
      <c r="D562" s="1"/>
      <c r="E562" s="2"/>
      <c r="F562" s="2"/>
      <c r="G562" s="1"/>
      <c r="H562" s="2"/>
      <c r="I562" s="3"/>
      <c r="J562" s="1"/>
    </row>
    <row r="563" spans="1:10" x14ac:dyDescent="0.25">
      <c r="A563" s="1"/>
      <c r="B563" s="1"/>
      <c r="C563" s="2"/>
      <c r="D563" s="1"/>
      <c r="E563" s="2"/>
      <c r="F563" s="2"/>
      <c r="G563" s="1"/>
      <c r="H563" s="2"/>
      <c r="I563" s="2"/>
      <c r="J563" s="1"/>
    </row>
    <row r="564" spans="1:10" x14ac:dyDescent="0.25">
      <c r="A564" s="1"/>
      <c r="B564" s="1"/>
      <c r="C564" s="2"/>
      <c r="D564" s="1"/>
      <c r="E564" s="2"/>
      <c r="F564" s="2"/>
      <c r="G564" s="1"/>
      <c r="H564" s="2"/>
      <c r="I564" s="2"/>
      <c r="J564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F2D0-2020-4BE4-911E-49777D14158A}">
  <dimension ref="A1:Y76"/>
  <sheetViews>
    <sheetView topLeftCell="A24" workbookViewId="0">
      <selection activeCell="A24" sqref="A24:XFD76"/>
    </sheetView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279</v>
      </c>
    </row>
    <row r="3" spans="1:1" x14ac:dyDescent="0.25">
      <c r="A3" t="s">
        <v>278</v>
      </c>
    </row>
    <row r="4" spans="1:1" x14ac:dyDescent="0.25">
      <c r="A4" t="s">
        <v>277</v>
      </c>
    </row>
    <row r="5" spans="1:1" x14ac:dyDescent="0.25">
      <c r="A5" t="s">
        <v>276</v>
      </c>
    </row>
    <row r="6" spans="1:1" x14ac:dyDescent="0.25">
      <c r="A6" t="s">
        <v>275</v>
      </c>
    </row>
    <row r="7" spans="1:1" x14ac:dyDescent="0.25">
      <c r="A7" t="s">
        <v>274</v>
      </c>
    </row>
    <row r="8" spans="1:1" x14ac:dyDescent="0.25">
      <c r="A8" t="s">
        <v>273</v>
      </c>
    </row>
    <row r="9" spans="1:1" x14ac:dyDescent="0.25">
      <c r="A9" t="s">
        <v>272</v>
      </c>
    </row>
    <row r="10" spans="1:1" x14ac:dyDescent="0.25">
      <c r="A10" t="s">
        <v>271</v>
      </c>
    </row>
    <row r="11" spans="1:1" x14ac:dyDescent="0.25">
      <c r="A11" t="s">
        <v>270</v>
      </c>
    </row>
    <row r="12" spans="1:1" x14ac:dyDescent="0.25">
      <c r="A12" t="s">
        <v>269</v>
      </c>
    </row>
    <row r="13" spans="1:1" x14ac:dyDescent="0.25">
      <c r="A13" t="s">
        <v>268</v>
      </c>
    </row>
    <row r="14" spans="1:1" x14ac:dyDescent="0.25">
      <c r="A14" t="s">
        <v>267</v>
      </c>
    </row>
    <row r="15" spans="1:1" x14ac:dyDescent="0.25">
      <c r="A15" t="s">
        <v>266</v>
      </c>
    </row>
    <row r="16" spans="1:1" x14ac:dyDescent="0.25">
      <c r="A16" t="s">
        <v>265</v>
      </c>
    </row>
    <row r="17" spans="1:25" x14ac:dyDescent="0.25">
      <c r="A17" t="s">
        <v>264</v>
      </c>
    </row>
    <row r="18" spans="1:25" x14ac:dyDescent="0.25">
      <c r="A18" t="s">
        <v>263</v>
      </c>
    </row>
    <row r="19" spans="1:25" x14ac:dyDescent="0.25">
      <c r="A19" t="s">
        <v>262</v>
      </c>
    </row>
    <row r="20" spans="1:25" x14ac:dyDescent="0.25">
      <c r="A20" t="s">
        <v>261</v>
      </c>
    </row>
    <row r="21" spans="1:25" x14ac:dyDescent="0.25">
      <c r="A21" t="s">
        <v>260</v>
      </c>
    </row>
    <row r="22" spans="1:25" x14ac:dyDescent="0.25">
      <c r="A22" t="s">
        <v>259</v>
      </c>
    </row>
    <row r="24" spans="1:25" x14ac:dyDescent="0.25">
      <c r="A24" t="s">
        <v>258</v>
      </c>
      <c r="B24" t="s">
        <v>257</v>
      </c>
      <c r="C24" t="s">
        <v>256</v>
      </c>
      <c r="D24" t="s">
        <v>255</v>
      </c>
      <c r="E24" t="s">
        <v>254</v>
      </c>
      <c r="F24" t="s">
        <v>253</v>
      </c>
      <c r="G24" t="s">
        <v>252</v>
      </c>
      <c r="H24" t="s">
        <v>251</v>
      </c>
      <c r="I24" t="s">
        <v>250</v>
      </c>
      <c r="J24" t="s">
        <v>249</v>
      </c>
      <c r="K24" t="s">
        <v>248</v>
      </c>
      <c r="L24" t="s">
        <v>247</v>
      </c>
      <c r="M24" t="s">
        <v>246</v>
      </c>
      <c r="N24" t="s">
        <v>245</v>
      </c>
      <c r="O24" t="s">
        <v>244</v>
      </c>
      <c r="P24" t="s">
        <v>243</v>
      </c>
      <c r="Q24" t="s">
        <v>242</v>
      </c>
      <c r="R24" t="s">
        <v>241</v>
      </c>
      <c r="S24" t="s">
        <v>240</v>
      </c>
      <c r="T24" t="s">
        <v>239</v>
      </c>
      <c r="U24" t="s">
        <v>238</v>
      </c>
      <c r="V24" t="s">
        <v>237</v>
      </c>
      <c r="W24" t="s">
        <v>236</v>
      </c>
      <c r="X24" t="s">
        <v>235</v>
      </c>
      <c r="Y24" t="s">
        <v>234</v>
      </c>
    </row>
    <row r="25" spans="1:25" x14ac:dyDescent="0.25">
      <c r="A25" t="s">
        <v>85</v>
      </c>
      <c r="B25" t="s">
        <v>233</v>
      </c>
      <c r="C25" t="s">
        <v>83</v>
      </c>
      <c r="D25" t="s">
        <v>51</v>
      </c>
      <c r="E25" t="s">
        <v>82</v>
      </c>
      <c r="F25" t="s">
        <v>58</v>
      </c>
      <c r="G25">
        <v>1994</v>
      </c>
      <c r="H25" t="s">
        <v>81</v>
      </c>
      <c r="J25" t="s">
        <v>79</v>
      </c>
      <c r="K25" t="s">
        <v>78</v>
      </c>
      <c r="L25">
        <v>1.72</v>
      </c>
      <c r="N25">
        <v>1995</v>
      </c>
      <c r="O25" t="s">
        <v>77</v>
      </c>
      <c r="P25" s="29">
        <v>34841</v>
      </c>
      <c r="Q25">
        <v>0</v>
      </c>
      <c r="R25">
        <v>37035400</v>
      </c>
      <c r="T25">
        <v>1</v>
      </c>
      <c r="U25" t="s">
        <v>76</v>
      </c>
      <c r="V25" t="s">
        <v>232</v>
      </c>
      <c r="W25" s="30">
        <v>7.0949074074074068E-4</v>
      </c>
      <c r="X25" t="s">
        <v>231</v>
      </c>
    </row>
    <row r="26" spans="1:25" x14ac:dyDescent="0.25">
      <c r="A26" t="s">
        <v>85</v>
      </c>
      <c r="B26" t="s">
        <v>230</v>
      </c>
      <c r="C26" t="s">
        <v>83</v>
      </c>
      <c r="D26" t="s">
        <v>51</v>
      </c>
      <c r="E26" t="s">
        <v>82</v>
      </c>
      <c r="F26" t="s">
        <v>58</v>
      </c>
      <c r="G26">
        <v>1995</v>
      </c>
      <c r="H26" t="s">
        <v>81</v>
      </c>
      <c r="J26" t="s">
        <v>79</v>
      </c>
      <c r="K26" t="s">
        <v>78</v>
      </c>
      <c r="L26">
        <v>1.52</v>
      </c>
      <c r="M26">
        <v>55</v>
      </c>
      <c r="N26">
        <v>1996</v>
      </c>
      <c r="O26" t="s">
        <v>77</v>
      </c>
      <c r="P26" s="29">
        <v>35207</v>
      </c>
      <c r="Q26">
        <v>0</v>
      </c>
      <c r="R26">
        <v>49715678</v>
      </c>
      <c r="T26">
        <v>1</v>
      </c>
      <c r="U26" t="s">
        <v>76</v>
      </c>
      <c r="V26" t="s">
        <v>211</v>
      </c>
      <c r="W26" t="s">
        <v>210</v>
      </c>
      <c r="X26" t="s">
        <v>229</v>
      </c>
    </row>
    <row r="27" spans="1:25" x14ac:dyDescent="0.25">
      <c r="A27" t="s">
        <v>85</v>
      </c>
      <c r="B27" t="s">
        <v>228</v>
      </c>
      <c r="C27" t="s">
        <v>83</v>
      </c>
      <c r="D27" t="s">
        <v>51</v>
      </c>
      <c r="E27" t="s">
        <v>82</v>
      </c>
      <c r="F27" t="s">
        <v>58</v>
      </c>
      <c r="G27">
        <v>1996</v>
      </c>
      <c r="H27" t="s">
        <v>81</v>
      </c>
      <c r="J27" t="s">
        <v>79</v>
      </c>
      <c r="K27" t="s">
        <v>78</v>
      </c>
      <c r="L27">
        <v>1.75</v>
      </c>
      <c r="M27">
        <v>62</v>
      </c>
      <c r="N27">
        <v>1997</v>
      </c>
      <c r="O27" t="s">
        <v>77</v>
      </c>
      <c r="P27" s="29">
        <v>35571</v>
      </c>
      <c r="Q27">
        <v>0</v>
      </c>
      <c r="R27">
        <v>37544876</v>
      </c>
      <c r="T27">
        <v>1</v>
      </c>
      <c r="U27" t="s">
        <v>76</v>
      </c>
      <c r="V27" t="s">
        <v>227</v>
      </c>
      <c r="W27" t="s">
        <v>226</v>
      </c>
      <c r="X27" t="s">
        <v>225</v>
      </c>
    </row>
    <row r="28" spans="1:25" x14ac:dyDescent="0.25">
      <c r="A28" t="s">
        <v>85</v>
      </c>
      <c r="B28" t="s">
        <v>224</v>
      </c>
      <c r="C28" t="s">
        <v>83</v>
      </c>
      <c r="D28" t="s">
        <v>51</v>
      </c>
      <c r="E28" t="s">
        <v>82</v>
      </c>
      <c r="F28" t="s">
        <v>58</v>
      </c>
      <c r="G28">
        <v>1997</v>
      </c>
      <c r="H28" t="s">
        <v>81</v>
      </c>
      <c r="J28" t="s">
        <v>79</v>
      </c>
      <c r="K28" t="s">
        <v>78</v>
      </c>
      <c r="L28">
        <v>2.1800000000000002</v>
      </c>
      <c r="M28">
        <v>68</v>
      </c>
      <c r="N28">
        <v>1998</v>
      </c>
      <c r="O28" t="s">
        <v>77</v>
      </c>
      <c r="P28" s="29">
        <v>35936</v>
      </c>
      <c r="Q28">
        <v>0</v>
      </c>
      <c r="R28">
        <v>37809253</v>
      </c>
      <c r="T28">
        <v>1</v>
      </c>
      <c r="U28" t="s">
        <v>76</v>
      </c>
      <c r="V28" t="s">
        <v>211</v>
      </c>
      <c r="W28" t="s">
        <v>210</v>
      </c>
      <c r="X28" t="s">
        <v>223</v>
      </c>
    </row>
    <row r="29" spans="1:25" x14ac:dyDescent="0.25">
      <c r="A29" t="s">
        <v>85</v>
      </c>
      <c r="B29" t="s">
        <v>222</v>
      </c>
      <c r="C29" t="s">
        <v>83</v>
      </c>
      <c r="D29" t="s">
        <v>51</v>
      </c>
      <c r="E29" t="s">
        <v>82</v>
      </c>
      <c r="F29" t="s">
        <v>58</v>
      </c>
      <c r="G29">
        <v>1998</v>
      </c>
      <c r="H29" t="s">
        <v>81</v>
      </c>
      <c r="J29" t="s">
        <v>79</v>
      </c>
      <c r="K29" t="s">
        <v>78</v>
      </c>
      <c r="L29">
        <v>1.7</v>
      </c>
      <c r="M29">
        <v>60</v>
      </c>
      <c r="N29">
        <v>1999</v>
      </c>
      <c r="O29" t="s">
        <v>77</v>
      </c>
      <c r="P29" s="29">
        <v>36299</v>
      </c>
      <c r="Q29">
        <v>0</v>
      </c>
      <c r="R29">
        <v>48905343</v>
      </c>
      <c r="T29">
        <v>1</v>
      </c>
      <c r="U29" t="s">
        <v>76</v>
      </c>
      <c r="V29" t="s">
        <v>211</v>
      </c>
      <c r="W29" t="s">
        <v>210</v>
      </c>
      <c r="X29" t="s">
        <v>221</v>
      </c>
    </row>
    <row r="30" spans="1:25" x14ac:dyDescent="0.25">
      <c r="A30" t="s">
        <v>85</v>
      </c>
      <c r="B30" t="s">
        <v>220</v>
      </c>
      <c r="C30" t="s">
        <v>83</v>
      </c>
      <c r="D30" t="s">
        <v>51</v>
      </c>
      <c r="E30" t="s">
        <v>82</v>
      </c>
      <c r="F30" t="s">
        <v>58</v>
      </c>
      <c r="G30">
        <v>1999</v>
      </c>
      <c r="H30" t="s">
        <v>81</v>
      </c>
      <c r="J30" t="s">
        <v>79</v>
      </c>
      <c r="K30" t="s">
        <v>78</v>
      </c>
      <c r="L30">
        <v>2</v>
      </c>
      <c r="N30">
        <v>2000</v>
      </c>
      <c r="O30" t="s">
        <v>77</v>
      </c>
      <c r="P30" s="29">
        <v>36667</v>
      </c>
      <c r="Q30">
        <v>0</v>
      </c>
      <c r="R30">
        <v>38689735</v>
      </c>
      <c r="T30">
        <v>1</v>
      </c>
      <c r="U30" t="s">
        <v>76</v>
      </c>
      <c r="V30" t="s">
        <v>211</v>
      </c>
      <c r="W30" t="s">
        <v>210</v>
      </c>
      <c r="X30" t="s">
        <v>219</v>
      </c>
    </row>
    <row r="31" spans="1:25" x14ac:dyDescent="0.25">
      <c r="A31" t="s">
        <v>85</v>
      </c>
      <c r="B31" t="s">
        <v>218</v>
      </c>
      <c r="C31" t="s">
        <v>83</v>
      </c>
      <c r="D31" t="s">
        <v>51</v>
      </c>
      <c r="E31" t="s">
        <v>82</v>
      </c>
      <c r="F31" t="s">
        <v>58</v>
      </c>
      <c r="G31">
        <v>2000</v>
      </c>
      <c r="H31" t="s">
        <v>81</v>
      </c>
      <c r="J31" t="s">
        <v>79</v>
      </c>
      <c r="K31" t="s">
        <v>78</v>
      </c>
      <c r="L31">
        <v>2.16</v>
      </c>
      <c r="N31">
        <v>2001</v>
      </c>
      <c r="O31" t="s">
        <v>77</v>
      </c>
      <c r="P31" s="29">
        <v>37030</v>
      </c>
      <c r="Q31">
        <v>0</v>
      </c>
      <c r="R31">
        <v>38918758</v>
      </c>
      <c r="T31">
        <v>1</v>
      </c>
      <c r="U31" t="s">
        <v>76</v>
      </c>
      <c r="V31" t="s">
        <v>211</v>
      </c>
      <c r="W31" t="s">
        <v>210</v>
      </c>
      <c r="X31" t="s">
        <v>217</v>
      </c>
    </row>
    <row r="32" spans="1:25" x14ac:dyDescent="0.25">
      <c r="A32" t="s">
        <v>85</v>
      </c>
      <c r="B32" t="s">
        <v>216</v>
      </c>
      <c r="C32" t="s">
        <v>83</v>
      </c>
      <c r="D32" t="s">
        <v>51</v>
      </c>
      <c r="E32" t="s">
        <v>82</v>
      </c>
      <c r="F32" t="s">
        <v>58</v>
      </c>
      <c r="G32">
        <v>2001</v>
      </c>
      <c r="H32" t="s">
        <v>81</v>
      </c>
      <c r="J32" t="s">
        <v>79</v>
      </c>
      <c r="K32" t="s">
        <v>78</v>
      </c>
      <c r="L32">
        <v>1.55</v>
      </c>
      <c r="M32">
        <v>55</v>
      </c>
      <c r="N32">
        <v>2002</v>
      </c>
      <c r="O32" t="s">
        <v>77</v>
      </c>
      <c r="P32" s="29">
        <v>37397</v>
      </c>
      <c r="Q32">
        <v>0</v>
      </c>
      <c r="R32">
        <v>36503940</v>
      </c>
      <c r="T32">
        <v>1</v>
      </c>
      <c r="U32" t="s">
        <v>76</v>
      </c>
      <c r="V32" t="s">
        <v>211</v>
      </c>
      <c r="W32" t="s">
        <v>210</v>
      </c>
      <c r="X32" t="s">
        <v>215</v>
      </c>
    </row>
    <row r="33" spans="1:24" x14ac:dyDescent="0.25">
      <c r="A33" t="s">
        <v>85</v>
      </c>
      <c r="B33" t="s">
        <v>214</v>
      </c>
      <c r="C33" t="s">
        <v>83</v>
      </c>
      <c r="D33" t="s">
        <v>51</v>
      </c>
      <c r="E33" t="s">
        <v>82</v>
      </c>
      <c r="F33" t="s">
        <v>58</v>
      </c>
      <c r="G33">
        <v>2002</v>
      </c>
      <c r="H33" t="s">
        <v>81</v>
      </c>
      <c r="J33" t="s">
        <v>79</v>
      </c>
      <c r="K33" t="s">
        <v>78</v>
      </c>
      <c r="L33">
        <v>1.88</v>
      </c>
      <c r="N33">
        <v>2003</v>
      </c>
      <c r="O33" t="s">
        <v>77</v>
      </c>
      <c r="P33" s="29">
        <v>37762</v>
      </c>
      <c r="Q33">
        <v>0</v>
      </c>
      <c r="R33">
        <v>38788889</v>
      </c>
      <c r="T33">
        <v>1</v>
      </c>
      <c r="U33" t="s">
        <v>76</v>
      </c>
      <c r="V33" t="s">
        <v>211</v>
      </c>
      <c r="W33" t="s">
        <v>210</v>
      </c>
      <c r="X33" t="s">
        <v>213</v>
      </c>
    </row>
    <row r="34" spans="1:24" x14ac:dyDescent="0.25">
      <c r="A34" t="s">
        <v>85</v>
      </c>
      <c r="B34" t="s">
        <v>212</v>
      </c>
      <c r="C34" t="s">
        <v>83</v>
      </c>
      <c r="D34" t="s">
        <v>51</v>
      </c>
      <c r="E34" t="s">
        <v>82</v>
      </c>
      <c r="F34" t="s">
        <v>58</v>
      </c>
      <c r="G34">
        <v>2003</v>
      </c>
      <c r="H34" t="s">
        <v>81</v>
      </c>
      <c r="J34" t="s">
        <v>79</v>
      </c>
      <c r="K34" t="s">
        <v>78</v>
      </c>
      <c r="L34">
        <v>1.98</v>
      </c>
      <c r="N34">
        <v>2004</v>
      </c>
      <c r="O34" t="s">
        <v>77</v>
      </c>
      <c r="P34" s="29">
        <v>38128</v>
      </c>
      <c r="Q34">
        <v>0</v>
      </c>
      <c r="R34">
        <v>29881079</v>
      </c>
      <c r="T34">
        <v>1</v>
      </c>
      <c r="U34" t="s">
        <v>76</v>
      </c>
      <c r="V34" t="s">
        <v>211</v>
      </c>
      <c r="W34" t="s">
        <v>210</v>
      </c>
      <c r="X34" t="s">
        <v>209</v>
      </c>
    </row>
    <row r="35" spans="1:24" x14ac:dyDescent="0.25">
      <c r="A35" t="s">
        <v>85</v>
      </c>
      <c r="B35" t="s">
        <v>208</v>
      </c>
      <c r="C35" t="s">
        <v>83</v>
      </c>
      <c r="D35" t="s">
        <v>51</v>
      </c>
      <c r="E35" t="s">
        <v>82</v>
      </c>
      <c r="F35" t="s">
        <v>58</v>
      </c>
      <c r="G35">
        <v>2003</v>
      </c>
      <c r="H35" t="s">
        <v>81</v>
      </c>
      <c r="J35" t="s">
        <v>79</v>
      </c>
      <c r="K35" t="s">
        <v>78</v>
      </c>
      <c r="L35">
        <v>3.53</v>
      </c>
      <c r="N35">
        <v>2004</v>
      </c>
      <c r="O35" t="s">
        <v>77</v>
      </c>
      <c r="P35" s="29">
        <v>38143</v>
      </c>
      <c r="Q35">
        <v>0</v>
      </c>
      <c r="R35">
        <v>13662435</v>
      </c>
      <c r="T35">
        <v>1</v>
      </c>
      <c r="U35" t="s">
        <v>76</v>
      </c>
      <c r="V35" t="s">
        <v>207</v>
      </c>
      <c r="W35" t="s">
        <v>206</v>
      </c>
      <c r="X35" t="s">
        <v>205</v>
      </c>
    </row>
    <row r="36" spans="1:24" x14ac:dyDescent="0.25">
      <c r="A36" t="s">
        <v>85</v>
      </c>
      <c r="B36" t="s">
        <v>204</v>
      </c>
      <c r="C36" t="s">
        <v>83</v>
      </c>
      <c r="D36" t="s">
        <v>51</v>
      </c>
      <c r="E36" t="s">
        <v>82</v>
      </c>
      <c r="F36" t="s">
        <v>58</v>
      </c>
      <c r="G36">
        <v>2004</v>
      </c>
      <c r="H36" t="s">
        <v>81</v>
      </c>
      <c r="J36" t="s">
        <v>79</v>
      </c>
      <c r="K36" t="s">
        <v>78</v>
      </c>
      <c r="L36">
        <v>1.99</v>
      </c>
      <c r="N36">
        <v>2005</v>
      </c>
      <c r="O36" t="s">
        <v>77</v>
      </c>
      <c r="P36" s="29">
        <v>38496</v>
      </c>
      <c r="Q36">
        <v>0</v>
      </c>
      <c r="R36">
        <v>33897948</v>
      </c>
      <c r="T36">
        <v>1</v>
      </c>
      <c r="U36" t="s">
        <v>76</v>
      </c>
      <c r="V36" t="s">
        <v>203</v>
      </c>
      <c r="W36" t="s">
        <v>202</v>
      </c>
      <c r="X36" t="s">
        <v>201</v>
      </c>
    </row>
    <row r="37" spans="1:24" x14ac:dyDescent="0.25">
      <c r="A37" t="s">
        <v>85</v>
      </c>
      <c r="B37" t="s">
        <v>200</v>
      </c>
      <c r="C37" t="s">
        <v>83</v>
      </c>
      <c r="D37" t="s">
        <v>51</v>
      </c>
      <c r="E37" t="s">
        <v>82</v>
      </c>
      <c r="F37" t="s">
        <v>58</v>
      </c>
      <c r="G37">
        <v>2004</v>
      </c>
      <c r="H37" t="s">
        <v>81</v>
      </c>
      <c r="J37" t="s">
        <v>79</v>
      </c>
      <c r="K37" t="s">
        <v>78</v>
      </c>
      <c r="L37">
        <v>3.3</v>
      </c>
      <c r="N37">
        <v>2005</v>
      </c>
      <c r="O37" t="s">
        <v>77</v>
      </c>
      <c r="P37" s="29">
        <v>38506</v>
      </c>
      <c r="Q37">
        <v>0</v>
      </c>
      <c r="R37">
        <v>9917604</v>
      </c>
      <c r="T37">
        <v>1</v>
      </c>
      <c r="U37" t="s">
        <v>76</v>
      </c>
      <c r="V37" t="s">
        <v>116</v>
      </c>
      <c r="W37" t="s">
        <v>115</v>
      </c>
      <c r="X37" t="s">
        <v>199</v>
      </c>
    </row>
    <row r="38" spans="1:24" x14ac:dyDescent="0.25">
      <c r="A38" t="s">
        <v>85</v>
      </c>
      <c r="B38" t="s">
        <v>198</v>
      </c>
      <c r="C38" t="s">
        <v>83</v>
      </c>
      <c r="D38" t="s">
        <v>51</v>
      </c>
      <c r="E38" t="s">
        <v>82</v>
      </c>
      <c r="F38" t="s">
        <v>58</v>
      </c>
      <c r="G38">
        <v>2005</v>
      </c>
      <c r="H38" t="s">
        <v>81</v>
      </c>
      <c r="J38" t="s">
        <v>79</v>
      </c>
      <c r="K38" t="s">
        <v>78</v>
      </c>
      <c r="L38">
        <v>3.3</v>
      </c>
      <c r="N38">
        <v>2006</v>
      </c>
      <c r="O38" t="s">
        <v>77</v>
      </c>
      <c r="P38" s="29">
        <v>38867</v>
      </c>
      <c r="Q38">
        <v>0</v>
      </c>
      <c r="R38">
        <v>9300684</v>
      </c>
      <c r="S38" t="s">
        <v>151</v>
      </c>
      <c r="T38">
        <v>1</v>
      </c>
      <c r="U38" t="s">
        <v>76</v>
      </c>
      <c r="V38" t="s">
        <v>197</v>
      </c>
      <c r="W38" t="s">
        <v>196</v>
      </c>
      <c r="X38" t="s">
        <v>195</v>
      </c>
    </row>
    <row r="39" spans="1:24" x14ac:dyDescent="0.25">
      <c r="A39" t="s">
        <v>85</v>
      </c>
      <c r="B39" t="s">
        <v>194</v>
      </c>
      <c r="C39" t="s">
        <v>83</v>
      </c>
      <c r="D39" t="s">
        <v>51</v>
      </c>
      <c r="E39" t="s">
        <v>82</v>
      </c>
      <c r="F39" t="s">
        <v>58</v>
      </c>
      <c r="G39">
        <v>2005</v>
      </c>
      <c r="H39" t="s">
        <v>81</v>
      </c>
      <c r="J39" t="s">
        <v>79</v>
      </c>
      <c r="K39" t="s">
        <v>78</v>
      </c>
      <c r="L39">
        <v>2</v>
      </c>
      <c r="N39">
        <v>2006</v>
      </c>
      <c r="O39" t="s">
        <v>77</v>
      </c>
      <c r="P39" s="29">
        <v>38858</v>
      </c>
      <c r="Q39">
        <v>0</v>
      </c>
      <c r="R39">
        <v>34971120</v>
      </c>
      <c r="T39">
        <v>1</v>
      </c>
      <c r="U39" t="s">
        <v>76</v>
      </c>
      <c r="V39" t="s">
        <v>175</v>
      </c>
      <c r="W39" t="s">
        <v>174</v>
      </c>
      <c r="X39" t="s">
        <v>193</v>
      </c>
    </row>
    <row r="40" spans="1:24" x14ac:dyDescent="0.25">
      <c r="A40" t="s">
        <v>85</v>
      </c>
      <c r="B40" t="s">
        <v>192</v>
      </c>
      <c r="C40" t="s">
        <v>83</v>
      </c>
      <c r="D40" t="s">
        <v>51</v>
      </c>
      <c r="E40" t="s">
        <v>82</v>
      </c>
      <c r="F40" t="s">
        <v>58</v>
      </c>
      <c r="G40">
        <v>2006</v>
      </c>
      <c r="H40" t="s">
        <v>81</v>
      </c>
      <c r="J40" t="s">
        <v>79</v>
      </c>
      <c r="K40" t="s">
        <v>78</v>
      </c>
      <c r="L40">
        <v>3.86</v>
      </c>
      <c r="N40">
        <v>2007</v>
      </c>
      <c r="O40" t="s">
        <v>77</v>
      </c>
      <c r="P40" s="29">
        <v>39248</v>
      </c>
      <c r="Q40">
        <v>0</v>
      </c>
      <c r="R40">
        <v>9252243</v>
      </c>
      <c r="S40" t="s">
        <v>151</v>
      </c>
      <c r="T40">
        <v>1</v>
      </c>
      <c r="U40" t="s">
        <v>76</v>
      </c>
      <c r="V40" t="s">
        <v>191</v>
      </c>
      <c r="W40" t="s">
        <v>190</v>
      </c>
      <c r="X40" t="s">
        <v>189</v>
      </c>
    </row>
    <row r="41" spans="1:24" x14ac:dyDescent="0.25">
      <c r="A41" t="s">
        <v>85</v>
      </c>
      <c r="B41" t="s">
        <v>188</v>
      </c>
      <c r="C41" t="s">
        <v>83</v>
      </c>
      <c r="D41" t="s">
        <v>51</v>
      </c>
      <c r="E41" t="s">
        <v>82</v>
      </c>
      <c r="F41" t="s">
        <v>58</v>
      </c>
      <c r="G41">
        <v>2006</v>
      </c>
      <c r="H41" t="s">
        <v>81</v>
      </c>
      <c r="J41" t="s">
        <v>79</v>
      </c>
      <c r="K41" t="s">
        <v>78</v>
      </c>
      <c r="L41">
        <v>2.08</v>
      </c>
      <c r="N41">
        <v>2007</v>
      </c>
      <c r="O41" t="s">
        <v>77</v>
      </c>
      <c r="P41" s="29">
        <v>39239</v>
      </c>
      <c r="Q41">
        <v>0</v>
      </c>
      <c r="R41">
        <v>34654534</v>
      </c>
      <c r="T41">
        <v>1</v>
      </c>
      <c r="U41" t="s">
        <v>76</v>
      </c>
      <c r="V41" t="s">
        <v>187</v>
      </c>
      <c r="W41" t="s">
        <v>186</v>
      </c>
      <c r="X41" t="s">
        <v>185</v>
      </c>
    </row>
    <row r="42" spans="1:24" x14ac:dyDescent="0.25">
      <c r="A42" t="s">
        <v>85</v>
      </c>
      <c r="B42" t="s">
        <v>184</v>
      </c>
      <c r="C42" t="s">
        <v>83</v>
      </c>
      <c r="D42" t="s">
        <v>51</v>
      </c>
      <c r="E42" t="s">
        <v>82</v>
      </c>
      <c r="F42" t="s">
        <v>58</v>
      </c>
      <c r="G42">
        <v>2007</v>
      </c>
      <c r="H42" t="s">
        <v>81</v>
      </c>
      <c r="J42" t="s">
        <v>79</v>
      </c>
      <c r="K42" t="s">
        <v>78</v>
      </c>
      <c r="L42">
        <v>3.56</v>
      </c>
      <c r="N42">
        <v>2008</v>
      </c>
      <c r="O42" t="s">
        <v>77</v>
      </c>
      <c r="P42" s="29">
        <v>39623</v>
      </c>
      <c r="Q42">
        <v>0</v>
      </c>
      <c r="R42">
        <v>9688433</v>
      </c>
      <c r="S42" t="s">
        <v>151</v>
      </c>
      <c r="T42">
        <v>1</v>
      </c>
      <c r="U42" t="s">
        <v>76</v>
      </c>
      <c r="V42" t="s">
        <v>183</v>
      </c>
      <c r="W42" t="s">
        <v>182</v>
      </c>
      <c r="X42" t="s">
        <v>181</v>
      </c>
    </row>
    <row r="43" spans="1:24" x14ac:dyDescent="0.25">
      <c r="A43" t="s">
        <v>85</v>
      </c>
      <c r="B43" t="s">
        <v>180</v>
      </c>
      <c r="C43" t="s">
        <v>83</v>
      </c>
      <c r="D43" t="s">
        <v>51</v>
      </c>
      <c r="E43" t="s">
        <v>82</v>
      </c>
      <c r="F43" t="s">
        <v>58</v>
      </c>
      <c r="G43">
        <v>2007</v>
      </c>
      <c r="H43" t="s">
        <v>81</v>
      </c>
      <c r="J43" t="s">
        <v>79</v>
      </c>
      <c r="K43" t="s">
        <v>78</v>
      </c>
      <c r="L43">
        <v>2.21</v>
      </c>
      <c r="N43">
        <v>2008</v>
      </c>
      <c r="O43" t="s">
        <v>77</v>
      </c>
      <c r="P43" s="29">
        <v>39610</v>
      </c>
      <c r="Q43">
        <v>0</v>
      </c>
      <c r="R43">
        <v>31966262</v>
      </c>
      <c r="T43">
        <v>1</v>
      </c>
      <c r="U43" t="s">
        <v>76</v>
      </c>
      <c r="V43" t="s">
        <v>179</v>
      </c>
      <c r="W43" t="s">
        <v>178</v>
      </c>
      <c r="X43" t="s">
        <v>177</v>
      </c>
    </row>
    <row r="44" spans="1:24" x14ac:dyDescent="0.25">
      <c r="A44" t="s">
        <v>85</v>
      </c>
      <c r="B44" t="s">
        <v>176</v>
      </c>
      <c r="C44" t="s">
        <v>83</v>
      </c>
      <c r="D44" t="s">
        <v>51</v>
      </c>
      <c r="E44" t="s">
        <v>82</v>
      </c>
      <c r="F44" t="s">
        <v>58</v>
      </c>
      <c r="G44">
        <v>2008</v>
      </c>
      <c r="H44" t="s">
        <v>81</v>
      </c>
      <c r="J44" t="s">
        <v>79</v>
      </c>
      <c r="K44" t="s">
        <v>78</v>
      </c>
      <c r="L44">
        <v>2.14</v>
      </c>
      <c r="N44">
        <v>2009</v>
      </c>
      <c r="O44" t="s">
        <v>77</v>
      </c>
      <c r="P44" s="29">
        <v>39965</v>
      </c>
      <c r="Q44">
        <v>0</v>
      </c>
      <c r="R44">
        <v>41302992</v>
      </c>
      <c r="T44">
        <v>1</v>
      </c>
      <c r="U44" t="s">
        <v>76</v>
      </c>
      <c r="V44" t="s">
        <v>175</v>
      </c>
      <c r="W44" t="s">
        <v>174</v>
      </c>
      <c r="X44" t="s">
        <v>173</v>
      </c>
    </row>
    <row r="45" spans="1:24" x14ac:dyDescent="0.25">
      <c r="A45" t="s">
        <v>85</v>
      </c>
      <c r="B45" t="s">
        <v>172</v>
      </c>
      <c r="C45" t="s">
        <v>83</v>
      </c>
      <c r="D45" t="s">
        <v>51</v>
      </c>
      <c r="E45" t="s">
        <v>82</v>
      </c>
      <c r="F45" t="s">
        <v>58</v>
      </c>
      <c r="G45">
        <v>2009</v>
      </c>
      <c r="H45" t="s">
        <v>81</v>
      </c>
      <c r="J45" t="s">
        <v>79</v>
      </c>
      <c r="K45" t="s">
        <v>78</v>
      </c>
      <c r="L45">
        <v>2.0499999999999998</v>
      </c>
      <c r="N45">
        <v>2010</v>
      </c>
      <c r="O45" t="s">
        <v>77</v>
      </c>
      <c r="P45" s="29">
        <v>40320</v>
      </c>
      <c r="Q45">
        <v>0</v>
      </c>
      <c r="R45">
        <v>40268478</v>
      </c>
      <c r="T45">
        <v>1</v>
      </c>
      <c r="U45" t="s">
        <v>76</v>
      </c>
      <c r="V45" t="s">
        <v>146</v>
      </c>
      <c r="W45" t="s">
        <v>145</v>
      </c>
      <c r="X45" t="s">
        <v>171</v>
      </c>
    </row>
    <row r="46" spans="1:24" x14ac:dyDescent="0.25">
      <c r="A46" t="s">
        <v>85</v>
      </c>
      <c r="B46" t="s">
        <v>170</v>
      </c>
      <c r="C46" t="s">
        <v>83</v>
      </c>
      <c r="D46" t="s">
        <v>51</v>
      </c>
      <c r="E46" t="s">
        <v>82</v>
      </c>
      <c r="F46" t="s">
        <v>58</v>
      </c>
      <c r="G46">
        <v>2010</v>
      </c>
      <c r="H46" t="s">
        <v>81</v>
      </c>
      <c r="J46" t="s">
        <v>79</v>
      </c>
      <c r="K46" t="s">
        <v>78</v>
      </c>
      <c r="L46">
        <v>2.17</v>
      </c>
      <c r="N46">
        <v>2011</v>
      </c>
      <c r="O46" t="s">
        <v>77</v>
      </c>
      <c r="P46" s="29">
        <v>40690</v>
      </c>
      <c r="Q46">
        <v>0</v>
      </c>
      <c r="R46">
        <v>37630694</v>
      </c>
      <c r="T46">
        <v>1</v>
      </c>
      <c r="U46" t="s">
        <v>76</v>
      </c>
      <c r="V46" t="s">
        <v>94</v>
      </c>
      <c r="W46" t="s">
        <v>93</v>
      </c>
      <c r="X46" t="s">
        <v>169</v>
      </c>
    </row>
    <row r="47" spans="1:24" x14ac:dyDescent="0.25">
      <c r="A47" t="s">
        <v>85</v>
      </c>
      <c r="B47" t="s">
        <v>168</v>
      </c>
      <c r="C47" t="s">
        <v>83</v>
      </c>
      <c r="D47" t="s">
        <v>51</v>
      </c>
      <c r="E47" t="s">
        <v>82</v>
      </c>
      <c r="F47" t="s">
        <v>58</v>
      </c>
      <c r="G47">
        <v>2011</v>
      </c>
      <c r="H47" t="s">
        <v>81</v>
      </c>
      <c r="J47" t="s">
        <v>79</v>
      </c>
      <c r="K47" t="s">
        <v>78</v>
      </c>
      <c r="L47">
        <v>3.69</v>
      </c>
      <c r="N47">
        <v>2012</v>
      </c>
      <c r="O47" t="s">
        <v>77</v>
      </c>
      <c r="P47" s="29">
        <v>41062</v>
      </c>
      <c r="Q47">
        <v>0</v>
      </c>
      <c r="R47">
        <v>7048558</v>
      </c>
      <c r="T47">
        <v>1</v>
      </c>
      <c r="U47" t="s">
        <v>76</v>
      </c>
      <c r="V47" t="s">
        <v>120</v>
      </c>
      <c r="W47" t="s">
        <v>119</v>
      </c>
      <c r="X47" t="s">
        <v>167</v>
      </c>
    </row>
    <row r="48" spans="1:24" x14ac:dyDescent="0.25">
      <c r="A48" t="s">
        <v>85</v>
      </c>
      <c r="B48" t="s">
        <v>166</v>
      </c>
      <c r="C48" t="s">
        <v>83</v>
      </c>
      <c r="D48" t="s">
        <v>51</v>
      </c>
      <c r="E48" t="s">
        <v>82</v>
      </c>
      <c r="F48" t="s">
        <v>58</v>
      </c>
      <c r="G48">
        <v>2011</v>
      </c>
      <c r="H48" t="s">
        <v>81</v>
      </c>
      <c r="J48" t="s">
        <v>79</v>
      </c>
      <c r="K48" t="s">
        <v>78</v>
      </c>
      <c r="L48">
        <v>1.92</v>
      </c>
      <c r="N48">
        <v>2012</v>
      </c>
      <c r="O48" t="s">
        <v>77</v>
      </c>
      <c r="P48" s="29">
        <v>41052</v>
      </c>
      <c r="Q48">
        <v>0</v>
      </c>
      <c r="R48">
        <v>31283930</v>
      </c>
      <c r="T48">
        <v>1</v>
      </c>
      <c r="U48" t="s">
        <v>76</v>
      </c>
      <c r="V48" t="s">
        <v>88</v>
      </c>
      <c r="W48" t="s">
        <v>87</v>
      </c>
      <c r="X48" t="s">
        <v>165</v>
      </c>
    </row>
    <row r="49" spans="1:24" x14ac:dyDescent="0.25">
      <c r="A49" t="s">
        <v>85</v>
      </c>
      <c r="B49" t="s">
        <v>164</v>
      </c>
      <c r="C49" t="s">
        <v>83</v>
      </c>
      <c r="D49" t="s">
        <v>51</v>
      </c>
      <c r="E49" t="s">
        <v>82</v>
      </c>
      <c r="F49" t="s">
        <v>58</v>
      </c>
      <c r="G49">
        <v>2012</v>
      </c>
      <c r="H49" t="s">
        <v>81</v>
      </c>
      <c r="J49" t="s">
        <v>79</v>
      </c>
      <c r="K49" t="s">
        <v>78</v>
      </c>
      <c r="L49">
        <v>2.09</v>
      </c>
      <c r="N49">
        <v>2013</v>
      </c>
      <c r="O49" t="s">
        <v>77</v>
      </c>
      <c r="P49" s="29">
        <v>41418</v>
      </c>
      <c r="Q49">
        <v>0</v>
      </c>
      <c r="R49">
        <v>28358647</v>
      </c>
      <c r="T49">
        <v>1</v>
      </c>
      <c r="U49" t="s">
        <v>76</v>
      </c>
      <c r="V49" t="s">
        <v>146</v>
      </c>
      <c r="W49" t="s">
        <v>145</v>
      </c>
      <c r="X49" t="s">
        <v>163</v>
      </c>
    </row>
    <row r="50" spans="1:24" x14ac:dyDescent="0.25">
      <c r="A50" t="s">
        <v>85</v>
      </c>
      <c r="B50" t="s">
        <v>162</v>
      </c>
      <c r="C50" t="s">
        <v>83</v>
      </c>
      <c r="D50" t="s">
        <v>51</v>
      </c>
      <c r="E50" t="s">
        <v>82</v>
      </c>
      <c r="F50" t="s">
        <v>58</v>
      </c>
      <c r="G50">
        <v>2012</v>
      </c>
      <c r="H50" t="s">
        <v>81</v>
      </c>
      <c r="J50" t="s">
        <v>79</v>
      </c>
      <c r="K50" t="s">
        <v>78</v>
      </c>
      <c r="L50">
        <v>4.2</v>
      </c>
      <c r="N50">
        <v>2013</v>
      </c>
      <c r="O50" t="s">
        <v>77</v>
      </c>
      <c r="P50" s="29">
        <v>41428</v>
      </c>
      <c r="Q50">
        <v>0</v>
      </c>
      <c r="R50">
        <v>6508719</v>
      </c>
      <c r="S50" t="s">
        <v>151</v>
      </c>
      <c r="T50">
        <v>1</v>
      </c>
      <c r="U50" t="s">
        <v>76</v>
      </c>
      <c r="V50" t="s">
        <v>150</v>
      </c>
      <c r="W50" t="s">
        <v>149</v>
      </c>
      <c r="X50" t="s">
        <v>161</v>
      </c>
    </row>
    <row r="51" spans="1:24" x14ac:dyDescent="0.25">
      <c r="A51" t="s">
        <v>85</v>
      </c>
      <c r="B51" t="s">
        <v>160</v>
      </c>
      <c r="C51" t="s">
        <v>83</v>
      </c>
      <c r="D51" t="s">
        <v>51</v>
      </c>
      <c r="E51" t="s">
        <v>82</v>
      </c>
      <c r="F51" t="s">
        <v>58</v>
      </c>
      <c r="G51">
        <v>2013</v>
      </c>
      <c r="H51" t="s">
        <v>81</v>
      </c>
      <c r="J51" t="s">
        <v>79</v>
      </c>
      <c r="K51" t="s">
        <v>78</v>
      </c>
      <c r="L51">
        <v>4.29</v>
      </c>
      <c r="N51">
        <v>2014</v>
      </c>
      <c r="O51" t="s">
        <v>77</v>
      </c>
      <c r="P51" s="29">
        <v>41797</v>
      </c>
      <c r="Q51">
        <v>0</v>
      </c>
      <c r="R51">
        <v>6395064</v>
      </c>
      <c r="S51" t="s">
        <v>151</v>
      </c>
      <c r="T51">
        <v>1</v>
      </c>
      <c r="U51" t="s">
        <v>76</v>
      </c>
      <c r="V51" t="s">
        <v>134</v>
      </c>
      <c r="W51" t="s">
        <v>133</v>
      </c>
      <c r="X51" t="s">
        <v>159</v>
      </c>
    </row>
    <row r="52" spans="1:24" x14ac:dyDescent="0.25">
      <c r="A52" t="s">
        <v>85</v>
      </c>
      <c r="B52" t="s">
        <v>158</v>
      </c>
      <c r="C52" t="s">
        <v>83</v>
      </c>
      <c r="D52" t="s">
        <v>51</v>
      </c>
      <c r="E52" t="s">
        <v>82</v>
      </c>
      <c r="F52" t="s">
        <v>58</v>
      </c>
      <c r="G52">
        <v>2013</v>
      </c>
      <c r="H52" t="s">
        <v>81</v>
      </c>
      <c r="J52" t="s">
        <v>79</v>
      </c>
      <c r="K52" t="s">
        <v>78</v>
      </c>
      <c r="L52">
        <v>2.1800000000000002</v>
      </c>
      <c r="N52">
        <v>2014</v>
      </c>
      <c r="O52" t="s">
        <v>77</v>
      </c>
      <c r="P52" s="29">
        <v>41786</v>
      </c>
      <c r="Q52">
        <v>0</v>
      </c>
      <c r="R52">
        <v>25970400</v>
      </c>
      <c r="T52">
        <v>1</v>
      </c>
      <c r="U52" t="s">
        <v>76</v>
      </c>
      <c r="V52" t="s">
        <v>94</v>
      </c>
      <c r="W52" t="s">
        <v>93</v>
      </c>
      <c r="X52" t="s">
        <v>157</v>
      </c>
    </row>
    <row r="53" spans="1:24" x14ac:dyDescent="0.25">
      <c r="A53" t="s">
        <v>85</v>
      </c>
      <c r="B53" t="s">
        <v>156</v>
      </c>
      <c r="C53" t="s">
        <v>83</v>
      </c>
      <c r="D53" t="s">
        <v>51</v>
      </c>
      <c r="E53" t="s">
        <v>82</v>
      </c>
      <c r="F53" t="s">
        <v>58</v>
      </c>
      <c r="G53">
        <v>2014</v>
      </c>
      <c r="H53" t="s">
        <v>81</v>
      </c>
      <c r="J53" t="s">
        <v>79</v>
      </c>
      <c r="K53" t="s">
        <v>78</v>
      </c>
      <c r="L53">
        <v>4.26</v>
      </c>
      <c r="N53">
        <v>2015</v>
      </c>
      <c r="O53" t="s">
        <v>77</v>
      </c>
      <c r="P53" s="29">
        <v>42153</v>
      </c>
      <c r="Q53">
        <v>0</v>
      </c>
      <c r="R53">
        <v>6513515</v>
      </c>
      <c r="S53" t="s">
        <v>151</v>
      </c>
      <c r="T53">
        <v>1</v>
      </c>
      <c r="U53" t="s">
        <v>76</v>
      </c>
      <c r="V53" t="s">
        <v>120</v>
      </c>
      <c r="W53" t="s">
        <v>119</v>
      </c>
      <c r="X53" t="s">
        <v>155</v>
      </c>
    </row>
    <row r="54" spans="1:24" x14ac:dyDescent="0.25">
      <c r="A54" t="s">
        <v>85</v>
      </c>
      <c r="B54" t="s">
        <v>154</v>
      </c>
      <c r="C54" t="s">
        <v>83</v>
      </c>
      <c r="D54" t="s">
        <v>51</v>
      </c>
      <c r="E54" t="s">
        <v>82</v>
      </c>
      <c r="F54" t="s">
        <v>58</v>
      </c>
      <c r="G54">
        <v>2014</v>
      </c>
      <c r="H54" t="s">
        <v>81</v>
      </c>
      <c r="J54" t="s">
        <v>79</v>
      </c>
      <c r="K54" t="s">
        <v>78</v>
      </c>
      <c r="L54">
        <v>2.1</v>
      </c>
      <c r="N54">
        <v>2015</v>
      </c>
      <c r="O54" t="s">
        <v>77</v>
      </c>
      <c r="P54" s="29">
        <v>42142</v>
      </c>
      <c r="Q54">
        <v>0</v>
      </c>
      <c r="R54">
        <v>23868519</v>
      </c>
      <c r="T54">
        <v>1</v>
      </c>
      <c r="U54" t="s">
        <v>76</v>
      </c>
      <c r="V54" t="s">
        <v>88</v>
      </c>
      <c r="W54" t="s">
        <v>87</v>
      </c>
      <c r="X54" t="s">
        <v>153</v>
      </c>
    </row>
    <row r="55" spans="1:24" x14ac:dyDescent="0.25">
      <c r="A55" t="s">
        <v>85</v>
      </c>
      <c r="B55" t="s">
        <v>152</v>
      </c>
      <c r="C55" t="s">
        <v>83</v>
      </c>
      <c r="D55" t="s">
        <v>51</v>
      </c>
      <c r="E55" t="s">
        <v>82</v>
      </c>
      <c r="F55" t="s">
        <v>58</v>
      </c>
      <c r="G55">
        <v>2015</v>
      </c>
      <c r="H55" t="s">
        <v>81</v>
      </c>
      <c r="J55" t="s">
        <v>79</v>
      </c>
      <c r="K55" t="s">
        <v>78</v>
      </c>
      <c r="L55">
        <v>4.47</v>
      </c>
      <c r="N55">
        <v>2016</v>
      </c>
      <c r="O55" t="s">
        <v>77</v>
      </c>
      <c r="P55" s="29">
        <v>42505</v>
      </c>
      <c r="Q55">
        <v>0</v>
      </c>
      <c r="R55">
        <v>10419637</v>
      </c>
      <c r="S55" t="s">
        <v>151</v>
      </c>
      <c r="T55">
        <v>1</v>
      </c>
      <c r="U55" t="s">
        <v>76</v>
      </c>
      <c r="V55" t="s">
        <v>150</v>
      </c>
      <c r="W55" t="s">
        <v>149</v>
      </c>
      <c r="X55" t="s">
        <v>148</v>
      </c>
    </row>
    <row r="56" spans="1:24" x14ac:dyDescent="0.25">
      <c r="A56" t="s">
        <v>85</v>
      </c>
      <c r="B56" t="s">
        <v>147</v>
      </c>
      <c r="C56" t="s">
        <v>83</v>
      </c>
      <c r="D56" t="s">
        <v>51</v>
      </c>
      <c r="E56" t="s">
        <v>82</v>
      </c>
      <c r="F56" t="s">
        <v>58</v>
      </c>
      <c r="G56">
        <v>2015</v>
      </c>
      <c r="H56" t="s">
        <v>81</v>
      </c>
      <c r="J56" t="s">
        <v>79</v>
      </c>
      <c r="K56" t="s">
        <v>78</v>
      </c>
      <c r="L56">
        <v>2.2799999999999998</v>
      </c>
      <c r="N56">
        <v>2016</v>
      </c>
      <c r="O56" t="s">
        <v>77</v>
      </c>
      <c r="P56" s="29">
        <v>42494</v>
      </c>
      <c r="Q56">
        <v>0</v>
      </c>
      <c r="R56">
        <v>35599703</v>
      </c>
      <c r="T56">
        <v>1</v>
      </c>
      <c r="U56" t="s">
        <v>76</v>
      </c>
      <c r="V56" t="s">
        <v>146</v>
      </c>
      <c r="W56" t="s">
        <v>145</v>
      </c>
      <c r="X56" t="s">
        <v>144</v>
      </c>
    </row>
    <row r="57" spans="1:24" x14ac:dyDescent="0.25">
      <c r="A57" t="s">
        <v>85</v>
      </c>
      <c r="B57" t="s">
        <v>143</v>
      </c>
      <c r="C57" t="s">
        <v>83</v>
      </c>
      <c r="D57" t="s">
        <v>51</v>
      </c>
      <c r="E57" t="s">
        <v>82</v>
      </c>
      <c r="F57" t="s">
        <v>58</v>
      </c>
      <c r="G57">
        <v>2016</v>
      </c>
      <c r="H57" t="s">
        <v>81</v>
      </c>
      <c r="J57" t="s">
        <v>79</v>
      </c>
      <c r="K57" t="s">
        <v>78</v>
      </c>
      <c r="L57">
        <v>1.92</v>
      </c>
      <c r="N57">
        <v>2017</v>
      </c>
      <c r="O57" t="s">
        <v>77</v>
      </c>
      <c r="P57" s="29">
        <v>42868</v>
      </c>
      <c r="Q57">
        <v>0</v>
      </c>
      <c r="R57">
        <v>27859277</v>
      </c>
      <c r="T57">
        <v>1</v>
      </c>
      <c r="U57" t="s">
        <v>76</v>
      </c>
      <c r="V57" t="s">
        <v>94</v>
      </c>
      <c r="W57" t="s">
        <v>93</v>
      </c>
      <c r="X57" t="s">
        <v>142</v>
      </c>
    </row>
    <row r="58" spans="1:24" x14ac:dyDescent="0.25">
      <c r="A58" t="s">
        <v>85</v>
      </c>
      <c r="B58" t="s">
        <v>141</v>
      </c>
      <c r="C58" t="s">
        <v>83</v>
      </c>
      <c r="D58" t="s">
        <v>51</v>
      </c>
      <c r="E58" t="s">
        <v>82</v>
      </c>
      <c r="F58" t="s">
        <v>58</v>
      </c>
      <c r="G58">
        <v>2016</v>
      </c>
      <c r="H58" t="s">
        <v>81</v>
      </c>
      <c r="J58" t="s">
        <v>79</v>
      </c>
      <c r="K58" t="s">
        <v>78</v>
      </c>
      <c r="L58">
        <v>1.71</v>
      </c>
      <c r="N58">
        <v>2017</v>
      </c>
      <c r="O58" t="s">
        <v>77</v>
      </c>
      <c r="P58" s="29">
        <v>42869</v>
      </c>
      <c r="Q58">
        <v>0</v>
      </c>
      <c r="R58">
        <v>25452476</v>
      </c>
      <c r="T58">
        <v>1</v>
      </c>
      <c r="U58" t="s">
        <v>76</v>
      </c>
      <c r="V58" t="s">
        <v>98</v>
      </c>
      <c r="W58" t="s">
        <v>97</v>
      </c>
      <c r="X58" t="s">
        <v>140</v>
      </c>
    </row>
    <row r="59" spans="1:24" x14ac:dyDescent="0.25">
      <c r="A59" t="s">
        <v>85</v>
      </c>
      <c r="B59" t="s">
        <v>139</v>
      </c>
      <c r="C59" t="s">
        <v>83</v>
      </c>
      <c r="D59" t="s">
        <v>51</v>
      </c>
      <c r="E59" t="s">
        <v>82</v>
      </c>
      <c r="F59" t="s">
        <v>58</v>
      </c>
      <c r="G59">
        <v>2016</v>
      </c>
      <c r="H59" t="s">
        <v>81</v>
      </c>
      <c r="J59" t="s">
        <v>79</v>
      </c>
      <c r="K59" t="s">
        <v>78</v>
      </c>
      <c r="L59">
        <v>3.21</v>
      </c>
      <c r="N59">
        <v>2017</v>
      </c>
      <c r="O59" t="s">
        <v>77</v>
      </c>
      <c r="P59" s="29">
        <v>42887</v>
      </c>
      <c r="Q59">
        <v>0</v>
      </c>
      <c r="R59">
        <v>3914853</v>
      </c>
      <c r="T59">
        <v>1</v>
      </c>
      <c r="U59" t="s">
        <v>76</v>
      </c>
      <c r="V59" t="s">
        <v>138</v>
      </c>
      <c r="W59" t="s">
        <v>137</v>
      </c>
      <c r="X59" t="s">
        <v>136</v>
      </c>
    </row>
    <row r="60" spans="1:24" x14ac:dyDescent="0.25">
      <c r="A60" t="s">
        <v>85</v>
      </c>
      <c r="B60" t="s">
        <v>135</v>
      </c>
      <c r="C60" t="s">
        <v>83</v>
      </c>
      <c r="D60" t="s">
        <v>51</v>
      </c>
      <c r="E60" t="s">
        <v>82</v>
      </c>
      <c r="F60" t="s">
        <v>58</v>
      </c>
      <c r="G60">
        <v>2016</v>
      </c>
      <c r="H60" t="s">
        <v>81</v>
      </c>
      <c r="J60" t="s">
        <v>79</v>
      </c>
      <c r="K60" t="s">
        <v>78</v>
      </c>
      <c r="L60">
        <v>3.65</v>
      </c>
      <c r="N60">
        <v>2017</v>
      </c>
      <c r="O60" t="s">
        <v>77</v>
      </c>
      <c r="P60" s="29">
        <v>42886</v>
      </c>
      <c r="Q60">
        <v>0</v>
      </c>
      <c r="R60">
        <v>7376057</v>
      </c>
      <c r="T60">
        <v>1</v>
      </c>
      <c r="U60" t="s">
        <v>76</v>
      </c>
      <c r="V60" t="s">
        <v>134</v>
      </c>
      <c r="W60" t="s">
        <v>133</v>
      </c>
      <c r="X60" t="s">
        <v>132</v>
      </c>
    </row>
    <row r="61" spans="1:24" x14ac:dyDescent="0.25">
      <c r="A61" t="s">
        <v>85</v>
      </c>
      <c r="B61" t="s">
        <v>131</v>
      </c>
      <c r="C61" t="s">
        <v>83</v>
      </c>
      <c r="D61" t="s">
        <v>51</v>
      </c>
      <c r="E61" t="s">
        <v>82</v>
      </c>
      <c r="F61" t="s">
        <v>58</v>
      </c>
      <c r="G61">
        <v>2017</v>
      </c>
      <c r="H61" t="s">
        <v>81</v>
      </c>
      <c r="I61" t="s">
        <v>80</v>
      </c>
      <c r="J61" t="s">
        <v>79</v>
      </c>
      <c r="K61" t="s">
        <v>78</v>
      </c>
      <c r="L61">
        <v>2.21</v>
      </c>
      <c r="N61">
        <v>2018</v>
      </c>
      <c r="O61" t="s">
        <v>77</v>
      </c>
      <c r="P61" s="29">
        <v>43242</v>
      </c>
      <c r="Q61">
        <v>0</v>
      </c>
      <c r="R61">
        <v>15549940</v>
      </c>
      <c r="T61">
        <v>1</v>
      </c>
      <c r="U61" t="s">
        <v>76</v>
      </c>
      <c r="V61" t="s">
        <v>130</v>
      </c>
      <c r="W61" t="s">
        <v>129</v>
      </c>
      <c r="X61" t="s">
        <v>128</v>
      </c>
    </row>
    <row r="62" spans="1:24" x14ac:dyDescent="0.25">
      <c r="A62" t="s">
        <v>85</v>
      </c>
      <c r="B62" t="s">
        <v>127</v>
      </c>
      <c r="C62" t="s">
        <v>83</v>
      </c>
      <c r="D62" t="s">
        <v>51</v>
      </c>
      <c r="E62" t="s">
        <v>82</v>
      </c>
      <c r="F62" t="s">
        <v>58</v>
      </c>
      <c r="G62">
        <v>2017</v>
      </c>
      <c r="H62" t="s">
        <v>81</v>
      </c>
      <c r="I62" t="s">
        <v>80</v>
      </c>
      <c r="J62" t="s">
        <v>79</v>
      </c>
      <c r="K62" t="s">
        <v>78</v>
      </c>
      <c r="L62">
        <v>4.46</v>
      </c>
      <c r="N62">
        <v>2018</v>
      </c>
      <c r="O62" t="s">
        <v>77</v>
      </c>
      <c r="P62" s="29">
        <v>43253</v>
      </c>
      <c r="Q62">
        <v>0</v>
      </c>
      <c r="R62">
        <v>7855870</v>
      </c>
      <c r="T62">
        <v>1</v>
      </c>
      <c r="U62" t="s">
        <v>76</v>
      </c>
      <c r="V62" t="s">
        <v>126</v>
      </c>
      <c r="W62" t="s">
        <v>125</v>
      </c>
      <c r="X62" t="s">
        <v>124</v>
      </c>
    </row>
    <row r="63" spans="1:24" x14ac:dyDescent="0.25">
      <c r="A63" t="s">
        <v>85</v>
      </c>
      <c r="B63" t="s">
        <v>123</v>
      </c>
      <c r="C63" t="s">
        <v>83</v>
      </c>
      <c r="D63" t="s">
        <v>51</v>
      </c>
      <c r="E63" t="s">
        <v>82</v>
      </c>
      <c r="F63" t="s">
        <v>58</v>
      </c>
      <c r="G63">
        <v>2017</v>
      </c>
      <c r="H63" t="s">
        <v>81</v>
      </c>
      <c r="I63" t="s">
        <v>80</v>
      </c>
      <c r="J63" t="s">
        <v>79</v>
      </c>
      <c r="K63" t="s">
        <v>78</v>
      </c>
      <c r="L63">
        <v>2.29</v>
      </c>
      <c r="N63">
        <v>2018</v>
      </c>
      <c r="O63" t="s">
        <v>77</v>
      </c>
      <c r="P63" s="29">
        <v>43240</v>
      </c>
      <c r="Q63">
        <v>0</v>
      </c>
      <c r="R63">
        <v>14633344</v>
      </c>
      <c r="T63">
        <v>1</v>
      </c>
      <c r="U63" t="s">
        <v>76</v>
      </c>
      <c r="V63" t="s">
        <v>88</v>
      </c>
      <c r="W63" t="s">
        <v>87</v>
      </c>
      <c r="X63" t="s">
        <v>122</v>
      </c>
    </row>
    <row r="64" spans="1:24" x14ac:dyDescent="0.25">
      <c r="A64" t="s">
        <v>85</v>
      </c>
      <c r="B64" t="s">
        <v>121</v>
      </c>
      <c r="C64" t="s">
        <v>83</v>
      </c>
      <c r="D64" t="s">
        <v>51</v>
      </c>
      <c r="E64" t="s">
        <v>82</v>
      </c>
      <c r="F64" t="s">
        <v>58</v>
      </c>
      <c r="G64">
        <v>2017</v>
      </c>
      <c r="H64" t="s">
        <v>81</v>
      </c>
      <c r="I64" t="s">
        <v>80</v>
      </c>
      <c r="J64" t="s">
        <v>79</v>
      </c>
      <c r="K64" t="s">
        <v>78</v>
      </c>
      <c r="L64">
        <v>4.08</v>
      </c>
      <c r="N64">
        <v>2018</v>
      </c>
      <c r="O64" t="s">
        <v>77</v>
      </c>
      <c r="P64" s="29">
        <v>43254</v>
      </c>
      <c r="Q64">
        <v>0</v>
      </c>
      <c r="R64">
        <v>5686637</v>
      </c>
      <c r="T64">
        <v>1</v>
      </c>
      <c r="U64" t="s">
        <v>76</v>
      </c>
      <c r="V64" t="s">
        <v>120</v>
      </c>
      <c r="W64" t="s">
        <v>119</v>
      </c>
      <c r="X64" t="s">
        <v>118</v>
      </c>
    </row>
    <row r="65" spans="1:24" x14ac:dyDescent="0.25">
      <c r="A65" t="s">
        <v>85</v>
      </c>
      <c r="B65" t="s">
        <v>117</v>
      </c>
      <c r="C65" t="s">
        <v>83</v>
      </c>
      <c r="D65" t="s">
        <v>51</v>
      </c>
      <c r="E65" t="s">
        <v>82</v>
      </c>
      <c r="F65" t="s">
        <v>58</v>
      </c>
      <c r="G65">
        <v>2018</v>
      </c>
      <c r="H65" t="s">
        <v>81</v>
      </c>
      <c r="I65" t="s">
        <v>80</v>
      </c>
      <c r="J65" t="s">
        <v>79</v>
      </c>
      <c r="K65" t="s">
        <v>78</v>
      </c>
      <c r="L65">
        <v>1.82</v>
      </c>
      <c r="N65">
        <v>2019</v>
      </c>
      <c r="O65" t="s">
        <v>77</v>
      </c>
      <c r="P65" s="29">
        <v>43594</v>
      </c>
      <c r="Q65">
        <v>0</v>
      </c>
      <c r="R65">
        <v>14079320</v>
      </c>
      <c r="T65">
        <v>1</v>
      </c>
      <c r="U65" t="s">
        <v>76</v>
      </c>
      <c r="V65" t="s">
        <v>116</v>
      </c>
      <c r="W65" t="s">
        <v>115</v>
      </c>
      <c r="X65" t="s">
        <v>114</v>
      </c>
    </row>
    <row r="66" spans="1:24" x14ac:dyDescent="0.25">
      <c r="A66" t="s">
        <v>85</v>
      </c>
      <c r="B66" t="s">
        <v>113</v>
      </c>
      <c r="C66" t="s">
        <v>83</v>
      </c>
      <c r="D66" t="s">
        <v>51</v>
      </c>
      <c r="E66" t="s">
        <v>82</v>
      </c>
      <c r="F66" t="s">
        <v>58</v>
      </c>
      <c r="G66">
        <v>2018</v>
      </c>
      <c r="H66" t="s">
        <v>81</v>
      </c>
      <c r="I66" t="s">
        <v>80</v>
      </c>
      <c r="J66" t="s">
        <v>79</v>
      </c>
      <c r="K66" t="s">
        <v>78</v>
      </c>
      <c r="L66">
        <v>3.8</v>
      </c>
      <c r="N66">
        <v>2019</v>
      </c>
      <c r="O66" t="s">
        <v>77</v>
      </c>
      <c r="P66" s="29">
        <v>43612</v>
      </c>
      <c r="Q66">
        <v>0</v>
      </c>
      <c r="R66">
        <v>6915531</v>
      </c>
      <c r="T66">
        <v>1</v>
      </c>
      <c r="U66" t="s">
        <v>76</v>
      </c>
      <c r="V66" t="s">
        <v>112</v>
      </c>
      <c r="W66" t="s">
        <v>111</v>
      </c>
      <c r="X66" t="s">
        <v>110</v>
      </c>
    </row>
    <row r="67" spans="1:24" x14ac:dyDescent="0.25">
      <c r="A67" t="s">
        <v>85</v>
      </c>
      <c r="B67" t="s">
        <v>109</v>
      </c>
      <c r="C67" t="s">
        <v>83</v>
      </c>
      <c r="D67" t="s">
        <v>51</v>
      </c>
      <c r="E67" t="s">
        <v>82</v>
      </c>
      <c r="F67" t="s">
        <v>58</v>
      </c>
      <c r="G67">
        <v>2018</v>
      </c>
      <c r="H67" t="s">
        <v>81</v>
      </c>
      <c r="I67" t="s">
        <v>80</v>
      </c>
      <c r="J67" t="s">
        <v>79</v>
      </c>
      <c r="K67" t="s">
        <v>78</v>
      </c>
      <c r="L67">
        <v>3.81</v>
      </c>
      <c r="N67">
        <v>2019</v>
      </c>
      <c r="O67" t="s">
        <v>77</v>
      </c>
      <c r="P67" s="29">
        <v>43609</v>
      </c>
      <c r="Q67">
        <v>0</v>
      </c>
      <c r="R67">
        <v>8615567</v>
      </c>
      <c r="T67">
        <v>1</v>
      </c>
      <c r="U67" t="s">
        <v>76</v>
      </c>
      <c r="V67" t="s">
        <v>108</v>
      </c>
      <c r="W67" t="s">
        <v>107</v>
      </c>
      <c r="X67" t="s">
        <v>106</v>
      </c>
    </row>
    <row r="68" spans="1:24" x14ac:dyDescent="0.25">
      <c r="A68" t="s">
        <v>85</v>
      </c>
      <c r="B68" t="s">
        <v>105</v>
      </c>
      <c r="C68" t="s">
        <v>83</v>
      </c>
      <c r="D68" t="s">
        <v>51</v>
      </c>
      <c r="E68" t="s">
        <v>82</v>
      </c>
      <c r="F68" t="s">
        <v>58</v>
      </c>
      <c r="G68">
        <v>2018</v>
      </c>
      <c r="H68" t="s">
        <v>81</v>
      </c>
      <c r="I68" t="s">
        <v>80</v>
      </c>
      <c r="J68" t="s">
        <v>79</v>
      </c>
      <c r="K68" t="s">
        <v>78</v>
      </c>
      <c r="L68">
        <v>1.99</v>
      </c>
      <c r="N68">
        <v>2019</v>
      </c>
      <c r="O68" t="s">
        <v>77</v>
      </c>
      <c r="P68" s="29">
        <v>43594</v>
      </c>
      <c r="Q68">
        <v>0</v>
      </c>
      <c r="R68">
        <v>18013326</v>
      </c>
      <c r="T68">
        <v>1</v>
      </c>
      <c r="U68" t="s">
        <v>76</v>
      </c>
      <c r="V68" t="s">
        <v>104</v>
      </c>
      <c r="W68" t="s">
        <v>103</v>
      </c>
      <c r="X68" t="s">
        <v>102</v>
      </c>
    </row>
    <row r="69" spans="1:24" x14ac:dyDescent="0.25">
      <c r="A69" t="s">
        <v>85</v>
      </c>
      <c r="B69" t="s">
        <v>101</v>
      </c>
      <c r="C69" t="s">
        <v>83</v>
      </c>
      <c r="D69" t="s">
        <v>51</v>
      </c>
      <c r="E69" t="s">
        <v>82</v>
      </c>
      <c r="F69" t="s">
        <v>58</v>
      </c>
      <c r="G69">
        <v>2019</v>
      </c>
      <c r="H69" t="s">
        <v>81</v>
      </c>
      <c r="I69" t="s">
        <v>80</v>
      </c>
      <c r="J69" t="s">
        <v>79</v>
      </c>
      <c r="K69" t="s">
        <v>78</v>
      </c>
      <c r="L69">
        <v>4.96</v>
      </c>
      <c r="N69">
        <v>2020</v>
      </c>
      <c r="O69" t="s">
        <v>77</v>
      </c>
      <c r="P69" s="29">
        <v>43985</v>
      </c>
      <c r="Q69">
        <v>0</v>
      </c>
      <c r="R69">
        <v>12691227</v>
      </c>
      <c r="T69">
        <v>1</v>
      </c>
      <c r="U69" t="s">
        <v>76</v>
      </c>
      <c r="V69" t="s">
        <v>94</v>
      </c>
      <c r="W69" t="s">
        <v>93</v>
      </c>
      <c r="X69" t="s">
        <v>92</v>
      </c>
    </row>
    <row r="70" spans="1:24" x14ac:dyDescent="0.25">
      <c r="A70" t="s">
        <v>85</v>
      </c>
      <c r="B70" t="s">
        <v>100</v>
      </c>
      <c r="C70" t="s">
        <v>83</v>
      </c>
      <c r="D70" t="s">
        <v>51</v>
      </c>
      <c r="E70" t="s">
        <v>82</v>
      </c>
      <c r="F70" t="s">
        <v>58</v>
      </c>
      <c r="G70">
        <v>2019</v>
      </c>
      <c r="H70" t="s">
        <v>81</v>
      </c>
      <c r="I70" t="s">
        <v>80</v>
      </c>
      <c r="J70" t="s">
        <v>79</v>
      </c>
      <c r="K70" t="s">
        <v>78</v>
      </c>
      <c r="L70">
        <v>4.4000000000000004</v>
      </c>
      <c r="N70">
        <v>2020</v>
      </c>
      <c r="O70" t="s">
        <v>77</v>
      </c>
      <c r="P70" s="29">
        <v>43983</v>
      </c>
      <c r="Q70">
        <v>0</v>
      </c>
      <c r="R70">
        <v>12360828</v>
      </c>
      <c r="T70">
        <v>1</v>
      </c>
      <c r="U70" t="s">
        <v>76</v>
      </c>
      <c r="V70" t="s">
        <v>98</v>
      </c>
      <c r="W70" t="s">
        <v>97</v>
      </c>
      <c r="X70" t="s">
        <v>96</v>
      </c>
    </row>
    <row r="71" spans="1:24" x14ac:dyDescent="0.25">
      <c r="A71" t="s">
        <v>85</v>
      </c>
      <c r="B71" t="s">
        <v>99</v>
      </c>
      <c r="C71" t="s">
        <v>83</v>
      </c>
      <c r="D71" t="s">
        <v>51</v>
      </c>
      <c r="E71" t="s">
        <v>82</v>
      </c>
      <c r="F71" t="s">
        <v>58</v>
      </c>
      <c r="G71">
        <v>2019</v>
      </c>
      <c r="H71" t="s">
        <v>81</v>
      </c>
      <c r="I71" t="s">
        <v>80</v>
      </c>
      <c r="J71" t="s">
        <v>79</v>
      </c>
      <c r="K71" t="s">
        <v>78</v>
      </c>
      <c r="L71">
        <v>1.72</v>
      </c>
      <c r="N71">
        <v>2020</v>
      </c>
      <c r="O71" t="s">
        <v>77</v>
      </c>
      <c r="P71" s="29">
        <v>43958</v>
      </c>
      <c r="Q71">
        <v>0</v>
      </c>
      <c r="R71">
        <v>11670074</v>
      </c>
      <c r="T71">
        <v>1</v>
      </c>
      <c r="U71" t="s">
        <v>76</v>
      </c>
      <c r="V71" t="s">
        <v>98</v>
      </c>
      <c r="W71" t="s">
        <v>97</v>
      </c>
      <c r="X71" t="s">
        <v>96</v>
      </c>
    </row>
    <row r="72" spans="1:24" x14ac:dyDescent="0.25">
      <c r="A72" t="s">
        <v>85</v>
      </c>
      <c r="B72" t="s">
        <v>95</v>
      </c>
      <c r="C72" t="s">
        <v>83</v>
      </c>
      <c r="D72" t="s">
        <v>51</v>
      </c>
      <c r="E72" t="s">
        <v>82</v>
      </c>
      <c r="F72" t="s">
        <v>58</v>
      </c>
      <c r="G72">
        <v>2019</v>
      </c>
      <c r="H72" t="s">
        <v>81</v>
      </c>
      <c r="I72" t="s">
        <v>80</v>
      </c>
      <c r="J72" t="s">
        <v>79</v>
      </c>
      <c r="K72" t="s">
        <v>78</v>
      </c>
      <c r="L72">
        <v>1.83</v>
      </c>
      <c r="N72">
        <v>2020</v>
      </c>
      <c r="O72" t="s">
        <v>77</v>
      </c>
      <c r="P72" s="29">
        <v>43959</v>
      </c>
      <c r="Q72">
        <v>0</v>
      </c>
      <c r="R72">
        <v>11867818</v>
      </c>
      <c r="T72">
        <v>1</v>
      </c>
      <c r="U72" t="s">
        <v>76</v>
      </c>
      <c r="V72" t="s">
        <v>94</v>
      </c>
      <c r="W72" t="s">
        <v>93</v>
      </c>
      <c r="X72" t="s">
        <v>92</v>
      </c>
    </row>
    <row r="73" spans="1:24" x14ac:dyDescent="0.25">
      <c r="A73" t="s">
        <v>85</v>
      </c>
      <c r="B73" t="s">
        <v>91</v>
      </c>
      <c r="C73" t="s">
        <v>83</v>
      </c>
      <c r="D73" t="s">
        <v>51</v>
      </c>
      <c r="E73" t="s">
        <v>82</v>
      </c>
      <c r="F73" t="s">
        <v>58</v>
      </c>
      <c r="G73">
        <v>2020</v>
      </c>
      <c r="H73" t="s">
        <v>81</v>
      </c>
      <c r="I73" t="s">
        <v>80</v>
      </c>
      <c r="J73" t="s">
        <v>79</v>
      </c>
      <c r="K73" t="s">
        <v>78</v>
      </c>
      <c r="L73">
        <v>2.9</v>
      </c>
      <c r="N73">
        <v>2021</v>
      </c>
      <c r="O73" t="s">
        <v>77</v>
      </c>
      <c r="P73" s="29">
        <v>44349</v>
      </c>
      <c r="Q73">
        <v>0</v>
      </c>
      <c r="R73">
        <v>13050766</v>
      </c>
      <c r="T73">
        <v>1</v>
      </c>
      <c r="U73" t="s">
        <v>76</v>
      </c>
      <c r="V73" t="s">
        <v>75</v>
      </c>
      <c r="W73" t="s">
        <v>74</v>
      </c>
      <c r="X73" t="s">
        <v>73</v>
      </c>
    </row>
    <row r="74" spans="1:24" x14ac:dyDescent="0.25">
      <c r="A74" t="s">
        <v>85</v>
      </c>
      <c r="B74" t="s">
        <v>90</v>
      </c>
      <c r="C74" t="s">
        <v>83</v>
      </c>
      <c r="D74" t="s">
        <v>51</v>
      </c>
      <c r="E74" t="s">
        <v>82</v>
      </c>
      <c r="F74" t="s">
        <v>58</v>
      </c>
      <c r="G74">
        <v>2020</v>
      </c>
      <c r="H74" t="s">
        <v>81</v>
      </c>
      <c r="I74" t="s">
        <v>80</v>
      </c>
      <c r="J74" t="s">
        <v>79</v>
      </c>
      <c r="K74" t="s">
        <v>78</v>
      </c>
      <c r="L74">
        <v>1.73</v>
      </c>
      <c r="N74">
        <v>2021</v>
      </c>
      <c r="O74" t="s">
        <v>77</v>
      </c>
      <c r="P74" s="29">
        <v>44334</v>
      </c>
      <c r="Q74">
        <v>0</v>
      </c>
      <c r="R74">
        <v>12054608</v>
      </c>
      <c r="T74">
        <v>1</v>
      </c>
      <c r="U74" t="s">
        <v>76</v>
      </c>
      <c r="V74" t="s">
        <v>88</v>
      </c>
      <c r="W74" t="s">
        <v>87</v>
      </c>
      <c r="X74" t="s">
        <v>86</v>
      </c>
    </row>
    <row r="75" spans="1:24" x14ac:dyDescent="0.25">
      <c r="A75" t="s">
        <v>85</v>
      </c>
      <c r="B75" t="s">
        <v>89</v>
      </c>
      <c r="C75" t="s">
        <v>83</v>
      </c>
      <c r="D75" t="s">
        <v>51</v>
      </c>
      <c r="E75" t="s">
        <v>82</v>
      </c>
      <c r="F75" t="s">
        <v>58</v>
      </c>
      <c r="G75">
        <v>2020</v>
      </c>
      <c r="H75" t="s">
        <v>81</v>
      </c>
      <c r="I75" t="s">
        <v>80</v>
      </c>
      <c r="J75" t="s">
        <v>79</v>
      </c>
      <c r="K75" t="s">
        <v>78</v>
      </c>
      <c r="L75">
        <v>3.08</v>
      </c>
      <c r="N75">
        <v>2021</v>
      </c>
      <c r="O75" t="s">
        <v>77</v>
      </c>
      <c r="P75" s="29">
        <v>44347</v>
      </c>
      <c r="Q75">
        <v>0</v>
      </c>
      <c r="R75">
        <v>11921924</v>
      </c>
      <c r="T75">
        <v>1</v>
      </c>
      <c r="U75" t="s">
        <v>76</v>
      </c>
      <c r="V75" t="s">
        <v>88</v>
      </c>
      <c r="W75" t="s">
        <v>87</v>
      </c>
      <c r="X75" t="s">
        <v>86</v>
      </c>
    </row>
    <row r="76" spans="1:24" x14ac:dyDescent="0.25">
      <c r="A76" t="s">
        <v>85</v>
      </c>
      <c r="B76" t="s">
        <v>84</v>
      </c>
      <c r="C76" t="s">
        <v>83</v>
      </c>
      <c r="D76" t="s">
        <v>51</v>
      </c>
      <c r="E76" t="s">
        <v>82</v>
      </c>
      <c r="F76" t="s">
        <v>58</v>
      </c>
      <c r="G76">
        <v>2020</v>
      </c>
      <c r="H76" t="s">
        <v>81</v>
      </c>
      <c r="I76" t="s">
        <v>80</v>
      </c>
      <c r="J76" t="s">
        <v>79</v>
      </c>
      <c r="K76" t="s">
        <v>78</v>
      </c>
      <c r="L76">
        <v>1.55</v>
      </c>
      <c r="N76">
        <v>2021</v>
      </c>
      <c r="O76" t="s">
        <v>77</v>
      </c>
      <c r="P76" s="29">
        <v>44338</v>
      </c>
      <c r="Q76">
        <v>0</v>
      </c>
      <c r="R76">
        <v>11867807</v>
      </c>
      <c r="T76">
        <v>1</v>
      </c>
      <c r="U76" t="s">
        <v>76</v>
      </c>
      <c r="V76" t="s">
        <v>75</v>
      </c>
      <c r="W76" t="s">
        <v>74</v>
      </c>
      <c r="X76" t="s">
        <v>73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18C2-2527-4B36-B68E-A788B30803CD}">
  <dimension ref="A3:F31"/>
  <sheetViews>
    <sheetView workbookViewId="0">
      <selection activeCell="F7" sqref="F7:F30"/>
    </sheetView>
  </sheetViews>
  <sheetFormatPr defaultRowHeight="15" x14ac:dyDescent="0.25"/>
  <cols>
    <col min="1" max="1" width="13.140625" bestFit="1" customWidth="1"/>
    <col min="2" max="2" width="20.85546875" style="10" bestFit="1" customWidth="1"/>
    <col min="6" max="6" width="10.140625" style="10" bestFit="1" customWidth="1"/>
  </cols>
  <sheetData>
    <row r="3" spans="1:6" x14ac:dyDescent="0.25">
      <c r="A3" s="6" t="s">
        <v>43</v>
      </c>
      <c r="B3" s="10" t="s">
        <v>281</v>
      </c>
      <c r="D3" t="s">
        <v>283</v>
      </c>
      <c r="E3" t="s">
        <v>284</v>
      </c>
      <c r="F3" s="10" t="s">
        <v>285</v>
      </c>
    </row>
    <row r="4" spans="1:6" x14ac:dyDescent="0.25">
      <c r="A4" s="7">
        <v>1995</v>
      </c>
      <c r="B4" s="10">
        <v>37035400</v>
      </c>
      <c r="D4">
        <v>1995</v>
      </c>
      <c r="E4">
        <f>D4-1</f>
        <v>1994</v>
      </c>
      <c r="F4" s="10">
        <v>37035400</v>
      </c>
    </row>
    <row r="5" spans="1:6" x14ac:dyDescent="0.25">
      <c r="A5" s="7">
        <v>1996</v>
      </c>
      <c r="B5" s="10">
        <v>49715678</v>
      </c>
      <c r="D5">
        <v>1996</v>
      </c>
      <c r="E5">
        <f t="shared" ref="E5:E30" si="0">D5-1</f>
        <v>1995</v>
      </c>
      <c r="F5" s="10">
        <v>49715678</v>
      </c>
    </row>
    <row r="6" spans="1:6" x14ac:dyDescent="0.25">
      <c r="A6" s="7">
        <v>1997</v>
      </c>
      <c r="B6" s="10">
        <v>37544876</v>
      </c>
      <c r="D6">
        <v>1997</v>
      </c>
      <c r="E6">
        <f t="shared" si="0"/>
        <v>1996</v>
      </c>
      <c r="F6" s="10">
        <v>37544876</v>
      </c>
    </row>
    <row r="7" spans="1:6" x14ac:dyDescent="0.25">
      <c r="A7" s="7">
        <v>1998</v>
      </c>
      <c r="B7" s="10">
        <v>37809253</v>
      </c>
      <c r="D7">
        <v>1998</v>
      </c>
      <c r="E7">
        <f t="shared" si="0"/>
        <v>1997</v>
      </c>
      <c r="F7" s="10">
        <v>37809253</v>
      </c>
    </row>
    <row r="8" spans="1:6" x14ac:dyDescent="0.25">
      <c r="A8" s="7">
        <v>1999</v>
      </c>
      <c r="B8" s="10">
        <v>48905343</v>
      </c>
      <c r="D8">
        <v>1999</v>
      </c>
      <c r="E8">
        <f t="shared" si="0"/>
        <v>1998</v>
      </c>
      <c r="F8" s="10">
        <v>48905343</v>
      </c>
    </row>
    <row r="9" spans="1:6" x14ac:dyDescent="0.25">
      <c r="A9" s="7">
        <v>2000</v>
      </c>
      <c r="B9" s="10">
        <v>38689735</v>
      </c>
      <c r="D9">
        <v>2000</v>
      </c>
      <c r="E9">
        <f t="shared" si="0"/>
        <v>1999</v>
      </c>
      <c r="F9" s="10">
        <v>38689735</v>
      </c>
    </row>
    <row r="10" spans="1:6" x14ac:dyDescent="0.25">
      <c r="A10" s="7">
        <v>2001</v>
      </c>
      <c r="B10" s="10">
        <v>38918758</v>
      </c>
      <c r="D10">
        <v>2001</v>
      </c>
      <c r="E10">
        <f t="shared" si="0"/>
        <v>2000</v>
      </c>
      <c r="F10" s="10">
        <v>38918758</v>
      </c>
    </row>
    <row r="11" spans="1:6" x14ac:dyDescent="0.25">
      <c r="A11" s="7">
        <v>2002</v>
      </c>
      <c r="B11" s="10">
        <v>36503940</v>
      </c>
      <c r="D11">
        <v>2002</v>
      </c>
      <c r="E11">
        <f t="shared" si="0"/>
        <v>2001</v>
      </c>
      <c r="F11" s="10">
        <v>36503940</v>
      </c>
    </row>
    <row r="12" spans="1:6" x14ac:dyDescent="0.25">
      <c r="A12" s="7">
        <v>2003</v>
      </c>
      <c r="B12" s="10">
        <v>38788889</v>
      </c>
      <c r="D12">
        <v>2003</v>
      </c>
      <c r="E12">
        <f t="shared" si="0"/>
        <v>2002</v>
      </c>
      <c r="F12" s="10">
        <v>38788889</v>
      </c>
    </row>
    <row r="13" spans="1:6" x14ac:dyDescent="0.25">
      <c r="A13" s="7">
        <v>2004</v>
      </c>
      <c r="B13" s="10">
        <v>43543514</v>
      </c>
      <c r="D13">
        <v>2004</v>
      </c>
      <c r="E13">
        <f t="shared" si="0"/>
        <v>2003</v>
      </c>
      <c r="F13" s="10">
        <v>43543514</v>
      </c>
    </row>
    <row r="14" spans="1:6" x14ac:dyDescent="0.25">
      <c r="A14" s="7">
        <v>2005</v>
      </c>
      <c r="B14" s="10">
        <v>43815552</v>
      </c>
      <c r="D14">
        <v>2005</v>
      </c>
      <c r="E14">
        <f t="shared" si="0"/>
        <v>2004</v>
      </c>
      <c r="F14" s="10">
        <v>43815552</v>
      </c>
    </row>
    <row r="15" spans="1:6" x14ac:dyDescent="0.25">
      <c r="A15" s="7">
        <v>2006</v>
      </c>
      <c r="B15" s="10">
        <v>44271804</v>
      </c>
      <c r="D15">
        <v>2006</v>
      </c>
      <c r="E15">
        <f t="shared" si="0"/>
        <v>2005</v>
      </c>
      <c r="F15" s="10">
        <v>44271804</v>
      </c>
    </row>
    <row r="16" spans="1:6" x14ac:dyDescent="0.25">
      <c r="A16" s="7">
        <v>2007</v>
      </c>
      <c r="B16" s="10">
        <v>43906777</v>
      </c>
      <c r="D16">
        <v>2007</v>
      </c>
      <c r="E16">
        <f t="shared" si="0"/>
        <v>2006</v>
      </c>
      <c r="F16" s="10">
        <v>43906777</v>
      </c>
    </row>
    <row r="17" spans="1:6" x14ac:dyDescent="0.25">
      <c r="A17" s="7">
        <v>2008</v>
      </c>
      <c r="B17" s="10">
        <v>41654695</v>
      </c>
      <c r="D17">
        <v>2008</v>
      </c>
      <c r="E17">
        <f t="shared" si="0"/>
        <v>2007</v>
      </c>
      <c r="F17" s="10">
        <v>41654695</v>
      </c>
    </row>
    <row r="18" spans="1:6" x14ac:dyDescent="0.25">
      <c r="A18" s="7">
        <v>2009</v>
      </c>
      <c r="B18" s="10">
        <v>41302992</v>
      </c>
      <c r="D18">
        <v>2009</v>
      </c>
      <c r="E18">
        <f t="shared" si="0"/>
        <v>2008</v>
      </c>
      <c r="F18" s="10">
        <v>41302992</v>
      </c>
    </row>
    <row r="19" spans="1:6" x14ac:dyDescent="0.25">
      <c r="A19" s="7">
        <v>2010</v>
      </c>
      <c r="B19" s="10">
        <v>40268478</v>
      </c>
      <c r="D19">
        <v>2010</v>
      </c>
      <c r="E19">
        <f t="shared" si="0"/>
        <v>2009</v>
      </c>
      <c r="F19" s="10">
        <v>40268478</v>
      </c>
    </row>
    <row r="20" spans="1:6" x14ac:dyDescent="0.25">
      <c r="A20" s="7">
        <v>2011</v>
      </c>
      <c r="B20" s="10">
        <v>37630694</v>
      </c>
      <c r="D20">
        <v>2011</v>
      </c>
      <c r="E20">
        <f t="shared" si="0"/>
        <v>2010</v>
      </c>
      <c r="F20" s="10">
        <v>37630694</v>
      </c>
    </row>
    <row r="21" spans="1:6" x14ac:dyDescent="0.25">
      <c r="A21" s="7">
        <v>2012</v>
      </c>
      <c r="B21" s="10">
        <v>38332488</v>
      </c>
      <c r="D21">
        <v>2012</v>
      </c>
      <c r="E21">
        <f t="shared" si="0"/>
        <v>2011</v>
      </c>
      <c r="F21" s="10">
        <v>38332488</v>
      </c>
    </row>
    <row r="22" spans="1:6" x14ac:dyDescent="0.25">
      <c r="A22" s="7">
        <v>2013</v>
      </c>
      <c r="B22" s="10">
        <v>34867366</v>
      </c>
      <c r="D22">
        <v>2013</v>
      </c>
      <c r="E22">
        <f t="shared" si="0"/>
        <v>2012</v>
      </c>
      <c r="F22" s="10">
        <v>34867366</v>
      </c>
    </row>
    <row r="23" spans="1:6" x14ac:dyDescent="0.25">
      <c r="A23" s="7">
        <v>2014</v>
      </c>
      <c r="B23" s="10">
        <v>32365464</v>
      </c>
      <c r="D23">
        <v>2014</v>
      </c>
      <c r="E23">
        <f t="shared" si="0"/>
        <v>2013</v>
      </c>
      <c r="F23" s="10">
        <v>32365464</v>
      </c>
    </row>
    <row r="24" spans="1:6" x14ac:dyDescent="0.25">
      <c r="A24" s="7">
        <v>2015</v>
      </c>
      <c r="B24" s="10">
        <v>30382034</v>
      </c>
      <c r="D24">
        <v>2015</v>
      </c>
      <c r="E24">
        <f t="shared" si="0"/>
        <v>2014</v>
      </c>
      <c r="F24" s="10">
        <v>30382034</v>
      </c>
    </row>
    <row r="25" spans="1:6" x14ac:dyDescent="0.25">
      <c r="A25" s="7">
        <v>2016</v>
      </c>
      <c r="B25" s="10">
        <v>46019340</v>
      </c>
      <c r="D25">
        <v>2016</v>
      </c>
      <c r="E25">
        <f t="shared" si="0"/>
        <v>2015</v>
      </c>
      <c r="F25" s="10">
        <v>46019340</v>
      </c>
    </row>
    <row r="26" spans="1:6" x14ac:dyDescent="0.25">
      <c r="A26" s="7">
        <v>2017</v>
      </c>
      <c r="B26" s="10">
        <v>64602663</v>
      </c>
      <c r="D26">
        <v>2017</v>
      </c>
      <c r="E26">
        <f t="shared" si="0"/>
        <v>2016</v>
      </c>
      <c r="F26" s="10">
        <v>64602663</v>
      </c>
    </row>
    <row r="27" spans="1:6" x14ac:dyDescent="0.25">
      <c r="A27" s="7">
        <v>2018</v>
      </c>
      <c r="B27" s="10">
        <v>43725791</v>
      </c>
      <c r="D27">
        <v>2018</v>
      </c>
      <c r="E27">
        <f t="shared" si="0"/>
        <v>2017</v>
      </c>
      <c r="F27" s="10">
        <v>43725791</v>
      </c>
    </row>
    <row r="28" spans="1:6" x14ac:dyDescent="0.25">
      <c r="A28" s="7">
        <v>2019</v>
      </c>
      <c r="B28" s="10">
        <v>47623744</v>
      </c>
      <c r="D28">
        <v>2019</v>
      </c>
      <c r="E28">
        <f t="shared" si="0"/>
        <v>2018</v>
      </c>
      <c r="F28" s="10">
        <v>47623744</v>
      </c>
    </row>
    <row r="29" spans="1:6" x14ac:dyDescent="0.25">
      <c r="A29" s="7">
        <v>2020</v>
      </c>
      <c r="B29" s="10">
        <v>48589947</v>
      </c>
      <c r="D29">
        <v>2020</v>
      </c>
      <c r="E29">
        <f t="shared" si="0"/>
        <v>2019</v>
      </c>
      <c r="F29" s="10">
        <v>48589947</v>
      </c>
    </row>
    <row r="30" spans="1:6" x14ac:dyDescent="0.25">
      <c r="A30" s="7">
        <v>2021</v>
      </c>
      <c r="B30" s="10">
        <v>48895105</v>
      </c>
      <c r="D30">
        <v>2021</v>
      </c>
      <c r="E30">
        <f t="shared" si="0"/>
        <v>2020</v>
      </c>
      <c r="F30" s="10">
        <v>48895105</v>
      </c>
    </row>
    <row r="31" spans="1:6" x14ac:dyDescent="0.25">
      <c r="A31" s="7" t="s">
        <v>45</v>
      </c>
      <c r="B31" s="10">
        <v>1135710320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BroodYr</vt:lpstr>
      <vt:lpstr>ReturnYr</vt:lpstr>
      <vt:lpstr>returns by project</vt:lpstr>
      <vt:lpstr>Query</vt:lpstr>
      <vt:lpstr>HR021319</vt:lpstr>
      <vt:lpstr>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Lorna I (DFG)</dc:creator>
  <cp:lastModifiedBy>Wilson, Lorna I (DFG)</cp:lastModifiedBy>
  <dcterms:created xsi:type="dcterms:W3CDTF">2021-11-29T23:28:44Z</dcterms:created>
  <dcterms:modified xsi:type="dcterms:W3CDTF">2022-04-07T00:23:22Z</dcterms:modified>
</cp:coreProperties>
</file>