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:\awpiston\Southeast Coastal Monitoring Project\2024\2024 Data\"/>
    </mc:Choice>
  </mc:AlternateContent>
  <xr:revisionPtr revIDLastSave="0" documentId="13_ncr:1_{68E01882-CBD2-45EA-BFC3-88431DBD1DCC}" xr6:coauthVersionLast="47" xr6:coauthVersionMax="47" xr10:uidLastSave="{00000000-0000-0000-0000-000000000000}"/>
  <bookViews>
    <workbookView xWindow="-28920" yWindow="1500" windowWidth="29040" windowHeight="15840" xr2:uid="{00000000-000D-0000-FFFF-FFFF00000000}"/>
  </bookViews>
  <sheets>
    <sheet name="Icy Strait CPUE" sheetId="1" r:id="rId1"/>
    <sheet name="CPUE Experimental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5" i="1" l="1"/>
  <c r="K35" i="1"/>
  <c r="L35" i="1"/>
  <c r="M35" i="1"/>
  <c r="I35" i="1"/>
  <c r="D35" i="1"/>
  <c r="E35" i="1"/>
  <c r="F35" i="1"/>
  <c r="G35" i="1"/>
  <c r="C35" i="1"/>
  <c r="T56" i="1"/>
  <c r="O56" i="1"/>
  <c r="J56" i="1"/>
  <c r="Y56" i="1"/>
  <c r="E56" i="1"/>
  <c r="P34" i="1"/>
  <c r="O34" i="1"/>
  <c r="E20" i="4"/>
  <c r="Y19" i="4" l="1"/>
  <c r="T19" i="4"/>
  <c r="O19" i="4"/>
  <c r="J19" i="4"/>
  <c r="E19" i="4"/>
  <c r="Y18" i="4"/>
  <c r="T18" i="4"/>
  <c r="O18" i="4"/>
  <c r="J18" i="4"/>
  <c r="E18" i="4"/>
  <c r="Y17" i="4"/>
  <c r="T17" i="4"/>
  <c r="O17" i="4"/>
  <c r="J17" i="4"/>
  <c r="E17" i="4"/>
  <c r="Y16" i="4"/>
  <c r="T16" i="4"/>
  <c r="O16" i="4"/>
  <c r="J16" i="4"/>
  <c r="E16" i="4"/>
  <c r="Y15" i="4"/>
  <c r="T15" i="4"/>
  <c r="O15" i="4"/>
  <c r="J15" i="4"/>
  <c r="E15" i="4"/>
  <c r="Y14" i="4"/>
  <c r="T14" i="4"/>
  <c r="O14" i="4"/>
  <c r="J14" i="4"/>
  <c r="E14" i="4"/>
  <c r="Y13" i="4"/>
  <c r="T13" i="4"/>
  <c r="O13" i="4"/>
  <c r="J13" i="4"/>
  <c r="E13" i="4"/>
  <c r="Y12" i="4"/>
  <c r="T12" i="4"/>
  <c r="O12" i="4"/>
  <c r="J12" i="4"/>
  <c r="E12" i="4"/>
  <c r="Y11" i="4"/>
  <c r="T11" i="4"/>
  <c r="O11" i="4"/>
  <c r="J11" i="4"/>
  <c r="E11" i="4"/>
  <c r="Y10" i="4"/>
  <c r="T10" i="4"/>
  <c r="O10" i="4"/>
  <c r="J10" i="4"/>
  <c r="E10" i="4"/>
  <c r="Y9" i="4"/>
  <c r="T9" i="4"/>
  <c r="O9" i="4"/>
  <c r="J9" i="4"/>
  <c r="E9" i="4"/>
  <c r="Y8" i="4"/>
  <c r="T8" i="4"/>
  <c r="O8" i="4"/>
  <c r="J8" i="4"/>
  <c r="E8" i="4"/>
  <c r="Y7" i="4"/>
  <c r="T7" i="4"/>
  <c r="O7" i="4"/>
  <c r="J7" i="4"/>
  <c r="E7" i="4"/>
  <c r="Y6" i="4"/>
  <c r="T6" i="4"/>
  <c r="O6" i="4"/>
  <c r="J6" i="4"/>
  <c r="E6" i="4"/>
  <c r="Y5" i="4"/>
  <c r="Y20" i="4" s="1"/>
  <c r="Y22" i="4" s="1"/>
  <c r="T5" i="4"/>
  <c r="O5" i="4"/>
  <c r="J5" i="4"/>
  <c r="E5" i="4"/>
  <c r="Y4" i="4"/>
  <c r="T4" i="4"/>
  <c r="O4" i="4"/>
  <c r="J4" i="4"/>
  <c r="E4" i="4"/>
  <c r="T20" i="4" l="1"/>
  <c r="T22" i="4" s="1"/>
  <c r="O20" i="4"/>
  <c r="O22" i="4" s="1"/>
  <c r="J20" i="4"/>
  <c r="J22" i="4" s="1"/>
  <c r="E22" i="4"/>
  <c r="P33" i="1"/>
  <c r="O33" i="1"/>
  <c r="O64" i="1"/>
  <c r="T64" i="1"/>
  <c r="Y64" i="1"/>
  <c r="Y41" i="1"/>
  <c r="Y42" i="1"/>
  <c r="Y43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P32" i="1"/>
  <c r="O32" i="1"/>
  <c r="Y80" i="1" l="1"/>
  <c r="Y82" i="1" s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7" i="1"/>
  <c r="Y44" i="1"/>
  <c r="Y45" i="1"/>
  <c r="Y46" i="1"/>
  <c r="Y47" i="1"/>
  <c r="Y48" i="1"/>
  <c r="Y49" i="1"/>
  <c r="Y50" i="1"/>
  <c r="Y51" i="1"/>
  <c r="Y52" i="1"/>
  <c r="Y53" i="1"/>
  <c r="Y54" i="1"/>
  <c r="Y55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O79" i="1"/>
  <c r="E79" i="1"/>
  <c r="T79" i="1"/>
  <c r="J79" i="1"/>
  <c r="O78" i="1"/>
  <c r="E78" i="1"/>
  <c r="T78" i="1"/>
  <c r="J78" i="1"/>
  <c r="O77" i="1"/>
  <c r="E77" i="1"/>
  <c r="T77" i="1"/>
  <c r="J77" i="1"/>
  <c r="O76" i="1"/>
  <c r="E76" i="1"/>
  <c r="T76" i="1"/>
  <c r="J76" i="1"/>
  <c r="O75" i="1"/>
  <c r="E75" i="1"/>
  <c r="T75" i="1"/>
  <c r="J75" i="1"/>
  <c r="O74" i="1"/>
  <c r="E74" i="1"/>
  <c r="T74" i="1"/>
  <c r="J74" i="1"/>
  <c r="O73" i="1"/>
  <c r="E73" i="1"/>
  <c r="T73" i="1"/>
  <c r="J73" i="1"/>
  <c r="O72" i="1"/>
  <c r="E72" i="1"/>
  <c r="T72" i="1"/>
  <c r="J72" i="1"/>
  <c r="O71" i="1"/>
  <c r="E71" i="1"/>
  <c r="T71" i="1"/>
  <c r="J71" i="1"/>
  <c r="O70" i="1"/>
  <c r="E70" i="1"/>
  <c r="T70" i="1"/>
  <c r="J70" i="1"/>
  <c r="O69" i="1"/>
  <c r="E69" i="1"/>
  <c r="T69" i="1"/>
  <c r="J69" i="1"/>
  <c r="O68" i="1"/>
  <c r="E68" i="1"/>
  <c r="T68" i="1"/>
  <c r="J68" i="1"/>
  <c r="O67" i="1"/>
  <c r="E67" i="1"/>
  <c r="T67" i="1"/>
  <c r="J67" i="1"/>
  <c r="O66" i="1"/>
  <c r="E66" i="1"/>
  <c r="T66" i="1"/>
  <c r="J66" i="1"/>
  <c r="O65" i="1"/>
  <c r="E65" i="1"/>
  <c r="T65" i="1"/>
  <c r="J65" i="1"/>
  <c r="E64" i="1"/>
  <c r="J64" i="1"/>
  <c r="E80" i="1" l="1"/>
  <c r="E82" i="1" s="1"/>
  <c r="Y57" i="1"/>
  <c r="Y59" i="1" s="1"/>
  <c r="E57" i="1"/>
  <c r="E59" i="1" s="1"/>
  <c r="T57" i="1"/>
  <c r="T59" i="1" s="1"/>
  <c r="J57" i="1"/>
  <c r="J59" i="1" s="1"/>
  <c r="O57" i="1"/>
  <c r="O59" i="1" s="1"/>
  <c r="J80" i="1"/>
  <c r="J82" i="1" s="1"/>
  <c r="T80" i="1"/>
  <c r="T82" i="1" s="1"/>
  <c r="O80" i="1"/>
  <c r="O82" i="1" s="1"/>
  <c r="O31" i="1" l="1"/>
  <c r="P31" i="1"/>
</calcChain>
</file>

<file path=xl/sharedStrings.xml><?xml version="1.0" encoding="utf-8"?>
<sst xmlns="http://schemas.openxmlformats.org/spreadsheetml/2006/main" count="382" uniqueCount="50">
  <si>
    <t>June</t>
  </si>
  <si>
    <t>July</t>
  </si>
  <si>
    <t>Year</t>
  </si>
  <si>
    <t>Vessel</t>
  </si>
  <si>
    <t>Pink</t>
  </si>
  <si>
    <t>Chum</t>
  </si>
  <si>
    <t>Sockeye</t>
  </si>
  <si>
    <t>Coho</t>
  </si>
  <si>
    <t>Chinook</t>
  </si>
  <si>
    <t>Cobb</t>
  </si>
  <si>
    <t>Steller</t>
  </si>
  <si>
    <t>Chellissa</t>
  </si>
  <si>
    <t>--</t>
  </si>
  <si>
    <t>NW Exp</t>
  </si>
  <si>
    <t>Medeia</t>
  </si>
  <si>
    <t>July SECM</t>
  </si>
  <si>
    <t>Station</t>
  </si>
  <si>
    <t>Catch</t>
  </si>
  <si>
    <t>ln(catch+1)</t>
  </si>
  <si>
    <t>Chum Salmon</t>
  </si>
  <si>
    <t>Coho Salmon</t>
  </si>
  <si>
    <t>Sockeye Salmon</t>
  </si>
  <si>
    <t>Calibration coeff.</t>
  </si>
  <si>
    <t>Mean CPUE</t>
  </si>
  <si>
    <t>Mean Calibrated CPUE</t>
  </si>
  <si>
    <t>Chinook Salmon</t>
  </si>
  <si>
    <t>Peak CPUE</t>
  </si>
  <si>
    <t>Duration</t>
  </si>
  <si>
    <t>June SECM</t>
  </si>
  <si>
    <t>chum</t>
  </si>
  <si>
    <t>Pink Salmon</t>
  </si>
  <si>
    <t>Station Name</t>
  </si>
  <si>
    <t>ISD2</t>
  </si>
  <si>
    <t>ISC1</t>
  </si>
  <si>
    <t>ISC2</t>
  </si>
  <si>
    <t>ISB2</t>
  </si>
  <si>
    <t>UCC1</t>
  </si>
  <si>
    <t>UCD1</t>
  </si>
  <si>
    <t>UCC2</t>
  </si>
  <si>
    <t>ISA1</t>
  </si>
  <si>
    <t>UCB1</t>
  </si>
  <si>
    <t>ISB1</t>
  </si>
  <si>
    <t>ISA2</t>
  </si>
  <si>
    <t>UCA1</t>
  </si>
  <si>
    <t>UCD2</t>
  </si>
  <si>
    <t>UCB2</t>
  </si>
  <si>
    <t>UCA2</t>
  </si>
  <si>
    <t>ISD1</t>
  </si>
  <si>
    <t>Average 1997-2023</t>
  </si>
  <si>
    <t>Table 5. Average calibrated ln (CPUE+1) by year, vessel, and month for juvenile salmon species in the Strait habitat (Icy Strait and Upper Chatham Strait stations) during the Southeast Alaska Coastal Monitoring survey (June and July), 1997–2024.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</si>
</sst>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Times New Roman"/>
      <family val="2"/>
    </font>
    <font>
      <sz val="9"/>
      <color rgb="FF000000"/>
      <name val="Times New Roman"/>
      <family val="1"/>
    </font>
    <font>
      <sz val="9"/>
      <color rgb="FF000000"/>
      <name val="Calibri"/>
      <family val="2"/>
    </font>
    <font>
      <sz val="8"/>
      <color rgb="FF000000"/>
      <name val="Times New Roman"/>
      <family val="1"/>
    </font>
    <font>
      <sz val="8"/>
      <color rgb="FF000000"/>
      <name val="Calibri"/>
      <family val="2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11"/>
      <name val="Dialog"/>
    </font>
    <font>
      <sz val="12"/>
      <name val="Times New Roman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2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5" fillId="0" borderId="4" xfId="0" applyFont="1" applyBorder="1"/>
    <xf numFmtId="2" fontId="6" fillId="0" borderId="4" xfId="0" applyNumberFormat="1" applyFont="1" applyBorder="1" applyAlignment="1">
      <alignment horizontal="center"/>
    </xf>
    <xf numFmtId="2" fontId="0" fillId="0" borderId="0" xfId="0" applyNumberFormat="1"/>
    <xf numFmtId="2" fontId="6" fillId="0" borderId="0" xfId="0" applyNumberFormat="1" applyFont="1" applyAlignment="1">
      <alignment horizontal="center"/>
    </xf>
    <xf numFmtId="0" fontId="0" fillId="0" borderId="4" xfId="0" applyBorder="1"/>
    <xf numFmtId="2" fontId="0" fillId="0" borderId="4" xfId="0" applyNumberFormat="1" applyBorder="1"/>
    <xf numFmtId="0" fontId="7" fillId="0" borderId="0" xfId="0" applyFont="1" applyAlignment="1">
      <alignment horizontal="right"/>
    </xf>
    <xf numFmtId="0" fontId="0" fillId="0" borderId="3" xfId="0" applyBorder="1"/>
    <xf numFmtId="0" fontId="8" fillId="0" borderId="0" xfId="0" applyFont="1"/>
    <xf numFmtId="0" fontId="0" fillId="0" borderId="4" xfId="0" applyBorder="1" applyAlignment="1">
      <alignment horizontal="center"/>
    </xf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2"/>
  <sheetViews>
    <sheetView tabSelected="1" workbookViewId="0">
      <selection activeCell="N2" sqref="N2"/>
    </sheetView>
  </sheetViews>
  <sheetFormatPr defaultRowHeight="15.6"/>
  <sheetData>
    <row r="1" spans="1:16">
      <c r="A1" s="23" t="s">
        <v>49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16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6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6" ht="16.2" thickBot="1"/>
    <row r="5" spans="1:16" ht="16.2" thickBot="1">
      <c r="A5" s="1"/>
      <c r="B5" s="1"/>
      <c r="C5" s="24" t="s">
        <v>0</v>
      </c>
      <c r="D5" s="24"/>
      <c r="E5" s="24"/>
      <c r="F5" s="24"/>
      <c r="G5" s="24"/>
      <c r="H5" s="2"/>
      <c r="I5" s="24" t="s">
        <v>1</v>
      </c>
      <c r="J5" s="24"/>
      <c r="K5" s="24"/>
      <c r="L5" s="24"/>
      <c r="M5" s="24"/>
      <c r="O5" t="s">
        <v>26</v>
      </c>
    </row>
    <row r="6" spans="1:16" ht="16.2" thickBot="1">
      <c r="A6" s="3" t="s">
        <v>2</v>
      </c>
      <c r="B6" s="3" t="s">
        <v>3</v>
      </c>
      <c r="C6" s="3" t="s">
        <v>4</v>
      </c>
      <c r="D6" s="3" t="s">
        <v>5</v>
      </c>
      <c r="E6" s="3" t="s">
        <v>6</v>
      </c>
      <c r="F6" s="3" t="s">
        <v>7</v>
      </c>
      <c r="G6" s="3" t="s">
        <v>8</v>
      </c>
      <c r="H6" s="4"/>
      <c r="I6" s="3" t="s">
        <v>4</v>
      </c>
      <c r="J6" s="3" t="s">
        <v>5</v>
      </c>
      <c r="K6" s="3" t="s">
        <v>6</v>
      </c>
      <c r="L6" s="3" t="s">
        <v>7</v>
      </c>
      <c r="M6" s="3" t="s">
        <v>8</v>
      </c>
      <c r="O6" s="7" t="s">
        <v>4</v>
      </c>
      <c r="P6" s="7" t="s">
        <v>29</v>
      </c>
    </row>
    <row r="7" spans="1:16">
      <c r="A7" s="5">
        <v>1997</v>
      </c>
      <c r="B7" s="5" t="s">
        <v>9</v>
      </c>
      <c r="C7" s="8">
        <v>1.92</v>
      </c>
      <c r="D7" s="8">
        <v>3.14</v>
      </c>
      <c r="E7" s="8">
        <v>2.1</v>
      </c>
      <c r="F7" s="8">
        <v>2.23</v>
      </c>
      <c r="G7" s="8">
        <v>0.26</v>
      </c>
      <c r="H7" s="6"/>
      <c r="I7" s="5">
        <v>2.48</v>
      </c>
      <c r="J7" s="5">
        <v>3.86</v>
      </c>
      <c r="K7" s="5">
        <v>1.31</v>
      </c>
      <c r="L7" s="5">
        <v>1.04</v>
      </c>
      <c r="M7" s="8">
        <v>0</v>
      </c>
      <c r="O7" s="15">
        <f>MAX(C7,I7)</f>
        <v>2.48</v>
      </c>
      <c r="P7" s="15">
        <f>MAX(D7,J7)</f>
        <v>3.86</v>
      </c>
    </row>
    <row r="8" spans="1:16">
      <c r="A8" s="5">
        <v>1998</v>
      </c>
      <c r="B8" s="5" t="s">
        <v>9</v>
      </c>
      <c r="C8" s="8">
        <v>5.62</v>
      </c>
      <c r="D8" s="8">
        <v>4.67</v>
      </c>
      <c r="E8" s="8">
        <v>2.15</v>
      </c>
      <c r="F8" s="8">
        <v>1.95</v>
      </c>
      <c r="G8" s="8">
        <v>0.09</v>
      </c>
      <c r="H8" s="6"/>
      <c r="I8" s="5">
        <v>4.03</v>
      </c>
      <c r="J8" s="5">
        <v>3.3</v>
      </c>
      <c r="K8" s="5">
        <v>2.35</v>
      </c>
      <c r="L8" s="5">
        <v>2.5</v>
      </c>
      <c r="M8" s="5">
        <v>0.21</v>
      </c>
      <c r="O8" s="15">
        <f t="shared" ref="O8:O34" si="0">MAX(C8,I8)</f>
        <v>5.62</v>
      </c>
      <c r="P8" s="15">
        <f t="shared" ref="P8:P34" si="1">MAX(D8,J8)</f>
        <v>4.67</v>
      </c>
    </row>
    <row r="9" spans="1:16">
      <c r="A9" s="5">
        <v>1999</v>
      </c>
      <c r="B9" s="5" t="s">
        <v>9</v>
      </c>
      <c r="C9" s="8">
        <v>1.18</v>
      </c>
      <c r="D9" s="8">
        <v>3.09</v>
      </c>
      <c r="E9" s="8">
        <v>1.61</v>
      </c>
      <c r="F9" s="8">
        <v>2.12</v>
      </c>
      <c r="G9" s="8">
        <v>0.14000000000000001</v>
      </c>
      <c r="H9" s="6"/>
      <c r="I9" s="8">
        <v>1.6</v>
      </c>
      <c r="J9" s="5">
        <v>2.12</v>
      </c>
      <c r="K9" s="5">
        <v>0.93</v>
      </c>
      <c r="L9" s="5">
        <v>2.27</v>
      </c>
      <c r="M9" s="5">
        <v>0.14000000000000001</v>
      </c>
      <c r="O9" s="15">
        <f t="shared" si="0"/>
        <v>1.6</v>
      </c>
      <c r="P9" s="15">
        <f t="shared" si="1"/>
        <v>3.09</v>
      </c>
    </row>
    <row r="10" spans="1:16">
      <c r="A10" s="5">
        <v>2000</v>
      </c>
      <c r="B10" s="5" t="s">
        <v>9</v>
      </c>
      <c r="C10" s="8">
        <v>1.55</v>
      </c>
      <c r="D10" s="8">
        <v>2.62</v>
      </c>
      <c r="E10" s="8">
        <v>1.8</v>
      </c>
      <c r="F10" s="8">
        <v>1.54</v>
      </c>
      <c r="G10" s="8">
        <v>0.06</v>
      </c>
      <c r="H10" s="6"/>
      <c r="I10" s="5">
        <v>3.73</v>
      </c>
      <c r="J10" s="5">
        <v>4.71</v>
      </c>
      <c r="K10" s="8">
        <v>1.9</v>
      </c>
      <c r="L10" s="5">
        <v>2.15</v>
      </c>
      <c r="M10" s="5">
        <v>0.49</v>
      </c>
      <c r="O10" s="15">
        <f t="shared" si="0"/>
        <v>3.73</v>
      </c>
      <c r="P10" s="15">
        <f t="shared" si="1"/>
        <v>4.71</v>
      </c>
    </row>
    <row r="11" spans="1:16">
      <c r="A11" s="5">
        <v>2001</v>
      </c>
      <c r="B11" s="5" t="s">
        <v>9</v>
      </c>
      <c r="C11" s="8">
        <v>1.33</v>
      </c>
      <c r="D11" s="8">
        <v>2.57</v>
      </c>
      <c r="E11" s="8">
        <v>1.54</v>
      </c>
      <c r="F11" s="8">
        <v>2.09</v>
      </c>
      <c r="G11" s="8">
        <v>0.48</v>
      </c>
      <c r="H11" s="6"/>
      <c r="I11" s="5">
        <v>2.87</v>
      </c>
      <c r="J11" s="5">
        <v>2.82</v>
      </c>
      <c r="K11" s="8">
        <v>1.4</v>
      </c>
      <c r="L11" s="5">
        <v>2.13</v>
      </c>
      <c r="M11" s="5">
        <v>0.36</v>
      </c>
      <c r="O11" s="15">
        <f t="shared" si="0"/>
        <v>2.87</v>
      </c>
      <c r="P11" s="15">
        <f t="shared" si="1"/>
        <v>2.82</v>
      </c>
    </row>
    <row r="12" spans="1:16">
      <c r="A12" s="5">
        <v>2002</v>
      </c>
      <c r="B12" s="5" t="s">
        <v>9</v>
      </c>
      <c r="C12" s="8">
        <v>0.36</v>
      </c>
      <c r="D12" s="8">
        <v>0.98</v>
      </c>
      <c r="E12" s="8">
        <v>0.41</v>
      </c>
      <c r="F12" s="8">
        <v>0.56999999999999995</v>
      </c>
      <c r="G12" s="8">
        <v>0.26</v>
      </c>
      <c r="H12" s="6"/>
      <c r="I12" s="8">
        <v>2.78</v>
      </c>
      <c r="J12" s="8">
        <v>3.13</v>
      </c>
      <c r="K12" s="8">
        <v>1.46</v>
      </c>
      <c r="L12" s="8">
        <v>2.2999999999999998</v>
      </c>
      <c r="M12" s="8">
        <v>0.11</v>
      </c>
      <c r="O12" s="15">
        <f t="shared" si="0"/>
        <v>2.78</v>
      </c>
      <c r="P12" s="15">
        <f t="shared" si="1"/>
        <v>3.13</v>
      </c>
    </row>
    <row r="13" spans="1:16">
      <c r="A13" s="5">
        <v>2003</v>
      </c>
      <c r="B13" s="5" t="s">
        <v>9</v>
      </c>
      <c r="C13" s="8">
        <v>0.77</v>
      </c>
      <c r="D13" s="8">
        <v>1.91</v>
      </c>
      <c r="E13" s="8">
        <v>1.43</v>
      </c>
      <c r="F13" s="8">
        <v>0.18</v>
      </c>
      <c r="G13" s="8">
        <v>0.09</v>
      </c>
      <c r="H13" s="6"/>
      <c r="I13" s="8">
        <v>3.08</v>
      </c>
      <c r="J13" s="8">
        <v>3.1</v>
      </c>
      <c r="K13" s="8">
        <v>1.32</v>
      </c>
      <c r="L13" s="8">
        <v>1.37</v>
      </c>
      <c r="M13" s="8">
        <v>0</v>
      </c>
      <c r="O13" s="15">
        <f t="shared" si="0"/>
        <v>3.08</v>
      </c>
      <c r="P13" s="15">
        <f t="shared" si="1"/>
        <v>3.1</v>
      </c>
    </row>
    <row r="14" spans="1:16">
      <c r="A14" s="5">
        <v>2004</v>
      </c>
      <c r="B14" s="5" t="s">
        <v>9</v>
      </c>
      <c r="C14" s="8">
        <v>3.9</v>
      </c>
      <c r="D14" s="8">
        <v>4.96</v>
      </c>
      <c r="E14" s="8">
        <v>2.2200000000000002</v>
      </c>
      <c r="F14" s="8">
        <v>1.66</v>
      </c>
      <c r="G14" s="8">
        <v>0.28999999999999998</v>
      </c>
      <c r="H14" s="6"/>
      <c r="I14" s="8">
        <v>1.46</v>
      </c>
      <c r="J14" s="8">
        <v>1.28</v>
      </c>
      <c r="K14" s="8">
        <v>0.65</v>
      </c>
      <c r="L14" s="8">
        <v>0.87</v>
      </c>
      <c r="M14" s="8">
        <v>0.13</v>
      </c>
      <c r="O14" s="15">
        <f t="shared" si="0"/>
        <v>3.9</v>
      </c>
      <c r="P14" s="15">
        <f t="shared" si="1"/>
        <v>4.96</v>
      </c>
    </row>
    <row r="15" spans="1:16">
      <c r="A15" s="5">
        <v>2005</v>
      </c>
      <c r="B15" s="5" t="s">
        <v>9</v>
      </c>
      <c r="C15" s="8">
        <v>2.04</v>
      </c>
      <c r="D15" s="8">
        <v>3.21</v>
      </c>
      <c r="E15" s="8">
        <v>1.57</v>
      </c>
      <c r="F15" s="8">
        <v>2.2799999999999998</v>
      </c>
      <c r="G15" s="8">
        <v>0.28000000000000003</v>
      </c>
      <c r="H15" s="6"/>
      <c r="I15" s="8">
        <v>1.21</v>
      </c>
      <c r="J15" s="8">
        <v>1.1299999999999999</v>
      </c>
      <c r="K15" s="8">
        <v>0.53</v>
      </c>
      <c r="L15" s="8">
        <v>1.34</v>
      </c>
      <c r="M15" s="8">
        <v>0.17</v>
      </c>
      <c r="O15" s="15">
        <f t="shared" si="0"/>
        <v>2.04</v>
      </c>
      <c r="P15" s="15">
        <f t="shared" si="1"/>
        <v>3.21</v>
      </c>
    </row>
    <row r="16" spans="1:16">
      <c r="A16" s="5">
        <v>2006</v>
      </c>
      <c r="B16" s="5" t="s">
        <v>9</v>
      </c>
      <c r="C16" s="8">
        <v>2.58</v>
      </c>
      <c r="D16" s="8">
        <v>2.36</v>
      </c>
      <c r="E16" s="8">
        <v>2.23</v>
      </c>
      <c r="F16" s="8">
        <v>2.4900000000000002</v>
      </c>
      <c r="G16" s="8">
        <v>0</v>
      </c>
      <c r="H16" s="6"/>
      <c r="I16" s="8">
        <v>2.3199999999999998</v>
      </c>
      <c r="J16" s="8">
        <v>2.1</v>
      </c>
      <c r="K16" s="8">
        <v>0.71</v>
      </c>
      <c r="L16" s="8">
        <v>2.0099999999999998</v>
      </c>
      <c r="M16" s="8">
        <v>0.16</v>
      </c>
      <c r="O16" s="15">
        <f t="shared" si="0"/>
        <v>2.58</v>
      </c>
      <c r="P16" s="15">
        <f t="shared" si="1"/>
        <v>2.36</v>
      </c>
    </row>
    <row r="17" spans="1:16">
      <c r="A17" s="5">
        <v>2007</v>
      </c>
      <c r="B17" s="5" t="s">
        <v>9</v>
      </c>
      <c r="C17" s="8">
        <v>0.27</v>
      </c>
      <c r="D17" s="8">
        <v>1.39</v>
      </c>
      <c r="E17" s="8">
        <v>1.56</v>
      </c>
      <c r="F17" s="8">
        <v>2.4900000000000002</v>
      </c>
      <c r="G17" s="8">
        <v>0.53</v>
      </c>
      <c r="H17" s="6"/>
      <c r="I17" s="8">
        <v>1.17</v>
      </c>
      <c r="J17" s="8">
        <v>1.58</v>
      </c>
      <c r="K17" s="8">
        <v>1.1399999999999999</v>
      </c>
      <c r="L17" s="8">
        <v>1.29</v>
      </c>
      <c r="M17" s="8">
        <v>0.17</v>
      </c>
      <c r="O17" s="15">
        <f t="shared" si="0"/>
        <v>1.17</v>
      </c>
      <c r="P17" s="15">
        <f t="shared" si="1"/>
        <v>1.58</v>
      </c>
    </row>
    <row r="18" spans="1:16">
      <c r="A18" s="5">
        <v>2008</v>
      </c>
      <c r="B18" s="5" t="s">
        <v>10</v>
      </c>
      <c r="C18" s="8">
        <v>0</v>
      </c>
      <c r="D18" s="8">
        <v>0</v>
      </c>
      <c r="E18" s="8">
        <v>0</v>
      </c>
      <c r="F18" s="8">
        <v>0.08</v>
      </c>
      <c r="G18" s="8">
        <v>0.08</v>
      </c>
      <c r="H18" s="6"/>
      <c r="I18" s="8">
        <v>2.3199999999999998</v>
      </c>
      <c r="J18" s="8">
        <v>2.36</v>
      </c>
      <c r="K18" s="8">
        <v>1.27</v>
      </c>
      <c r="L18" s="8">
        <v>1.92</v>
      </c>
      <c r="M18" s="8">
        <v>0.37</v>
      </c>
      <c r="O18" s="15">
        <f t="shared" si="0"/>
        <v>2.3199999999999998</v>
      </c>
      <c r="P18" s="15">
        <f t="shared" si="1"/>
        <v>2.36</v>
      </c>
    </row>
    <row r="19" spans="1:16">
      <c r="A19" s="5">
        <v>2009</v>
      </c>
      <c r="B19" s="7" t="s">
        <v>11</v>
      </c>
      <c r="C19" s="5" t="s">
        <v>12</v>
      </c>
      <c r="D19" s="5" t="s">
        <v>12</v>
      </c>
      <c r="E19" s="5" t="s">
        <v>12</v>
      </c>
      <c r="F19" s="5" t="s">
        <v>12</v>
      </c>
      <c r="G19" s="5" t="s">
        <v>12</v>
      </c>
      <c r="H19" s="6"/>
      <c r="I19" s="8">
        <v>2.33</v>
      </c>
      <c r="J19" s="8">
        <v>2.96</v>
      </c>
      <c r="K19" s="8">
        <v>1.01</v>
      </c>
      <c r="L19" s="8">
        <v>2.06</v>
      </c>
      <c r="M19" s="8">
        <v>0.04</v>
      </c>
      <c r="O19" s="15">
        <f t="shared" si="0"/>
        <v>2.33</v>
      </c>
      <c r="P19" s="15">
        <f t="shared" si="1"/>
        <v>2.96</v>
      </c>
    </row>
    <row r="20" spans="1:16">
      <c r="A20" s="5">
        <v>2010</v>
      </c>
      <c r="B20" s="5" t="s">
        <v>13</v>
      </c>
      <c r="C20" s="8">
        <v>4.01</v>
      </c>
      <c r="D20" s="8">
        <v>2.76</v>
      </c>
      <c r="E20" s="8">
        <v>2.0299999999999998</v>
      </c>
      <c r="F20" s="8">
        <v>2.11</v>
      </c>
      <c r="G20" s="8">
        <v>0.17</v>
      </c>
      <c r="H20" s="6"/>
      <c r="I20" s="8">
        <v>4.1100000000000003</v>
      </c>
      <c r="J20" s="8">
        <v>2.95</v>
      </c>
      <c r="K20" s="8">
        <v>2.0499999999999998</v>
      </c>
      <c r="L20" s="8">
        <v>1.96</v>
      </c>
      <c r="M20" s="8">
        <v>0.06</v>
      </c>
      <c r="O20" s="15">
        <f t="shared" si="0"/>
        <v>4.1100000000000003</v>
      </c>
      <c r="P20" s="15">
        <f t="shared" si="1"/>
        <v>2.95</v>
      </c>
    </row>
    <row r="21" spans="1:16">
      <c r="A21" s="5">
        <v>2011</v>
      </c>
      <c r="B21" s="5" t="s">
        <v>13</v>
      </c>
      <c r="C21" s="8">
        <v>0.57999999999999996</v>
      </c>
      <c r="D21" s="8">
        <v>1.04</v>
      </c>
      <c r="E21" s="8">
        <v>0.82</v>
      </c>
      <c r="F21" s="8">
        <v>0.94</v>
      </c>
      <c r="G21" s="8">
        <v>0</v>
      </c>
      <c r="H21" s="6"/>
      <c r="I21" s="8">
        <v>1.51</v>
      </c>
      <c r="J21" s="8">
        <v>1.1100000000000001</v>
      </c>
      <c r="K21" s="8">
        <v>0.31</v>
      </c>
      <c r="L21" s="8">
        <v>0.99</v>
      </c>
      <c r="M21" s="8">
        <v>0.02</v>
      </c>
      <c r="O21" s="15">
        <f t="shared" si="0"/>
        <v>1.51</v>
      </c>
      <c r="P21" s="15">
        <f t="shared" si="1"/>
        <v>1.1100000000000001</v>
      </c>
    </row>
    <row r="22" spans="1:16">
      <c r="A22" s="5">
        <v>2012</v>
      </c>
      <c r="B22" s="5" t="s">
        <v>13</v>
      </c>
      <c r="C22" s="8">
        <v>1.74</v>
      </c>
      <c r="D22" s="8">
        <v>1.32</v>
      </c>
      <c r="E22" s="8">
        <v>0.74</v>
      </c>
      <c r="F22" s="8">
        <v>1.1299999999999999</v>
      </c>
      <c r="G22" s="8">
        <v>0.12</v>
      </c>
      <c r="H22" s="6"/>
      <c r="I22" s="8">
        <v>3.52</v>
      </c>
      <c r="J22" s="8">
        <v>3.14</v>
      </c>
      <c r="K22" s="8">
        <v>2</v>
      </c>
      <c r="L22" s="8">
        <v>2.16</v>
      </c>
      <c r="M22" s="8">
        <v>0.08</v>
      </c>
      <c r="O22" s="15">
        <f t="shared" si="0"/>
        <v>3.52</v>
      </c>
      <c r="P22" s="15">
        <f t="shared" si="1"/>
        <v>3.14</v>
      </c>
    </row>
    <row r="23" spans="1:16">
      <c r="A23" s="5">
        <v>2013</v>
      </c>
      <c r="B23" s="5" t="s">
        <v>13</v>
      </c>
      <c r="C23" s="8">
        <v>0.52</v>
      </c>
      <c r="D23" s="8">
        <v>0.96</v>
      </c>
      <c r="E23" s="8">
        <v>0.79</v>
      </c>
      <c r="F23" s="8">
        <v>1.36</v>
      </c>
      <c r="G23" s="8">
        <v>0.24</v>
      </c>
      <c r="H23" s="6"/>
      <c r="I23" s="8">
        <v>2.14</v>
      </c>
      <c r="J23" s="8">
        <v>3.12</v>
      </c>
      <c r="K23" s="8">
        <v>2.04</v>
      </c>
      <c r="L23" s="8">
        <v>1.69</v>
      </c>
      <c r="M23" s="8">
        <v>0.11</v>
      </c>
      <c r="O23" s="15">
        <f t="shared" si="0"/>
        <v>2.14</v>
      </c>
      <c r="P23" s="15">
        <f t="shared" si="1"/>
        <v>3.12</v>
      </c>
    </row>
    <row r="24" spans="1:16">
      <c r="A24" s="5">
        <v>2014</v>
      </c>
      <c r="B24" s="5" t="s">
        <v>13</v>
      </c>
      <c r="C24" s="8">
        <v>2.68</v>
      </c>
      <c r="D24" s="8">
        <v>2.66</v>
      </c>
      <c r="E24" s="8">
        <v>2.34</v>
      </c>
      <c r="F24" s="8">
        <v>1.65</v>
      </c>
      <c r="G24" s="8">
        <v>0</v>
      </c>
      <c r="H24" s="6"/>
      <c r="I24" s="8">
        <v>3.8</v>
      </c>
      <c r="J24" s="8">
        <v>2.5099999999999998</v>
      </c>
      <c r="K24" s="8">
        <v>2.2999999999999998</v>
      </c>
      <c r="L24" s="8">
        <v>2.02</v>
      </c>
      <c r="M24" s="8">
        <v>0.06</v>
      </c>
      <c r="O24" s="15">
        <f t="shared" si="0"/>
        <v>3.8</v>
      </c>
      <c r="P24" s="15">
        <f t="shared" si="1"/>
        <v>2.66</v>
      </c>
    </row>
    <row r="25" spans="1:16">
      <c r="A25" s="5">
        <v>2015</v>
      </c>
      <c r="B25" s="5" t="s">
        <v>13</v>
      </c>
      <c r="C25" s="8">
        <v>2.4500000000000002</v>
      </c>
      <c r="D25" s="8">
        <v>2.82</v>
      </c>
      <c r="E25" s="8">
        <v>1.72</v>
      </c>
      <c r="F25" s="8">
        <v>2.2200000000000002</v>
      </c>
      <c r="G25" s="8">
        <v>0.32</v>
      </c>
      <c r="H25" s="6"/>
      <c r="I25" s="8">
        <v>0.92</v>
      </c>
      <c r="J25" s="8">
        <v>0.87</v>
      </c>
      <c r="K25" s="8">
        <v>0.24</v>
      </c>
      <c r="L25" s="8">
        <v>1.92</v>
      </c>
      <c r="M25" s="8">
        <v>0.09</v>
      </c>
      <c r="O25" s="15">
        <f t="shared" si="0"/>
        <v>2.4500000000000002</v>
      </c>
      <c r="P25" s="15">
        <f t="shared" si="1"/>
        <v>2.82</v>
      </c>
    </row>
    <row r="26" spans="1:16">
      <c r="A26" s="5">
        <v>2016</v>
      </c>
      <c r="B26" s="5" t="s">
        <v>13</v>
      </c>
      <c r="C26" s="8">
        <v>4.3499999999999996</v>
      </c>
      <c r="D26" s="8">
        <v>3.33</v>
      </c>
      <c r="E26" s="8">
        <v>2.4500000000000002</v>
      </c>
      <c r="F26" s="8">
        <v>2.48</v>
      </c>
      <c r="G26" s="8">
        <v>0.18</v>
      </c>
      <c r="H26" s="6"/>
      <c r="I26" s="8">
        <v>3.41</v>
      </c>
      <c r="J26" s="8">
        <v>2.81</v>
      </c>
      <c r="K26" s="8">
        <v>1.69</v>
      </c>
      <c r="L26" s="8">
        <v>1.88</v>
      </c>
      <c r="M26" s="8">
        <v>0.02</v>
      </c>
      <c r="O26" s="15">
        <f t="shared" si="0"/>
        <v>4.3499999999999996</v>
      </c>
      <c r="P26" s="15">
        <f t="shared" si="1"/>
        <v>3.33</v>
      </c>
    </row>
    <row r="27" spans="1:16">
      <c r="A27" s="5">
        <v>2017</v>
      </c>
      <c r="B27" s="5" t="s">
        <v>13</v>
      </c>
      <c r="C27" s="8">
        <v>0</v>
      </c>
      <c r="D27" s="8">
        <v>0.62</v>
      </c>
      <c r="E27" s="8">
        <v>0.43</v>
      </c>
      <c r="F27" s="8">
        <v>1.95</v>
      </c>
      <c r="G27" s="8">
        <v>0.13</v>
      </c>
      <c r="H27" s="6"/>
      <c r="I27" s="8">
        <v>0.35</v>
      </c>
      <c r="J27" s="8">
        <v>0.53</v>
      </c>
      <c r="K27" s="8">
        <v>0.4</v>
      </c>
      <c r="L27" s="8">
        <v>1.1100000000000001</v>
      </c>
      <c r="M27" s="8">
        <v>0.03</v>
      </c>
      <c r="O27" s="15">
        <f t="shared" si="0"/>
        <v>0.35</v>
      </c>
      <c r="P27" s="15">
        <f t="shared" si="1"/>
        <v>0.62</v>
      </c>
    </row>
    <row r="28" spans="1:16">
      <c r="A28" s="5">
        <v>2018</v>
      </c>
      <c r="B28" s="5" t="s">
        <v>14</v>
      </c>
      <c r="C28" s="8">
        <v>0</v>
      </c>
      <c r="D28" s="8">
        <v>0.54</v>
      </c>
      <c r="E28" s="8">
        <v>0.56999999999999995</v>
      </c>
      <c r="F28" s="8">
        <v>0.81</v>
      </c>
      <c r="G28" s="8">
        <v>0</v>
      </c>
      <c r="H28" s="6"/>
      <c r="I28" s="8">
        <v>1.17</v>
      </c>
      <c r="J28" s="8">
        <v>1.76</v>
      </c>
      <c r="K28" s="8">
        <v>0.32</v>
      </c>
      <c r="L28" s="8">
        <v>0.63</v>
      </c>
      <c r="M28" s="8">
        <v>0</v>
      </c>
      <c r="O28" s="15">
        <f t="shared" si="0"/>
        <v>1.17</v>
      </c>
      <c r="P28" s="15">
        <f t="shared" si="1"/>
        <v>1.76</v>
      </c>
    </row>
    <row r="29" spans="1:16">
      <c r="A29" s="5">
        <v>2019</v>
      </c>
      <c r="B29" s="5" t="s">
        <v>14</v>
      </c>
      <c r="C29" s="8">
        <v>0.63</v>
      </c>
      <c r="D29" s="8">
        <v>2.08</v>
      </c>
      <c r="E29" s="8">
        <v>1.4</v>
      </c>
      <c r="F29" s="8">
        <v>1.56</v>
      </c>
      <c r="G29" s="8">
        <v>7.0000000000000007E-2</v>
      </c>
      <c r="H29" s="6"/>
      <c r="I29" s="8">
        <v>1.1399999999999999</v>
      </c>
      <c r="J29" s="8">
        <v>1.71</v>
      </c>
      <c r="K29" s="8">
        <v>0.81</v>
      </c>
      <c r="L29" s="8">
        <v>0.75</v>
      </c>
      <c r="M29" s="8">
        <v>0.04</v>
      </c>
      <c r="O29" s="15">
        <f t="shared" si="0"/>
        <v>1.1399999999999999</v>
      </c>
      <c r="P29" s="15">
        <f t="shared" si="1"/>
        <v>2.08</v>
      </c>
    </row>
    <row r="30" spans="1:16">
      <c r="A30" s="5">
        <v>2020</v>
      </c>
      <c r="B30" s="5" t="s">
        <v>14</v>
      </c>
      <c r="C30" s="8">
        <v>0.92294018395647415</v>
      </c>
      <c r="D30" s="8">
        <v>2.5138225075902545</v>
      </c>
      <c r="E30" s="8">
        <v>1.2323004587350372</v>
      </c>
      <c r="F30" s="8">
        <v>0.29041119157097811</v>
      </c>
      <c r="G30" s="8">
        <v>3.640478889495511E-2</v>
      </c>
      <c r="H30" s="6"/>
      <c r="I30" s="8">
        <v>2.1475022564638278</v>
      </c>
      <c r="J30" s="8">
        <v>2.0170064887978461</v>
      </c>
      <c r="K30" s="8">
        <v>0.87229464127372847</v>
      </c>
      <c r="L30" s="8">
        <v>1.0792375972818611</v>
      </c>
      <c r="M30" s="8">
        <v>0</v>
      </c>
      <c r="O30" s="15">
        <f t="shared" si="0"/>
        <v>2.1475022564638278</v>
      </c>
      <c r="P30" s="15">
        <f t="shared" si="1"/>
        <v>2.5138225075902545</v>
      </c>
    </row>
    <row r="31" spans="1:16">
      <c r="A31" s="5">
        <v>2021</v>
      </c>
      <c r="B31" s="5" t="s">
        <v>14</v>
      </c>
      <c r="C31" s="8">
        <v>0.85385942509384405</v>
      </c>
      <c r="D31" s="8">
        <v>2.2510641110305478</v>
      </c>
      <c r="E31" s="8">
        <v>0.89836800715155885</v>
      </c>
      <c r="F31" s="8">
        <v>1.2889702329891581</v>
      </c>
      <c r="G31" s="8">
        <v>3.640478889495511E-2</v>
      </c>
      <c r="H31" s="6"/>
      <c r="I31" s="8">
        <v>0.87545412163795588</v>
      </c>
      <c r="J31" s="16">
        <v>1.1009510296203628</v>
      </c>
      <c r="K31" s="8">
        <v>0.33043955564907146</v>
      </c>
      <c r="L31" s="8">
        <v>0.4671354424896379</v>
      </c>
      <c r="M31" s="8">
        <v>0</v>
      </c>
      <c r="O31" s="15">
        <f t="shared" si="0"/>
        <v>0.87545412163795588</v>
      </c>
      <c r="P31" s="15">
        <f t="shared" si="1"/>
        <v>2.2510641110305478</v>
      </c>
    </row>
    <row r="32" spans="1:16">
      <c r="A32" s="5">
        <v>2022</v>
      </c>
      <c r="B32" s="5" t="s">
        <v>14</v>
      </c>
      <c r="C32" s="8">
        <v>0.79001100000000002</v>
      </c>
      <c r="D32" s="8">
        <v>0.95950999999999997</v>
      </c>
      <c r="E32" s="8">
        <v>0.53841000000000006</v>
      </c>
      <c r="F32" s="8">
        <v>0.54007499999999997</v>
      </c>
      <c r="G32" s="8">
        <v>0.13050999999999999</v>
      </c>
      <c r="H32" s="6"/>
      <c r="I32" s="8">
        <v>1.4482912729858406</v>
      </c>
      <c r="J32" s="16">
        <v>2.0831958956183261</v>
      </c>
      <c r="K32" s="8">
        <v>1.489407711574684</v>
      </c>
      <c r="L32" s="8">
        <v>0.61466466341456716</v>
      </c>
      <c r="M32" s="8">
        <v>0.20331938082499429</v>
      </c>
      <c r="O32" s="15">
        <f t="shared" si="0"/>
        <v>1.4482912729858406</v>
      </c>
      <c r="P32" s="15">
        <f t="shared" si="1"/>
        <v>2.0831958956183261</v>
      </c>
    </row>
    <row r="33" spans="1:26">
      <c r="A33" s="5">
        <v>2023</v>
      </c>
      <c r="B33" s="5" t="s">
        <v>14</v>
      </c>
      <c r="C33" s="8">
        <v>0.18464072078455626</v>
      </c>
      <c r="D33" s="8">
        <v>0.37392500794478578</v>
      </c>
      <c r="E33" s="8">
        <v>0.20075736349894174</v>
      </c>
      <c r="F33" s="8">
        <v>0.33758352794539576</v>
      </c>
      <c r="G33" s="8">
        <v>0</v>
      </c>
      <c r="H33" s="6"/>
      <c r="I33" s="8">
        <v>1.2183854069765139</v>
      </c>
      <c r="J33" s="16">
        <v>1.2795221246807067</v>
      </c>
      <c r="K33" s="8">
        <v>1.1228875912845353</v>
      </c>
      <c r="L33" s="8">
        <v>0.70985262331114229</v>
      </c>
      <c r="M33" s="8">
        <v>3.640478889495511E-2</v>
      </c>
      <c r="O33" s="15">
        <f t="shared" si="0"/>
        <v>1.2183854069765139</v>
      </c>
      <c r="P33" s="15">
        <f t="shared" si="1"/>
        <v>1.2795221246807067</v>
      </c>
    </row>
    <row r="34" spans="1:26" s="17" customFormat="1">
      <c r="A34" s="11">
        <v>2024</v>
      </c>
      <c r="B34" s="11" t="s">
        <v>14</v>
      </c>
      <c r="C34" s="12">
        <v>0.18673046541435998</v>
      </c>
      <c r="D34" s="12">
        <v>0.26655324659841534</v>
      </c>
      <c r="E34" s="12">
        <v>0.47820272354613214</v>
      </c>
      <c r="F34" s="12">
        <v>1.0325836404870186</v>
      </c>
      <c r="G34" s="12">
        <v>3.640478889495511E-2</v>
      </c>
      <c r="H34" s="13"/>
      <c r="I34" s="12">
        <v>1.6592012890574499</v>
      </c>
      <c r="J34" s="14">
        <v>1.2569906520505665</v>
      </c>
      <c r="K34" s="12">
        <v>1.0661881561422335</v>
      </c>
      <c r="L34" s="12">
        <v>0.94930814278598818</v>
      </c>
      <c r="M34" s="12">
        <v>5.2521008403361345E-2</v>
      </c>
      <c r="O34" s="18">
        <f t="shared" si="0"/>
        <v>1.6592012890574499</v>
      </c>
      <c r="P34" s="18">
        <f t="shared" si="1"/>
        <v>1.2569906520505665</v>
      </c>
    </row>
    <row r="35" spans="1:26" ht="16.2" thickBot="1">
      <c r="A35" s="25" t="s">
        <v>48</v>
      </c>
      <c r="B35" s="25"/>
      <c r="C35" s="10">
        <f>AVERAGE(C7:C33)</f>
        <v>1.5858250511474954</v>
      </c>
      <c r="D35" s="10">
        <f t="shared" ref="D35:G35" si="2">AVERAGE(D7:D33)</f>
        <v>2.1203200625602148</v>
      </c>
      <c r="E35" s="10">
        <f t="shared" si="2"/>
        <v>1.3376859934379051</v>
      </c>
      <c r="F35" s="10">
        <f t="shared" si="2"/>
        <v>1.4748861520194436</v>
      </c>
      <c r="G35" s="10">
        <f t="shared" si="2"/>
        <v>0.15358921453038119</v>
      </c>
      <c r="H35" s="10"/>
      <c r="I35" s="10">
        <f>AVERAGE(I7:I33)</f>
        <v>2.1903567799283019</v>
      </c>
      <c r="J35" s="10">
        <f t="shared" ref="J35:M35" si="3">AVERAGE(J7:J33)</f>
        <v>2.2755805755080463</v>
      </c>
      <c r="K35" s="10">
        <f t="shared" si="3"/>
        <v>1.1835196111030377</v>
      </c>
      <c r="L35" s="10">
        <f t="shared" si="3"/>
        <v>1.5270700120924892</v>
      </c>
      <c r="M35" s="10">
        <f t="shared" si="3"/>
        <v>0.11480459887851663</v>
      </c>
      <c r="N35" s="20"/>
      <c r="O35" s="20"/>
      <c r="P35" s="20"/>
    </row>
    <row r="39" spans="1:26">
      <c r="A39" t="s">
        <v>28</v>
      </c>
      <c r="C39" s="22" t="s">
        <v>30</v>
      </c>
      <c r="D39" s="22"/>
      <c r="E39" s="22"/>
      <c r="F39" s="9"/>
      <c r="H39" s="22" t="s">
        <v>19</v>
      </c>
      <c r="I39" s="22"/>
      <c r="J39" s="22"/>
      <c r="K39" s="9"/>
      <c r="M39" s="22" t="s">
        <v>21</v>
      </c>
      <c r="N39" s="22"/>
      <c r="O39" s="22"/>
      <c r="P39" s="9"/>
      <c r="R39" s="22" t="s">
        <v>20</v>
      </c>
      <c r="S39" s="22"/>
      <c r="T39" s="22"/>
      <c r="U39" s="9"/>
      <c r="W39" s="22" t="s">
        <v>25</v>
      </c>
      <c r="X39" s="22"/>
      <c r="Y39" s="22"/>
    </row>
    <row r="40" spans="1:26">
      <c r="B40" t="s">
        <v>27</v>
      </c>
      <c r="C40" t="s">
        <v>16</v>
      </c>
      <c r="D40" t="s">
        <v>17</v>
      </c>
      <c r="E40" t="s">
        <v>18</v>
      </c>
      <c r="F40" t="s">
        <v>31</v>
      </c>
      <c r="H40" t="s">
        <v>16</v>
      </c>
      <c r="I40" t="s">
        <v>17</v>
      </c>
      <c r="J40" t="s">
        <v>18</v>
      </c>
      <c r="K40" t="s">
        <v>31</v>
      </c>
      <c r="M40" t="s">
        <v>16</v>
      </c>
      <c r="N40" t="s">
        <v>17</v>
      </c>
      <c r="O40" t="s">
        <v>18</v>
      </c>
      <c r="P40" t="s">
        <v>31</v>
      </c>
      <c r="R40" t="s">
        <v>16</v>
      </c>
      <c r="S40" t="s">
        <v>17</v>
      </c>
      <c r="T40" t="s">
        <v>18</v>
      </c>
      <c r="U40" t="s">
        <v>31</v>
      </c>
      <c r="W40" t="s">
        <v>16</v>
      </c>
      <c r="X40" t="s">
        <v>17</v>
      </c>
      <c r="Y40" t="s">
        <v>18</v>
      </c>
      <c r="Z40" t="s">
        <v>31</v>
      </c>
    </row>
    <row r="41" spans="1:26">
      <c r="A41">
        <v>1</v>
      </c>
      <c r="B41">
        <v>20</v>
      </c>
      <c r="C41">
        <v>1</v>
      </c>
      <c r="D41">
        <v>0</v>
      </c>
      <c r="E41">
        <f t="shared" ref="E41:E56" si="4">LN(D41+1)</f>
        <v>0</v>
      </c>
      <c r="F41" t="s">
        <v>47</v>
      </c>
      <c r="H41">
        <v>1</v>
      </c>
      <c r="I41" s="19">
        <v>1</v>
      </c>
      <c r="J41">
        <f t="shared" ref="J41:J56" si="5">LN(I41+1)</f>
        <v>0.69314718055994529</v>
      </c>
      <c r="K41" t="s">
        <v>47</v>
      </c>
      <c r="M41">
        <v>1</v>
      </c>
      <c r="N41" s="19">
        <v>0</v>
      </c>
      <c r="O41">
        <f t="shared" ref="O41:O56" si="6">LN(N41+1)</f>
        <v>0</v>
      </c>
      <c r="P41" t="s">
        <v>47</v>
      </c>
      <c r="R41">
        <v>1</v>
      </c>
      <c r="S41" s="19">
        <v>4</v>
      </c>
      <c r="T41">
        <f t="shared" ref="T41:T56" si="7">LN(S41+1)</f>
        <v>1.6094379124341003</v>
      </c>
      <c r="U41" t="s">
        <v>47</v>
      </c>
      <c r="W41">
        <v>1</v>
      </c>
      <c r="X41">
        <v>0</v>
      </c>
      <c r="Y41">
        <f t="shared" ref="Y41:Y56" si="8">LN(X41+1)</f>
        <v>0</v>
      </c>
      <c r="Z41" t="s">
        <v>47</v>
      </c>
    </row>
    <row r="42" spans="1:26">
      <c r="A42">
        <v>2</v>
      </c>
      <c r="B42">
        <v>20</v>
      </c>
      <c r="C42">
        <v>2</v>
      </c>
      <c r="D42">
        <v>0</v>
      </c>
      <c r="E42">
        <f t="shared" si="4"/>
        <v>0</v>
      </c>
      <c r="F42" t="s">
        <v>33</v>
      </c>
      <c r="H42">
        <v>2</v>
      </c>
      <c r="I42" s="19">
        <v>0</v>
      </c>
      <c r="J42">
        <f t="shared" si="5"/>
        <v>0</v>
      </c>
      <c r="K42" t="s">
        <v>33</v>
      </c>
      <c r="M42">
        <v>2</v>
      </c>
      <c r="N42" s="19">
        <v>0</v>
      </c>
      <c r="O42">
        <f t="shared" si="6"/>
        <v>0</v>
      </c>
      <c r="P42" t="s">
        <v>33</v>
      </c>
      <c r="R42">
        <v>2</v>
      </c>
      <c r="S42" s="19">
        <v>16</v>
      </c>
      <c r="T42">
        <f t="shared" si="7"/>
        <v>2.8332133440562162</v>
      </c>
      <c r="U42" t="s">
        <v>33</v>
      </c>
      <c r="W42">
        <v>2</v>
      </c>
      <c r="X42">
        <v>0</v>
      </c>
      <c r="Y42">
        <f t="shared" si="8"/>
        <v>0</v>
      </c>
      <c r="Z42" t="s">
        <v>33</v>
      </c>
    </row>
    <row r="43" spans="1:26">
      <c r="A43">
        <v>3</v>
      </c>
      <c r="B43">
        <v>20</v>
      </c>
      <c r="C43">
        <v>3</v>
      </c>
      <c r="D43">
        <v>0</v>
      </c>
      <c r="E43">
        <f t="shared" si="4"/>
        <v>0</v>
      </c>
      <c r="F43" t="s">
        <v>41</v>
      </c>
      <c r="H43">
        <v>3</v>
      </c>
      <c r="I43" s="19">
        <v>0</v>
      </c>
      <c r="J43">
        <f t="shared" si="5"/>
        <v>0</v>
      </c>
      <c r="K43" t="s">
        <v>41</v>
      </c>
      <c r="M43">
        <v>3</v>
      </c>
      <c r="N43" s="19">
        <v>0</v>
      </c>
      <c r="O43">
        <f t="shared" si="6"/>
        <v>0</v>
      </c>
      <c r="P43" t="s">
        <v>41</v>
      </c>
      <c r="R43">
        <v>3</v>
      </c>
      <c r="S43" s="19">
        <v>6</v>
      </c>
      <c r="T43">
        <f t="shared" si="7"/>
        <v>1.9459101490553132</v>
      </c>
      <c r="U43" t="s">
        <v>41</v>
      </c>
      <c r="W43">
        <v>3</v>
      </c>
      <c r="X43">
        <v>0</v>
      </c>
      <c r="Y43">
        <f t="shared" si="8"/>
        <v>0</v>
      </c>
      <c r="Z43" t="s">
        <v>41</v>
      </c>
    </row>
    <row r="44" spans="1:26">
      <c r="A44">
        <v>4</v>
      </c>
      <c r="B44">
        <v>20</v>
      </c>
      <c r="C44">
        <v>4</v>
      </c>
      <c r="D44">
        <v>0</v>
      </c>
      <c r="E44">
        <f t="shared" si="4"/>
        <v>0</v>
      </c>
      <c r="F44" t="s">
        <v>39</v>
      </c>
      <c r="H44">
        <v>4</v>
      </c>
      <c r="I44" s="19">
        <v>0</v>
      </c>
      <c r="J44">
        <f t="shared" si="5"/>
        <v>0</v>
      </c>
      <c r="K44" t="s">
        <v>39</v>
      </c>
      <c r="M44">
        <v>4</v>
      </c>
      <c r="N44" s="19">
        <v>0</v>
      </c>
      <c r="O44">
        <f t="shared" si="6"/>
        <v>0</v>
      </c>
      <c r="P44" t="s">
        <v>39</v>
      </c>
      <c r="R44">
        <v>4</v>
      </c>
      <c r="S44" s="19">
        <v>0</v>
      </c>
      <c r="T44">
        <f t="shared" si="7"/>
        <v>0</v>
      </c>
      <c r="U44" t="s">
        <v>39</v>
      </c>
      <c r="W44">
        <v>4</v>
      </c>
      <c r="X44">
        <v>0</v>
      </c>
      <c r="Y44">
        <f t="shared" si="8"/>
        <v>0</v>
      </c>
      <c r="Z44" t="s">
        <v>39</v>
      </c>
    </row>
    <row r="45" spans="1:26">
      <c r="A45">
        <v>5</v>
      </c>
      <c r="B45">
        <v>20</v>
      </c>
      <c r="C45">
        <v>5</v>
      </c>
      <c r="D45">
        <v>0</v>
      </c>
      <c r="E45">
        <f t="shared" si="4"/>
        <v>0</v>
      </c>
      <c r="F45" t="s">
        <v>42</v>
      </c>
      <c r="H45">
        <v>5</v>
      </c>
      <c r="I45" s="19">
        <v>0</v>
      </c>
      <c r="J45">
        <f t="shared" si="5"/>
        <v>0</v>
      </c>
      <c r="K45" t="s">
        <v>42</v>
      </c>
      <c r="M45">
        <v>5</v>
      </c>
      <c r="N45" s="19">
        <v>0</v>
      </c>
      <c r="O45">
        <f t="shared" si="6"/>
        <v>0</v>
      </c>
      <c r="P45" t="s">
        <v>42</v>
      </c>
      <c r="R45">
        <v>5</v>
      </c>
      <c r="S45" s="19">
        <v>0</v>
      </c>
      <c r="T45">
        <f t="shared" si="7"/>
        <v>0</v>
      </c>
      <c r="U45" t="s">
        <v>42</v>
      </c>
      <c r="W45">
        <v>5</v>
      </c>
      <c r="X45">
        <v>0</v>
      </c>
      <c r="Y45">
        <f t="shared" si="8"/>
        <v>0</v>
      </c>
      <c r="Z45" t="s">
        <v>42</v>
      </c>
    </row>
    <row r="46" spans="1:26">
      <c r="A46">
        <v>6</v>
      </c>
      <c r="B46">
        <v>20</v>
      </c>
      <c r="C46">
        <v>6</v>
      </c>
      <c r="D46">
        <v>0</v>
      </c>
      <c r="E46">
        <f t="shared" si="4"/>
        <v>0</v>
      </c>
      <c r="F46" t="s">
        <v>35</v>
      </c>
      <c r="H46">
        <v>6</v>
      </c>
      <c r="I46" s="19">
        <v>0</v>
      </c>
      <c r="J46">
        <f t="shared" si="5"/>
        <v>0</v>
      </c>
      <c r="K46" t="s">
        <v>35</v>
      </c>
      <c r="M46">
        <v>6</v>
      </c>
      <c r="N46" s="19">
        <v>0</v>
      </c>
      <c r="O46">
        <f t="shared" si="6"/>
        <v>0</v>
      </c>
      <c r="P46" t="s">
        <v>35</v>
      </c>
      <c r="R46">
        <v>6</v>
      </c>
      <c r="S46" s="19">
        <v>0</v>
      </c>
      <c r="T46">
        <f t="shared" si="7"/>
        <v>0</v>
      </c>
      <c r="U46" t="s">
        <v>35</v>
      </c>
      <c r="W46">
        <v>6</v>
      </c>
      <c r="X46">
        <v>0</v>
      </c>
      <c r="Y46">
        <f t="shared" si="8"/>
        <v>0</v>
      </c>
      <c r="Z46" t="s">
        <v>35</v>
      </c>
    </row>
    <row r="47" spans="1:26">
      <c r="A47">
        <v>7</v>
      </c>
      <c r="B47">
        <v>20</v>
      </c>
      <c r="C47">
        <v>7</v>
      </c>
      <c r="D47">
        <v>0</v>
      </c>
      <c r="E47">
        <f t="shared" si="4"/>
        <v>0</v>
      </c>
      <c r="F47" t="s">
        <v>32</v>
      </c>
      <c r="H47">
        <v>7</v>
      </c>
      <c r="I47" s="19">
        <v>0</v>
      </c>
      <c r="J47">
        <f t="shared" si="5"/>
        <v>0</v>
      </c>
      <c r="K47" t="s">
        <v>32</v>
      </c>
      <c r="M47">
        <v>7</v>
      </c>
      <c r="N47" s="19">
        <v>4</v>
      </c>
      <c r="O47">
        <f t="shared" si="6"/>
        <v>1.6094379124341003</v>
      </c>
      <c r="P47" t="s">
        <v>32</v>
      </c>
      <c r="R47">
        <v>7</v>
      </c>
      <c r="S47" s="19">
        <v>15</v>
      </c>
      <c r="T47">
        <f t="shared" si="7"/>
        <v>2.7725887222397811</v>
      </c>
      <c r="U47" t="s">
        <v>32</v>
      </c>
      <c r="W47">
        <v>7</v>
      </c>
      <c r="X47">
        <v>1</v>
      </c>
      <c r="Y47">
        <f t="shared" si="8"/>
        <v>0.69314718055994529</v>
      </c>
      <c r="Z47" t="s">
        <v>32</v>
      </c>
    </row>
    <row r="48" spans="1:26">
      <c r="A48">
        <v>8</v>
      </c>
      <c r="B48">
        <v>20</v>
      </c>
      <c r="C48">
        <v>8</v>
      </c>
      <c r="D48">
        <v>4</v>
      </c>
      <c r="E48">
        <f t="shared" si="4"/>
        <v>1.6094379124341003</v>
      </c>
      <c r="F48" t="s">
        <v>34</v>
      </c>
      <c r="H48">
        <v>8</v>
      </c>
      <c r="I48" s="19">
        <v>9</v>
      </c>
      <c r="J48">
        <f t="shared" si="5"/>
        <v>2.3025850929940459</v>
      </c>
      <c r="K48" t="s">
        <v>34</v>
      </c>
      <c r="M48">
        <v>8</v>
      </c>
      <c r="N48" s="19">
        <v>7</v>
      </c>
      <c r="O48">
        <f t="shared" si="6"/>
        <v>2.0794415416798357</v>
      </c>
      <c r="P48" t="s">
        <v>34</v>
      </c>
      <c r="R48">
        <v>8</v>
      </c>
      <c r="S48" s="19">
        <v>17</v>
      </c>
      <c r="T48">
        <f t="shared" si="7"/>
        <v>2.8903717578961645</v>
      </c>
      <c r="U48" t="s">
        <v>34</v>
      </c>
      <c r="W48">
        <v>8</v>
      </c>
      <c r="X48">
        <v>0</v>
      </c>
      <c r="Y48">
        <f t="shared" si="8"/>
        <v>0</v>
      </c>
      <c r="Z48" t="s">
        <v>34</v>
      </c>
    </row>
    <row r="49" spans="1:26">
      <c r="A49">
        <v>9</v>
      </c>
      <c r="B49">
        <v>20</v>
      </c>
      <c r="C49">
        <v>9</v>
      </c>
      <c r="D49">
        <v>0</v>
      </c>
      <c r="E49">
        <f t="shared" si="4"/>
        <v>0</v>
      </c>
      <c r="F49" t="s">
        <v>37</v>
      </c>
      <c r="H49">
        <v>9</v>
      </c>
      <c r="I49" s="19">
        <v>0</v>
      </c>
      <c r="J49">
        <f t="shared" si="5"/>
        <v>0</v>
      </c>
      <c r="K49" t="s">
        <v>37</v>
      </c>
      <c r="M49">
        <v>9</v>
      </c>
      <c r="N49" s="19">
        <v>0</v>
      </c>
      <c r="O49">
        <f t="shared" si="6"/>
        <v>0</v>
      </c>
      <c r="P49" t="s">
        <v>37</v>
      </c>
      <c r="R49">
        <v>9</v>
      </c>
      <c r="S49" s="19">
        <v>0</v>
      </c>
      <c r="T49">
        <f t="shared" si="7"/>
        <v>0</v>
      </c>
      <c r="U49" t="s">
        <v>37</v>
      </c>
      <c r="W49">
        <v>9</v>
      </c>
      <c r="X49">
        <v>0</v>
      </c>
      <c r="Y49">
        <f t="shared" si="8"/>
        <v>0</v>
      </c>
      <c r="Z49" t="s">
        <v>37</v>
      </c>
    </row>
    <row r="50" spans="1:26">
      <c r="A50">
        <v>10</v>
      </c>
      <c r="B50">
        <v>20</v>
      </c>
      <c r="C50">
        <v>10</v>
      </c>
      <c r="D50">
        <v>6</v>
      </c>
      <c r="E50">
        <f t="shared" si="4"/>
        <v>1.9459101490553132</v>
      </c>
      <c r="F50" t="s">
        <v>36</v>
      </c>
      <c r="H50">
        <v>10</v>
      </c>
      <c r="I50" s="19">
        <v>1</v>
      </c>
      <c r="J50">
        <f t="shared" si="5"/>
        <v>0.69314718055994529</v>
      </c>
      <c r="K50" t="s">
        <v>36</v>
      </c>
      <c r="M50">
        <v>10</v>
      </c>
      <c r="N50" s="19">
        <v>14</v>
      </c>
      <c r="O50">
        <f t="shared" si="6"/>
        <v>2.7080502011022101</v>
      </c>
      <c r="P50" t="s">
        <v>36</v>
      </c>
      <c r="R50">
        <v>10</v>
      </c>
      <c r="S50" s="19">
        <v>8</v>
      </c>
      <c r="T50">
        <f t="shared" si="7"/>
        <v>2.1972245773362196</v>
      </c>
      <c r="U50" t="s">
        <v>36</v>
      </c>
      <c r="W50">
        <v>10</v>
      </c>
      <c r="X50">
        <v>0</v>
      </c>
      <c r="Y50">
        <f t="shared" si="8"/>
        <v>0</v>
      </c>
      <c r="Z50" t="s">
        <v>36</v>
      </c>
    </row>
    <row r="51" spans="1:26">
      <c r="A51">
        <v>11</v>
      </c>
      <c r="B51">
        <v>20</v>
      </c>
      <c r="C51">
        <v>11</v>
      </c>
      <c r="D51">
        <v>0</v>
      </c>
      <c r="E51">
        <f t="shared" si="4"/>
        <v>0</v>
      </c>
      <c r="F51" t="s">
        <v>40</v>
      </c>
      <c r="H51">
        <v>11</v>
      </c>
      <c r="I51" s="19">
        <v>0</v>
      </c>
      <c r="J51">
        <f t="shared" si="5"/>
        <v>0</v>
      </c>
      <c r="K51" t="s">
        <v>40</v>
      </c>
      <c r="M51">
        <v>11</v>
      </c>
      <c r="N51" s="19">
        <v>4</v>
      </c>
      <c r="O51">
        <f t="shared" si="6"/>
        <v>1.6094379124341003</v>
      </c>
      <c r="P51" t="s">
        <v>40</v>
      </c>
      <c r="R51">
        <v>11</v>
      </c>
      <c r="S51" s="19">
        <v>3</v>
      </c>
      <c r="T51">
        <f t="shared" si="7"/>
        <v>1.3862943611198906</v>
      </c>
      <c r="U51" t="s">
        <v>40</v>
      </c>
      <c r="W51">
        <v>11</v>
      </c>
      <c r="X51">
        <v>0</v>
      </c>
      <c r="Y51">
        <f t="shared" si="8"/>
        <v>0</v>
      </c>
      <c r="Z51" t="s">
        <v>40</v>
      </c>
    </row>
    <row r="52" spans="1:26">
      <c r="A52">
        <v>12</v>
      </c>
      <c r="B52">
        <v>20</v>
      </c>
      <c r="C52">
        <v>12</v>
      </c>
      <c r="D52">
        <v>0</v>
      </c>
      <c r="E52">
        <f t="shared" si="4"/>
        <v>0</v>
      </c>
      <c r="F52" t="s">
        <v>43</v>
      </c>
      <c r="H52">
        <v>12</v>
      </c>
      <c r="I52" s="19">
        <v>1</v>
      </c>
      <c r="J52">
        <f t="shared" si="5"/>
        <v>0.69314718055994529</v>
      </c>
      <c r="K52" t="s">
        <v>43</v>
      </c>
      <c r="M52">
        <v>12</v>
      </c>
      <c r="N52" s="19">
        <v>0</v>
      </c>
      <c r="O52">
        <f t="shared" si="6"/>
        <v>0</v>
      </c>
      <c r="P52" t="s">
        <v>43</v>
      </c>
      <c r="R52">
        <v>12</v>
      </c>
      <c r="S52" s="19">
        <v>3</v>
      </c>
      <c r="T52">
        <f t="shared" si="7"/>
        <v>1.3862943611198906</v>
      </c>
      <c r="U52" t="s">
        <v>43</v>
      </c>
      <c r="W52">
        <v>12</v>
      </c>
      <c r="X52">
        <v>0</v>
      </c>
      <c r="Y52">
        <f t="shared" si="8"/>
        <v>0</v>
      </c>
      <c r="Z52" t="s">
        <v>43</v>
      </c>
    </row>
    <row r="53" spans="1:26">
      <c r="A53">
        <v>13</v>
      </c>
      <c r="B53">
        <v>20</v>
      </c>
      <c r="C53">
        <v>13</v>
      </c>
      <c r="D53">
        <v>0</v>
      </c>
      <c r="E53">
        <f t="shared" si="4"/>
        <v>0</v>
      </c>
      <c r="F53" t="s">
        <v>45</v>
      </c>
      <c r="H53">
        <v>13</v>
      </c>
      <c r="I53" s="19">
        <v>1</v>
      </c>
      <c r="J53">
        <f t="shared" si="5"/>
        <v>0.69314718055994529</v>
      </c>
      <c r="K53" t="s">
        <v>45</v>
      </c>
      <c r="M53">
        <v>13</v>
      </c>
      <c r="N53" s="19">
        <v>0</v>
      </c>
      <c r="O53">
        <f t="shared" si="6"/>
        <v>0</v>
      </c>
      <c r="P53" t="s">
        <v>45</v>
      </c>
      <c r="R53">
        <v>13</v>
      </c>
      <c r="S53" s="19">
        <v>1</v>
      </c>
      <c r="T53">
        <f t="shared" si="7"/>
        <v>0.69314718055994529</v>
      </c>
      <c r="U53" t="s">
        <v>45</v>
      </c>
      <c r="W53">
        <v>13</v>
      </c>
      <c r="X53">
        <v>0</v>
      </c>
      <c r="Y53">
        <f t="shared" si="8"/>
        <v>0</v>
      </c>
      <c r="Z53" t="s">
        <v>45</v>
      </c>
    </row>
    <row r="54" spans="1:26">
      <c r="A54">
        <v>14</v>
      </c>
      <c r="B54">
        <v>20</v>
      </c>
      <c r="C54">
        <v>14</v>
      </c>
      <c r="D54">
        <v>0</v>
      </c>
      <c r="E54">
        <f t="shared" si="4"/>
        <v>0</v>
      </c>
      <c r="F54" t="s">
        <v>46</v>
      </c>
      <c r="H54">
        <v>14</v>
      </c>
      <c r="I54" s="19">
        <v>0</v>
      </c>
      <c r="J54">
        <f t="shared" si="5"/>
        <v>0</v>
      </c>
      <c r="K54" t="s">
        <v>46</v>
      </c>
      <c r="M54">
        <v>14</v>
      </c>
      <c r="N54" s="19">
        <v>2</v>
      </c>
      <c r="O54">
        <f t="shared" si="6"/>
        <v>1.0986122886681098</v>
      </c>
      <c r="P54" t="s">
        <v>46</v>
      </c>
      <c r="R54">
        <v>14</v>
      </c>
      <c r="S54" s="19">
        <v>6</v>
      </c>
      <c r="T54">
        <f t="shared" si="7"/>
        <v>1.9459101490553132</v>
      </c>
      <c r="U54" t="s">
        <v>46</v>
      </c>
      <c r="W54">
        <v>14</v>
      </c>
      <c r="X54">
        <v>0</v>
      </c>
      <c r="Y54">
        <f t="shared" si="8"/>
        <v>0</v>
      </c>
      <c r="Z54" t="s">
        <v>46</v>
      </c>
    </row>
    <row r="55" spans="1:26">
      <c r="A55">
        <v>15</v>
      </c>
      <c r="B55">
        <v>20</v>
      </c>
      <c r="C55">
        <v>15</v>
      </c>
      <c r="D55">
        <v>0</v>
      </c>
      <c r="E55">
        <f t="shared" si="4"/>
        <v>0</v>
      </c>
      <c r="F55" t="s">
        <v>38</v>
      </c>
      <c r="H55">
        <v>15</v>
      </c>
      <c r="I55" s="19">
        <v>0</v>
      </c>
      <c r="J55">
        <f t="shared" si="5"/>
        <v>0</v>
      </c>
      <c r="K55" t="s">
        <v>38</v>
      </c>
      <c r="M55">
        <v>15</v>
      </c>
      <c r="N55" s="19">
        <v>0</v>
      </c>
      <c r="O55">
        <f t="shared" si="6"/>
        <v>0</v>
      </c>
      <c r="P55" t="s">
        <v>38</v>
      </c>
      <c r="R55">
        <v>15</v>
      </c>
      <c r="S55" s="19">
        <v>0</v>
      </c>
      <c r="T55">
        <f t="shared" si="7"/>
        <v>0</v>
      </c>
      <c r="U55" t="s">
        <v>38</v>
      </c>
      <c r="W55">
        <v>15</v>
      </c>
      <c r="X55">
        <v>0</v>
      </c>
      <c r="Y55">
        <f t="shared" si="8"/>
        <v>0</v>
      </c>
      <c r="Z55" t="s">
        <v>38</v>
      </c>
    </row>
    <row r="56" spans="1:26">
      <c r="A56" s="21">
        <v>16</v>
      </c>
      <c r="B56">
        <v>20</v>
      </c>
      <c r="C56">
        <v>16</v>
      </c>
      <c r="D56">
        <v>0</v>
      </c>
      <c r="E56">
        <f t="shared" si="4"/>
        <v>0</v>
      </c>
      <c r="F56" t="s">
        <v>44</v>
      </c>
      <c r="H56" s="21">
        <v>16</v>
      </c>
      <c r="I56" s="19">
        <v>0</v>
      </c>
      <c r="J56">
        <f t="shared" si="5"/>
        <v>0</v>
      </c>
      <c r="K56" t="s">
        <v>44</v>
      </c>
      <c r="M56" s="21">
        <v>16</v>
      </c>
      <c r="N56" s="19">
        <v>0</v>
      </c>
      <c r="O56">
        <f t="shared" si="6"/>
        <v>0</v>
      </c>
      <c r="P56" t="s">
        <v>44</v>
      </c>
      <c r="R56" s="21">
        <v>16</v>
      </c>
      <c r="S56" s="19">
        <v>0</v>
      </c>
      <c r="T56">
        <f t="shared" si="7"/>
        <v>0</v>
      </c>
      <c r="U56" t="s">
        <v>44</v>
      </c>
      <c r="W56" s="21">
        <v>16</v>
      </c>
      <c r="X56">
        <v>0</v>
      </c>
      <c r="Y56">
        <f t="shared" si="8"/>
        <v>0</v>
      </c>
      <c r="Z56" t="s">
        <v>44</v>
      </c>
    </row>
    <row r="57" spans="1:26">
      <c r="A57" t="s">
        <v>23</v>
      </c>
      <c r="E57">
        <f>AVERAGE(E41:E56)</f>
        <v>0.22220925384308834</v>
      </c>
      <c r="J57">
        <f>AVERAGE(J41:J56)</f>
        <v>0.31719836345211422</v>
      </c>
      <c r="O57">
        <f>AVERAGE(O41:O56)</f>
        <v>0.56906124101989719</v>
      </c>
      <c r="T57">
        <f>AVERAGE(T41:T56)</f>
        <v>1.228774532179552</v>
      </c>
      <c r="Y57">
        <f>AVERAGE(Y41:Y56)</f>
        <v>4.332169878499658E-2</v>
      </c>
    </row>
    <row r="58" spans="1:26">
      <c r="A58" t="s">
        <v>22</v>
      </c>
      <c r="E58">
        <v>1.19</v>
      </c>
      <c r="J58">
        <v>1.19</v>
      </c>
      <c r="O58">
        <v>1.19</v>
      </c>
      <c r="T58">
        <v>1.19</v>
      </c>
      <c r="Y58">
        <v>1.19</v>
      </c>
    </row>
    <row r="59" spans="1:26">
      <c r="A59" t="s">
        <v>24</v>
      </c>
      <c r="E59">
        <f>E57/E58</f>
        <v>0.18673046541435998</v>
      </c>
      <c r="J59">
        <f>J57/J58</f>
        <v>0.26655324659841534</v>
      </c>
      <c r="O59">
        <f>O57/O58</f>
        <v>0.47820272354613214</v>
      </c>
      <c r="T59">
        <f>T57/T58</f>
        <v>1.0325836404870186</v>
      </c>
      <c r="Y59">
        <f>Y57/Y58</f>
        <v>3.640478889495511E-2</v>
      </c>
    </row>
    <row r="61" spans="1:26">
      <c r="H61" s="9"/>
      <c r="I61" s="9"/>
      <c r="J61" s="9"/>
      <c r="K61" s="9"/>
    </row>
    <row r="62" spans="1:26">
      <c r="A62" t="s">
        <v>15</v>
      </c>
      <c r="C62" s="22" t="s">
        <v>30</v>
      </c>
      <c r="D62" s="22"/>
      <c r="E62" s="22"/>
      <c r="F62" s="9"/>
      <c r="H62" s="22" t="s">
        <v>19</v>
      </c>
      <c r="I62" s="22"/>
      <c r="J62" s="22"/>
      <c r="K62" s="9"/>
      <c r="M62" s="22" t="s">
        <v>21</v>
      </c>
      <c r="N62" s="22"/>
      <c r="O62" s="22"/>
      <c r="P62" s="9"/>
      <c r="R62" s="22" t="s">
        <v>20</v>
      </c>
      <c r="S62" s="22"/>
      <c r="T62" s="22"/>
      <c r="U62" s="9"/>
      <c r="W62" s="22" t="s">
        <v>25</v>
      </c>
      <c r="X62" s="22"/>
      <c r="Y62" s="22"/>
    </row>
    <row r="63" spans="1:26">
      <c r="B63" t="s">
        <v>27</v>
      </c>
      <c r="C63" t="s">
        <v>16</v>
      </c>
      <c r="D63" t="s">
        <v>17</v>
      </c>
      <c r="E63" t="s">
        <v>18</v>
      </c>
      <c r="F63" t="s">
        <v>31</v>
      </c>
      <c r="H63" t="s">
        <v>16</v>
      </c>
      <c r="I63" t="s">
        <v>17</v>
      </c>
      <c r="J63" t="s">
        <v>18</v>
      </c>
      <c r="K63" t="s">
        <v>31</v>
      </c>
      <c r="M63" t="s">
        <v>16</v>
      </c>
      <c r="N63" t="s">
        <v>17</v>
      </c>
      <c r="O63" t="s">
        <v>18</v>
      </c>
      <c r="P63" t="s">
        <v>31</v>
      </c>
      <c r="R63" t="s">
        <v>16</v>
      </c>
      <c r="S63" t="s">
        <v>17</v>
      </c>
      <c r="T63" t="s">
        <v>18</v>
      </c>
      <c r="U63" t="s">
        <v>31</v>
      </c>
      <c r="W63" t="s">
        <v>16</v>
      </c>
      <c r="X63" t="s">
        <v>17</v>
      </c>
      <c r="Y63" t="s">
        <v>18</v>
      </c>
      <c r="Z63" t="s">
        <v>31</v>
      </c>
    </row>
    <row r="64" spans="1:26">
      <c r="A64">
        <v>1</v>
      </c>
      <c r="B64">
        <v>20</v>
      </c>
      <c r="C64">
        <v>1</v>
      </c>
      <c r="D64">
        <v>25</v>
      </c>
      <c r="E64">
        <f>LN(D64+1)</f>
        <v>3.2580965380214821</v>
      </c>
      <c r="F64" t="s">
        <v>33</v>
      </c>
      <c r="H64">
        <v>1</v>
      </c>
      <c r="I64">
        <v>4</v>
      </c>
      <c r="J64">
        <f>LN(I64+1)</f>
        <v>1.6094379124341003</v>
      </c>
      <c r="K64" t="s">
        <v>33</v>
      </c>
      <c r="M64">
        <v>1</v>
      </c>
      <c r="N64">
        <v>12</v>
      </c>
      <c r="O64">
        <f>LN(N64+1)</f>
        <v>2.5649493574615367</v>
      </c>
      <c r="P64" t="s">
        <v>33</v>
      </c>
      <c r="R64">
        <v>1</v>
      </c>
      <c r="S64">
        <v>0</v>
      </c>
      <c r="T64">
        <f>LN(S64+1)</f>
        <v>0</v>
      </c>
      <c r="U64" t="s">
        <v>33</v>
      </c>
      <c r="W64">
        <v>1</v>
      </c>
      <c r="X64">
        <v>0</v>
      </c>
      <c r="Y64">
        <f t="shared" ref="Y64:Y78" si="9">LN(X64+1)</f>
        <v>0</v>
      </c>
      <c r="Z64" t="s">
        <v>33</v>
      </c>
    </row>
    <row r="65" spans="1:26">
      <c r="A65">
        <v>2</v>
      </c>
      <c r="B65">
        <v>20</v>
      </c>
      <c r="C65">
        <v>2</v>
      </c>
      <c r="D65">
        <v>33</v>
      </c>
      <c r="E65">
        <f t="shared" ref="E65:E79" si="10">LN(D65+1)</f>
        <v>3.5263605246161616</v>
      </c>
      <c r="F65" t="s">
        <v>47</v>
      </c>
      <c r="H65">
        <v>2</v>
      </c>
      <c r="I65">
        <v>11</v>
      </c>
      <c r="J65">
        <f t="shared" ref="J65:J79" si="11">LN(I65+1)</f>
        <v>2.4849066497880004</v>
      </c>
      <c r="K65" t="s">
        <v>47</v>
      </c>
      <c r="M65">
        <v>2</v>
      </c>
      <c r="N65">
        <v>17</v>
      </c>
      <c r="O65">
        <f t="shared" ref="O65:O79" si="12">LN(N65+1)</f>
        <v>2.8903717578961645</v>
      </c>
      <c r="P65" t="s">
        <v>47</v>
      </c>
      <c r="R65">
        <v>2</v>
      </c>
      <c r="S65">
        <v>2</v>
      </c>
      <c r="T65">
        <f t="shared" ref="T65:T79" si="13">LN(S65+1)</f>
        <v>1.0986122886681098</v>
      </c>
      <c r="U65" t="s">
        <v>47</v>
      </c>
      <c r="W65">
        <v>2</v>
      </c>
      <c r="X65">
        <v>0</v>
      </c>
      <c r="Y65">
        <f t="shared" si="9"/>
        <v>0</v>
      </c>
      <c r="Z65" t="s">
        <v>47</v>
      </c>
    </row>
    <row r="66" spans="1:26">
      <c r="A66">
        <v>3</v>
      </c>
      <c r="B66">
        <v>20</v>
      </c>
      <c r="C66">
        <v>3</v>
      </c>
      <c r="D66">
        <v>24</v>
      </c>
      <c r="E66">
        <f t="shared" si="10"/>
        <v>3.2188758248682006</v>
      </c>
      <c r="F66" t="s">
        <v>32</v>
      </c>
      <c r="H66">
        <v>3</v>
      </c>
      <c r="I66">
        <v>7</v>
      </c>
      <c r="J66">
        <f t="shared" si="11"/>
        <v>2.0794415416798357</v>
      </c>
      <c r="K66" t="s">
        <v>32</v>
      </c>
      <c r="M66">
        <v>3</v>
      </c>
      <c r="N66">
        <v>5</v>
      </c>
      <c r="O66">
        <f t="shared" si="12"/>
        <v>1.791759469228055</v>
      </c>
      <c r="P66" t="s">
        <v>32</v>
      </c>
      <c r="R66">
        <v>3</v>
      </c>
      <c r="S66">
        <v>12</v>
      </c>
      <c r="T66">
        <f t="shared" si="13"/>
        <v>2.5649493574615367</v>
      </c>
      <c r="U66" t="s">
        <v>32</v>
      </c>
      <c r="W66">
        <v>3</v>
      </c>
      <c r="X66">
        <v>0</v>
      </c>
      <c r="Y66">
        <f t="shared" si="9"/>
        <v>0</v>
      </c>
      <c r="Z66" t="s">
        <v>32</v>
      </c>
    </row>
    <row r="67" spans="1:26">
      <c r="A67">
        <v>4</v>
      </c>
      <c r="B67">
        <v>20</v>
      </c>
      <c r="C67">
        <v>4</v>
      </c>
      <c r="D67">
        <v>45</v>
      </c>
      <c r="E67">
        <f t="shared" si="10"/>
        <v>3.8286413964890951</v>
      </c>
      <c r="F67" t="s">
        <v>34</v>
      </c>
      <c r="H67">
        <v>4</v>
      </c>
      <c r="I67">
        <v>10</v>
      </c>
      <c r="J67">
        <f t="shared" si="11"/>
        <v>2.3978952727983707</v>
      </c>
      <c r="K67" t="s">
        <v>34</v>
      </c>
      <c r="M67">
        <v>4</v>
      </c>
      <c r="N67">
        <v>7</v>
      </c>
      <c r="O67">
        <f t="shared" si="12"/>
        <v>2.0794415416798357</v>
      </c>
      <c r="P67" t="s">
        <v>34</v>
      </c>
      <c r="R67">
        <v>4</v>
      </c>
      <c r="S67">
        <v>6</v>
      </c>
      <c r="T67">
        <f t="shared" si="13"/>
        <v>1.9459101490553132</v>
      </c>
      <c r="U67" t="s">
        <v>34</v>
      </c>
      <c r="W67">
        <v>4</v>
      </c>
      <c r="X67">
        <v>0</v>
      </c>
      <c r="Y67">
        <f t="shared" si="9"/>
        <v>0</v>
      </c>
      <c r="Z67" t="s">
        <v>34</v>
      </c>
    </row>
    <row r="68" spans="1:26">
      <c r="A68">
        <v>5</v>
      </c>
      <c r="B68">
        <v>20</v>
      </c>
      <c r="C68">
        <v>5</v>
      </c>
      <c r="D68">
        <v>5</v>
      </c>
      <c r="E68">
        <f t="shared" si="10"/>
        <v>1.791759469228055</v>
      </c>
      <c r="F68" t="s">
        <v>41</v>
      </c>
      <c r="H68">
        <v>5</v>
      </c>
      <c r="I68">
        <v>2</v>
      </c>
      <c r="J68">
        <f t="shared" si="11"/>
        <v>1.0986122886681098</v>
      </c>
      <c r="K68" t="s">
        <v>41</v>
      </c>
      <c r="M68">
        <v>5</v>
      </c>
      <c r="N68">
        <v>5</v>
      </c>
      <c r="O68">
        <f t="shared" si="12"/>
        <v>1.791759469228055</v>
      </c>
      <c r="P68" t="s">
        <v>41</v>
      </c>
      <c r="R68">
        <v>5</v>
      </c>
      <c r="S68">
        <v>1</v>
      </c>
      <c r="T68">
        <f t="shared" si="13"/>
        <v>0.69314718055994529</v>
      </c>
      <c r="U68" t="s">
        <v>41</v>
      </c>
      <c r="W68">
        <v>5</v>
      </c>
      <c r="X68">
        <v>0</v>
      </c>
      <c r="Y68">
        <f t="shared" si="9"/>
        <v>0</v>
      </c>
      <c r="Z68" t="s">
        <v>41</v>
      </c>
    </row>
    <row r="69" spans="1:26">
      <c r="A69">
        <v>6</v>
      </c>
      <c r="B69">
        <v>20</v>
      </c>
      <c r="C69">
        <v>6</v>
      </c>
      <c r="D69">
        <v>13</v>
      </c>
      <c r="E69">
        <f t="shared" si="10"/>
        <v>2.6390573296152584</v>
      </c>
      <c r="F69" t="s">
        <v>39</v>
      </c>
      <c r="H69">
        <v>6</v>
      </c>
      <c r="I69">
        <v>13</v>
      </c>
      <c r="J69">
        <f t="shared" si="11"/>
        <v>2.6390573296152584</v>
      </c>
      <c r="K69" t="s">
        <v>39</v>
      </c>
      <c r="M69">
        <v>6</v>
      </c>
      <c r="N69">
        <v>17</v>
      </c>
      <c r="O69">
        <f t="shared" si="12"/>
        <v>2.8903717578961645</v>
      </c>
      <c r="P69" t="s">
        <v>39</v>
      </c>
      <c r="R69">
        <v>6</v>
      </c>
      <c r="S69">
        <v>1</v>
      </c>
      <c r="T69">
        <f t="shared" si="13"/>
        <v>0.69314718055994529</v>
      </c>
      <c r="U69" t="s">
        <v>39</v>
      </c>
      <c r="W69">
        <v>6</v>
      </c>
      <c r="X69">
        <v>0</v>
      </c>
      <c r="Y69">
        <f t="shared" si="9"/>
        <v>0</v>
      </c>
      <c r="Z69" t="s">
        <v>39</v>
      </c>
    </row>
    <row r="70" spans="1:26">
      <c r="A70">
        <v>7</v>
      </c>
      <c r="B70">
        <v>20</v>
      </c>
      <c r="C70">
        <v>7</v>
      </c>
      <c r="D70">
        <v>1</v>
      </c>
      <c r="E70">
        <f t="shared" si="10"/>
        <v>0.69314718055994529</v>
      </c>
      <c r="F70" t="s">
        <v>42</v>
      </c>
      <c r="H70">
        <v>7</v>
      </c>
      <c r="I70">
        <v>1</v>
      </c>
      <c r="J70">
        <f t="shared" si="11"/>
        <v>0.69314718055994529</v>
      </c>
      <c r="K70" t="s">
        <v>42</v>
      </c>
      <c r="M70">
        <v>7</v>
      </c>
      <c r="N70">
        <v>0</v>
      </c>
      <c r="O70">
        <f t="shared" si="12"/>
        <v>0</v>
      </c>
      <c r="P70" t="s">
        <v>42</v>
      </c>
      <c r="R70">
        <v>7</v>
      </c>
      <c r="S70">
        <v>0</v>
      </c>
      <c r="T70">
        <f t="shared" si="13"/>
        <v>0</v>
      </c>
      <c r="U70" t="s">
        <v>42</v>
      </c>
      <c r="W70">
        <v>7</v>
      </c>
      <c r="X70">
        <v>0</v>
      </c>
      <c r="Y70">
        <f t="shared" si="9"/>
        <v>0</v>
      </c>
      <c r="Z70" t="s">
        <v>42</v>
      </c>
    </row>
    <row r="71" spans="1:26">
      <c r="A71">
        <v>8</v>
      </c>
      <c r="B71">
        <v>20</v>
      </c>
      <c r="C71">
        <v>8</v>
      </c>
      <c r="D71">
        <v>9</v>
      </c>
      <c r="E71">
        <f t="shared" si="10"/>
        <v>2.3025850929940459</v>
      </c>
      <c r="F71" t="s">
        <v>35</v>
      </c>
      <c r="H71">
        <v>8</v>
      </c>
      <c r="I71">
        <v>18</v>
      </c>
      <c r="J71">
        <f t="shared" si="11"/>
        <v>2.9444389791664403</v>
      </c>
      <c r="K71" t="s">
        <v>35</v>
      </c>
      <c r="M71">
        <v>8</v>
      </c>
      <c r="N71">
        <v>4</v>
      </c>
      <c r="O71">
        <f t="shared" si="12"/>
        <v>1.6094379124341003</v>
      </c>
      <c r="P71" t="s">
        <v>35</v>
      </c>
      <c r="R71">
        <v>8</v>
      </c>
      <c r="S71">
        <v>0</v>
      </c>
      <c r="T71">
        <f t="shared" si="13"/>
        <v>0</v>
      </c>
      <c r="U71" t="s">
        <v>35</v>
      </c>
      <c r="W71">
        <v>8</v>
      </c>
      <c r="X71">
        <v>0</v>
      </c>
      <c r="Y71">
        <f t="shared" si="9"/>
        <v>0</v>
      </c>
      <c r="Z71" t="s">
        <v>35</v>
      </c>
    </row>
    <row r="72" spans="1:26">
      <c r="A72">
        <v>9</v>
      </c>
      <c r="B72">
        <v>20</v>
      </c>
      <c r="C72">
        <v>9</v>
      </c>
      <c r="D72">
        <v>15</v>
      </c>
      <c r="E72">
        <f t="shared" si="10"/>
        <v>2.7725887222397811</v>
      </c>
      <c r="F72" t="s">
        <v>37</v>
      </c>
      <c r="H72">
        <v>9</v>
      </c>
      <c r="I72">
        <v>9</v>
      </c>
      <c r="J72">
        <f t="shared" si="11"/>
        <v>2.3025850929940459</v>
      </c>
      <c r="K72" t="s">
        <v>37</v>
      </c>
      <c r="M72">
        <v>9</v>
      </c>
      <c r="N72">
        <v>8</v>
      </c>
      <c r="O72">
        <f t="shared" si="12"/>
        <v>2.1972245773362196</v>
      </c>
      <c r="P72" t="s">
        <v>37</v>
      </c>
      <c r="R72">
        <v>9</v>
      </c>
      <c r="S72">
        <v>2</v>
      </c>
      <c r="T72">
        <f t="shared" si="13"/>
        <v>1.0986122886681098</v>
      </c>
      <c r="U72" t="s">
        <v>37</v>
      </c>
      <c r="W72">
        <v>9</v>
      </c>
      <c r="X72">
        <v>0</v>
      </c>
      <c r="Y72">
        <f t="shared" si="9"/>
        <v>0</v>
      </c>
      <c r="Z72" t="s">
        <v>37</v>
      </c>
    </row>
    <row r="73" spans="1:26">
      <c r="A73">
        <v>10</v>
      </c>
      <c r="B73">
        <v>20</v>
      </c>
      <c r="C73">
        <v>10</v>
      </c>
      <c r="D73">
        <v>3</v>
      </c>
      <c r="E73">
        <f t="shared" si="10"/>
        <v>1.3862943611198906</v>
      </c>
      <c r="F73" t="s">
        <v>44</v>
      </c>
      <c r="H73">
        <v>10</v>
      </c>
      <c r="I73">
        <v>6</v>
      </c>
      <c r="J73">
        <f t="shared" si="11"/>
        <v>1.9459101490553132</v>
      </c>
      <c r="K73" t="s">
        <v>44</v>
      </c>
      <c r="M73">
        <v>10</v>
      </c>
      <c r="N73">
        <v>2</v>
      </c>
      <c r="O73">
        <f t="shared" si="12"/>
        <v>1.0986122886681098</v>
      </c>
      <c r="P73" t="s">
        <v>44</v>
      </c>
      <c r="R73">
        <v>10</v>
      </c>
      <c r="S73">
        <v>5</v>
      </c>
      <c r="T73">
        <f t="shared" si="13"/>
        <v>1.791759469228055</v>
      </c>
      <c r="U73" t="s">
        <v>44</v>
      </c>
      <c r="W73">
        <v>10</v>
      </c>
      <c r="X73">
        <v>0</v>
      </c>
      <c r="Y73">
        <f t="shared" si="9"/>
        <v>0</v>
      </c>
      <c r="Z73" t="s">
        <v>44</v>
      </c>
    </row>
    <row r="74" spans="1:26">
      <c r="A74">
        <v>11</v>
      </c>
      <c r="B74">
        <v>20</v>
      </c>
      <c r="C74">
        <v>11</v>
      </c>
      <c r="D74">
        <v>1</v>
      </c>
      <c r="E74">
        <f t="shared" si="10"/>
        <v>0.69314718055994529</v>
      </c>
      <c r="F74" t="s">
        <v>36</v>
      </c>
      <c r="H74">
        <v>11</v>
      </c>
      <c r="I74">
        <v>0</v>
      </c>
      <c r="J74">
        <f t="shared" si="11"/>
        <v>0</v>
      </c>
      <c r="K74" t="s">
        <v>36</v>
      </c>
      <c r="M74">
        <v>11</v>
      </c>
      <c r="N74">
        <v>0</v>
      </c>
      <c r="O74">
        <f t="shared" si="12"/>
        <v>0</v>
      </c>
      <c r="P74" t="s">
        <v>36</v>
      </c>
      <c r="R74">
        <v>11</v>
      </c>
      <c r="S74">
        <v>7</v>
      </c>
      <c r="T74">
        <f t="shared" si="13"/>
        <v>2.0794415416798357</v>
      </c>
      <c r="U74" t="s">
        <v>36</v>
      </c>
      <c r="W74">
        <v>11</v>
      </c>
      <c r="X74">
        <v>0</v>
      </c>
      <c r="Y74">
        <f t="shared" si="9"/>
        <v>0</v>
      </c>
      <c r="Z74" t="s">
        <v>36</v>
      </c>
    </row>
    <row r="75" spans="1:26">
      <c r="A75">
        <v>12</v>
      </c>
      <c r="B75">
        <v>20</v>
      </c>
      <c r="C75">
        <v>12</v>
      </c>
      <c r="D75">
        <v>7</v>
      </c>
      <c r="E75">
        <f t="shared" si="10"/>
        <v>2.0794415416798357</v>
      </c>
      <c r="F75" t="s">
        <v>40</v>
      </c>
      <c r="H75">
        <v>12</v>
      </c>
      <c r="I75">
        <v>6</v>
      </c>
      <c r="J75">
        <f t="shared" si="11"/>
        <v>1.9459101490553132</v>
      </c>
      <c r="K75" t="s">
        <v>40</v>
      </c>
      <c r="M75">
        <v>12</v>
      </c>
      <c r="N75">
        <v>1</v>
      </c>
      <c r="O75">
        <f t="shared" si="12"/>
        <v>0.69314718055994529</v>
      </c>
      <c r="P75" t="s">
        <v>40</v>
      </c>
      <c r="R75">
        <v>12</v>
      </c>
      <c r="S75">
        <v>1</v>
      </c>
      <c r="T75">
        <f t="shared" si="13"/>
        <v>0.69314718055994529</v>
      </c>
      <c r="U75" t="s">
        <v>40</v>
      </c>
      <c r="W75">
        <v>12</v>
      </c>
      <c r="X75">
        <v>0</v>
      </c>
      <c r="Y75">
        <f t="shared" si="9"/>
        <v>0</v>
      </c>
      <c r="Z75" t="s">
        <v>40</v>
      </c>
    </row>
    <row r="76" spans="1:26">
      <c r="A76">
        <v>13</v>
      </c>
      <c r="B76">
        <v>20</v>
      </c>
      <c r="C76">
        <v>13</v>
      </c>
      <c r="D76">
        <v>2</v>
      </c>
      <c r="E76">
        <f t="shared" si="10"/>
        <v>1.0986122886681098</v>
      </c>
      <c r="F76" t="s">
        <v>43</v>
      </c>
      <c r="H76">
        <v>13</v>
      </c>
      <c r="I76">
        <v>0</v>
      </c>
      <c r="J76">
        <f t="shared" si="11"/>
        <v>0</v>
      </c>
      <c r="K76" t="s">
        <v>43</v>
      </c>
      <c r="M76">
        <v>13</v>
      </c>
      <c r="N76">
        <v>0</v>
      </c>
      <c r="O76">
        <f t="shared" si="12"/>
        <v>0</v>
      </c>
      <c r="P76" t="s">
        <v>43</v>
      </c>
      <c r="R76">
        <v>13</v>
      </c>
      <c r="S76">
        <v>2</v>
      </c>
      <c r="T76">
        <f t="shared" si="13"/>
        <v>1.0986122886681098</v>
      </c>
      <c r="U76" t="s">
        <v>43</v>
      </c>
      <c r="W76">
        <v>13</v>
      </c>
      <c r="X76">
        <v>0</v>
      </c>
      <c r="Y76">
        <f t="shared" si="9"/>
        <v>0</v>
      </c>
      <c r="Z76" t="s">
        <v>43</v>
      </c>
    </row>
    <row r="77" spans="1:26">
      <c r="A77">
        <v>14</v>
      </c>
      <c r="B77">
        <v>20</v>
      </c>
      <c r="C77">
        <v>14</v>
      </c>
      <c r="D77">
        <v>1</v>
      </c>
      <c r="E77">
        <f t="shared" si="10"/>
        <v>0.69314718055994529</v>
      </c>
      <c r="F77" t="s">
        <v>46</v>
      </c>
      <c r="H77">
        <v>14</v>
      </c>
      <c r="I77">
        <v>1</v>
      </c>
      <c r="J77">
        <f t="shared" si="11"/>
        <v>0.69314718055994529</v>
      </c>
      <c r="K77" t="s">
        <v>46</v>
      </c>
      <c r="M77">
        <v>14</v>
      </c>
      <c r="N77">
        <v>0</v>
      </c>
      <c r="O77">
        <f t="shared" si="12"/>
        <v>0</v>
      </c>
      <c r="P77" t="s">
        <v>46</v>
      </c>
      <c r="R77">
        <v>14</v>
      </c>
      <c r="S77">
        <v>4</v>
      </c>
      <c r="T77">
        <f t="shared" si="13"/>
        <v>1.6094379124341003</v>
      </c>
      <c r="U77" t="s">
        <v>46</v>
      </c>
      <c r="W77">
        <v>14</v>
      </c>
      <c r="X77">
        <v>0</v>
      </c>
      <c r="Y77">
        <f t="shared" si="9"/>
        <v>0</v>
      </c>
      <c r="Z77" t="s">
        <v>46</v>
      </c>
    </row>
    <row r="78" spans="1:26">
      <c r="A78">
        <v>15</v>
      </c>
      <c r="B78">
        <v>20</v>
      </c>
      <c r="C78">
        <v>15</v>
      </c>
      <c r="D78">
        <v>0</v>
      </c>
      <c r="E78">
        <f t="shared" si="10"/>
        <v>0</v>
      </c>
      <c r="F78" t="s">
        <v>45</v>
      </c>
      <c r="H78">
        <v>15</v>
      </c>
      <c r="I78">
        <v>0</v>
      </c>
      <c r="J78">
        <f t="shared" si="11"/>
        <v>0</v>
      </c>
      <c r="K78" t="s">
        <v>45</v>
      </c>
      <c r="M78">
        <v>15</v>
      </c>
      <c r="N78">
        <v>0</v>
      </c>
      <c r="O78">
        <f t="shared" si="12"/>
        <v>0</v>
      </c>
      <c r="P78" t="s">
        <v>45</v>
      </c>
      <c r="R78">
        <v>15</v>
      </c>
      <c r="S78">
        <v>2</v>
      </c>
      <c r="T78">
        <f t="shared" si="13"/>
        <v>1.0986122886681098</v>
      </c>
      <c r="U78" t="s">
        <v>45</v>
      </c>
      <c r="W78">
        <v>15</v>
      </c>
      <c r="X78">
        <v>0</v>
      </c>
      <c r="Y78">
        <f t="shared" si="9"/>
        <v>0</v>
      </c>
      <c r="Z78" t="s">
        <v>45</v>
      </c>
    </row>
    <row r="79" spans="1:26">
      <c r="A79">
        <v>16</v>
      </c>
      <c r="B79">
        <v>20</v>
      </c>
      <c r="C79">
        <v>16</v>
      </c>
      <c r="D79">
        <v>4</v>
      </c>
      <c r="E79">
        <f t="shared" si="10"/>
        <v>1.6094379124341003</v>
      </c>
      <c r="F79" t="s">
        <v>38</v>
      </c>
      <c r="H79">
        <v>16</v>
      </c>
      <c r="I79">
        <v>2</v>
      </c>
      <c r="J79">
        <f t="shared" si="11"/>
        <v>1.0986122886681098</v>
      </c>
      <c r="K79" t="s">
        <v>38</v>
      </c>
      <c r="M79">
        <v>16</v>
      </c>
      <c r="N79">
        <v>1</v>
      </c>
      <c r="O79">
        <f t="shared" si="12"/>
        <v>0.69314718055994529</v>
      </c>
      <c r="P79" t="s">
        <v>38</v>
      </c>
      <c r="R79">
        <v>16</v>
      </c>
      <c r="S79">
        <v>4</v>
      </c>
      <c r="T79">
        <f t="shared" si="13"/>
        <v>1.6094379124341003</v>
      </c>
      <c r="U79" t="s">
        <v>38</v>
      </c>
      <c r="W79">
        <v>16</v>
      </c>
      <c r="X79">
        <v>0</v>
      </c>
      <c r="Y79">
        <v>1</v>
      </c>
      <c r="Z79" t="s">
        <v>38</v>
      </c>
    </row>
    <row r="80" spans="1:26">
      <c r="A80" t="s">
        <v>23</v>
      </c>
      <c r="E80">
        <f>AVERAGE(E64:E79)</f>
        <v>1.9744495339783654</v>
      </c>
      <c r="J80">
        <f>AVERAGE(J64:J79)</f>
        <v>1.495818875940174</v>
      </c>
      <c r="O80">
        <f>AVERAGE(O64:O79)</f>
        <v>1.2687639058092579</v>
      </c>
      <c r="T80">
        <f>AVERAGE(T64:T79)</f>
        <v>1.1296766899153259</v>
      </c>
      <c r="Y80">
        <f>AVERAGE(Y64:Y79)</f>
        <v>6.25E-2</v>
      </c>
    </row>
    <row r="81" spans="1:25">
      <c r="A81" t="s">
        <v>22</v>
      </c>
      <c r="E81">
        <v>1.19</v>
      </c>
      <c r="J81">
        <v>1.19</v>
      </c>
      <c r="O81">
        <v>1.19</v>
      </c>
      <c r="T81">
        <v>1.19</v>
      </c>
      <c r="Y81">
        <v>1.19</v>
      </c>
    </row>
    <row r="82" spans="1:25">
      <c r="A82" t="s">
        <v>24</v>
      </c>
      <c r="E82">
        <f>E80/E81</f>
        <v>1.6592012890574499</v>
      </c>
      <c r="J82">
        <f>J80/J81</f>
        <v>1.2569906520505665</v>
      </c>
      <c r="O82">
        <f>O80/O81</f>
        <v>1.0661881561422335</v>
      </c>
      <c r="T82">
        <f>T80/T81</f>
        <v>0.94930814278598818</v>
      </c>
      <c r="Y82">
        <f>Y80/Y81</f>
        <v>5.2521008403361345E-2</v>
      </c>
    </row>
  </sheetData>
  <mergeCells count="14">
    <mergeCell ref="W62:Y62"/>
    <mergeCell ref="W39:Y39"/>
    <mergeCell ref="A1:M3"/>
    <mergeCell ref="C5:G5"/>
    <mergeCell ref="I5:M5"/>
    <mergeCell ref="A35:B35"/>
    <mergeCell ref="M62:O62"/>
    <mergeCell ref="C39:E39"/>
    <mergeCell ref="H39:J39"/>
    <mergeCell ref="M39:O39"/>
    <mergeCell ref="R39:T39"/>
    <mergeCell ref="H62:J62"/>
    <mergeCell ref="R62:T62"/>
    <mergeCell ref="C62:E6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91D6C-D758-442B-81C8-1FD4D8B1EDB5}">
  <dimension ref="A1:Z22"/>
  <sheetViews>
    <sheetView workbookViewId="0">
      <selection activeCell="I26" sqref="I26"/>
    </sheetView>
  </sheetViews>
  <sheetFormatPr defaultRowHeight="15.6"/>
  <sheetData>
    <row r="1" spans="1:26">
      <c r="H1" s="9"/>
      <c r="I1" s="9"/>
      <c r="J1" s="9"/>
      <c r="K1" s="9"/>
    </row>
    <row r="2" spans="1:26">
      <c r="A2" t="s">
        <v>15</v>
      </c>
      <c r="C2" s="22" t="s">
        <v>30</v>
      </c>
      <c r="D2" s="22"/>
      <c r="E2" s="22"/>
      <c r="F2" s="9"/>
      <c r="H2" s="22" t="s">
        <v>19</v>
      </c>
      <c r="I2" s="22"/>
      <c r="J2" s="22"/>
      <c r="K2" s="9"/>
      <c r="M2" s="22" t="s">
        <v>21</v>
      </c>
      <c r="N2" s="22"/>
      <c r="O2" s="22"/>
      <c r="P2" s="9"/>
      <c r="R2" s="22" t="s">
        <v>20</v>
      </c>
      <c r="S2" s="22"/>
      <c r="T2" s="22"/>
      <c r="U2" s="9"/>
      <c r="W2" s="22" t="s">
        <v>25</v>
      </c>
      <c r="X2" s="22"/>
      <c r="Y2" s="22"/>
    </row>
    <row r="3" spans="1:26">
      <c r="B3" t="s">
        <v>27</v>
      </c>
      <c r="C3" t="s">
        <v>16</v>
      </c>
      <c r="D3" t="s">
        <v>17</v>
      </c>
      <c r="E3" t="s">
        <v>18</v>
      </c>
      <c r="F3" t="s">
        <v>31</v>
      </c>
      <c r="H3" t="s">
        <v>16</v>
      </c>
      <c r="I3" t="s">
        <v>17</v>
      </c>
      <c r="J3" t="s">
        <v>18</v>
      </c>
      <c r="K3" t="s">
        <v>31</v>
      </c>
      <c r="M3" t="s">
        <v>16</v>
      </c>
      <c r="N3" t="s">
        <v>17</v>
      </c>
      <c r="O3" t="s">
        <v>18</v>
      </c>
      <c r="P3" t="s">
        <v>31</v>
      </c>
      <c r="R3" t="s">
        <v>16</v>
      </c>
      <c r="S3" t="s">
        <v>17</v>
      </c>
      <c r="T3" t="s">
        <v>18</v>
      </c>
      <c r="U3" t="s">
        <v>31</v>
      </c>
      <c r="W3" t="s">
        <v>16</v>
      </c>
      <c r="X3" t="s">
        <v>17</v>
      </c>
      <c r="Y3" t="s">
        <v>18</v>
      </c>
      <c r="Z3" t="s">
        <v>31</v>
      </c>
    </row>
    <row r="4" spans="1:26">
      <c r="A4">
        <v>1</v>
      </c>
      <c r="B4">
        <v>20</v>
      </c>
      <c r="D4">
        <v>20</v>
      </c>
      <c r="E4">
        <f>LN(D4+1)</f>
        <v>3.044522437723423</v>
      </c>
      <c r="F4" t="s">
        <v>33</v>
      </c>
      <c r="I4">
        <v>10</v>
      </c>
      <c r="J4">
        <f>LN(I4+1)</f>
        <v>2.3978952727983707</v>
      </c>
      <c r="K4" t="s">
        <v>33</v>
      </c>
      <c r="N4">
        <v>50</v>
      </c>
      <c r="O4">
        <f>LN(N4+1)</f>
        <v>3.9318256327243257</v>
      </c>
      <c r="P4" t="s">
        <v>33</v>
      </c>
      <c r="S4">
        <v>500</v>
      </c>
      <c r="T4">
        <f>LN(S4+1)</f>
        <v>6.2166061010848646</v>
      </c>
      <c r="U4" t="s">
        <v>33</v>
      </c>
      <c r="X4">
        <v>0</v>
      </c>
      <c r="Y4">
        <f t="shared" ref="Y4:Y19" si="0">LN(X4+1)</f>
        <v>0</v>
      </c>
      <c r="Z4" t="s">
        <v>33</v>
      </c>
    </row>
    <row r="5" spans="1:26">
      <c r="A5">
        <v>2</v>
      </c>
      <c r="B5">
        <v>20</v>
      </c>
      <c r="D5">
        <v>20</v>
      </c>
      <c r="E5">
        <f t="shared" ref="E5:E19" si="1">LN(D5+1)</f>
        <v>3.044522437723423</v>
      </c>
      <c r="F5" t="s">
        <v>47</v>
      </c>
      <c r="I5">
        <v>200</v>
      </c>
      <c r="J5">
        <f t="shared" ref="J5:J19" si="2">LN(I5+1)</f>
        <v>5.3033049080590757</v>
      </c>
      <c r="K5" t="s">
        <v>47</v>
      </c>
      <c r="N5">
        <v>10</v>
      </c>
      <c r="O5">
        <f t="shared" ref="O5:O19" si="3">LN(N5+1)</f>
        <v>2.3978952727983707</v>
      </c>
      <c r="P5" t="s">
        <v>47</v>
      </c>
      <c r="S5">
        <v>0</v>
      </c>
      <c r="T5">
        <f t="shared" ref="T5:T19" si="4">LN(S5+1)</f>
        <v>0</v>
      </c>
      <c r="U5" t="s">
        <v>47</v>
      </c>
      <c r="X5">
        <v>0</v>
      </c>
      <c r="Y5">
        <f t="shared" si="0"/>
        <v>0</v>
      </c>
      <c r="Z5" t="s">
        <v>47</v>
      </c>
    </row>
    <row r="6" spans="1:26">
      <c r="A6">
        <v>3</v>
      </c>
      <c r="B6">
        <v>20</v>
      </c>
      <c r="D6">
        <v>20</v>
      </c>
      <c r="E6">
        <f t="shared" si="1"/>
        <v>3.044522437723423</v>
      </c>
      <c r="F6" t="s">
        <v>32</v>
      </c>
      <c r="I6">
        <v>10</v>
      </c>
      <c r="J6">
        <f t="shared" si="2"/>
        <v>2.3978952727983707</v>
      </c>
      <c r="K6" t="s">
        <v>32</v>
      </c>
      <c r="N6">
        <v>50</v>
      </c>
      <c r="O6">
        <f t="shared" si="3"/>
        <v>3.9318256327243257</v>
      </c>
      <c r="P6" t="s">
        <v>32</v>
      </c>
      <c r="S6">
        <v>0</v>
      </c>
      <c r="T6">
        <f t="shared" si="4"/>
        <v>0</v>
      </c>
      <c r="U6" t="s">
        <v>32</v>
      </c>
      <c r="X6">
        <v>0</v>
      </c>
      <c r="Y6">
        <f t="shared" si="0"/>
        <v>0</v>
      </c>
      <c r="Z6" t="s">
        <v>32</v>
      </c>
    </row>
    <row r="7" spans="1:26">
      <c r="A7">
        <v>4</v>
      </c>
      <c r="B7">
        <v>20</v>
      </c>
      <c r="D7">
        <v>20</v>
      </c>
      <c r="E7">
        <f t="shared" si="1"/>
        <v>3.044522437723423</v>
      </c>
      <c r="F7" t="s">
        <v>34</v>
      </c>
      <c r="I7">
        <v>200</v>
      </c>
      <c r="J7">
        <f t="shared" si="2"/>
        <v>5.3033049080590757</v>
      </c>
      <c r="K7" t="s">
        <v>34</v>
      </c>
      <c r="N7">
        <v>10</v>
      </c>
      <c r="O7">
        <f t="shared" si="3"/>
        <v>2.3978952727983707</v>
      </c>
      <c r="P7" t="s">
        <v>34</v>
      </c>
      <c r="S7">
        <v>500</v>
      </c>
      <c r="T7">
        <f t="shared" si="4"/>
        <v>6.2166061010848646</v>
      </c>
      <c r="U7" t="s">
        <v>34</v>
      </c>
      <c r="X7">
        <v>0</v>
      </c>
      <c r="Y7">
        <f t="shared" si="0"/>
        <v>0</v>
      </c>
      <c r="Z7" t="s">
        <v>34</v>
      </c>
    </row>
    <row r="8" spans="1:26">
      <c r="A8">
        <v>5</v>
      </c>
      <c r="B8">
        <v>20</v>
      </c>
      <c r="D8">
        <v>20</v>
      </c>
      <c r="E8">
        <f t="shared" si="1"/>
        <v>3.044522437723423</v>
      </c>
      <c r="F8" t="s">
        <v>41</v>
      </c>
      <c r="I8">
        <v>10</v>
      </c>
      <c r="J8">
        <f t="shared" si="2"/>
        <v>2.3978952727983707</v>
      </c>
      <c r="K8" t="s">
        <v>41</v>
      </c>
      <c r="N8">
        <v>50</v>
      </c>
      <c r="O8">
        <f t="shared" si="3"/>
        <v>3.9318256327243257</v>
      </c>
      <c r="P8" t="s">
        <v>41</v>
      </c>
      <c r="S8">
        <v>0</v>
      </c>
      <c r="T8">
        <f t="shared" si="4"/>
        <v>0</v>
      </c>
      <c r="U8" t="s">
        <v>41</v>
      </c>
      <c r="X8">
        <v>0</v>
      </c>
      <c r="Y8">
        <f t="shared" si="0"/>
        <v>0</v>
      </c>
      <c r="Z8" t="s">
        <v>41</v>
      </c>
    </row>
    <row r="9" spans="1:26">
      <c r="A9">
        <v>6</v>
      </c>
      <c r="B9">
        <v>20</v>
      </c>
      <c r="D9">
        <v>20</v>
      </c>
      <c r="E9">
        <f t="shared" si="1"/>
        <v>3.044522437723423</v>
      </c>
      <c r="F9" t="s">
        <v>39</v>
      </c>
      <c r="I9">
        <v>200</v>
      </c>
      <c r="J9">
        <f t="shared" si="2"/>
        <v>5.3033049080590757</v>
      </c>
      <c r="K9" t="s">
        <v>39</v>
      </c>
      <c r="N9">
        <v>10</v>
      </c>
      <c r="O9">
        <f t="shared" si="3"/>
        <v>2.3978952727983707</v>
      </c>
      <c r="P9" t="s">
        <v>39</v>
      </c>
      <c r="S9">
        <v>0</v>
      </c>
      <c r="T9">
        <f t="shared" si="4"/>
        <v>0</v>
      </c>
      <c r="U9" t="s">
        <v>39</v>
      </c>
      <c r="X9">
        <v>0</v>
      </c>
      <c r="Y9">
        <f t="shared" si="0"/>
        <v>0</v>
      </c>
      <c r="Z9" t="s">
        <v>39</v>
      </c>
    </row>
    <row r="10" spans="1:26">
      <c r="A10">
        <v>7</v>
      </c>
      <c r="B10">
        <v>20</v>
      </c>
      <c r="D10">
        <v>20</v>
      </c>
      <c r="E10">
        <f t="shared" si="1"/>
        <v>3.044522437723423</v>
      </c>
      <c r="F10" t="s">
        <v>42</v>
      </c>
      <c r="I10">
        <v>10</v>
      </c>
      <c r="J10">
        <f t="shared" si="2"/>
        <v>2.3978952727983707</v>
      </c>
      <c r="K10" t="s">
        <v>42</v>
      </c>
      <c r="N10">
        <v>50</v>
      </c>
      <c r="O10">
        <f t="shared" si="3"/>
        <v>3.9318256327243257</v>
      </c>
      <c r="P10" t="s">
        <v>42</v>
      </c>
      <c r="S10">
        <v>50000</v>
      </c>
      <c r="T10">
        <f t="shared" si="4"/>
        <v>10.819798284210286</v>
      </c>
      <c r="U10" t="s">
        <v>42</v>
      </c>
      <c r="X10">
        <v>0</v>
      </c>
      <c r="Y10">
        <f t="shared" si="0"/>
        <v>0</v>
      </c>
      <c r="Z10" t="s">
        <v>42</v>
      </c>
    </row>
    <row r="11" spans="1:26">
      <c r="A11">
        <v>8</v>
      </c>
      <c r="B11">
        <v>20</v>
      </c>
      <c r="D11">
        <v>20</v>
      </c>
      <c r="E11">
        <f t="shared" si="1"/>
        <v>3.044522437723423</v>
      </c>
      <c r="F11" t="s">
        <v>35</v>
      </c>
      <c r="I11">
        <v>200</v>
      </c>
      <c r="J11">
        <f t="shared" si="2"/>
        <v>5.3033049080590757</v>
      </c>
      <c r="K11" t="s">
        <v>35</v>
      </c>
      <c r="N11">
        <v>10</v>
      </c>
      <c r="O11">
        <f t="shared" si="3"/>
        <v>2.3978952727983707</v>
      </c>
      <c r="P11" t="s">
        <v>35</v>
      </c>
      <c r="S11">
        <v>0</v>
      </c>
      <c r="T11">
        <f t="shared" si="4"/>
        <v>0</v>
      </c>
      <c r="U11" t="s">
        <v>35</v>
      </c>
      <c r="X11">
        <v>1</v>
      </c>
      <c r="Y11">
        <f t="shared" si="0"/>
        <v>0.69314718055994529</v>
      </c>
      <c r="Z11" t="s">
        <v>35</v>
      </c>
    </row>
    <row r="12" spans="1:26">
      <c r="A12">
        <v>9</v>
      </c>
      <c r="B12">
        <v>20</v>
      </c>
      <c r="D12">
        <v>20</v>
      </c>
      <c r="E12">
        <f t="shared" si="1"/>
        <v>3.044522437723423</v>
      </c>
      <c r="F12" t="s">
        <v>43</v>
      </c>
      <c r="I12">
        <v>10</v>
      </c>
      <c r="J12">
        <f t="shared" si="2"/>
        <v>2.3978952727983707</v>
      </c>
      <c r="K12" t="s">
        <v>43</v>
      </c>
      <c r="N12">
        <v>50</v>
      </c>
      <c r="O12">
        <f t="shared" si="3"/>
        <v>3.9318256327243257</v>
      </c>
      <c r="P12" t="s">
        <v>43</v>
      </c>
      <c r="S12">
        <v>0</v>
      </c>
      <c r="T12">
        <f t="shared" si="4"/>
        <v>0</v>
      </c>
      <c r="U12" t="s">
        <v>43</v>
      </c>
      <c r="X12">
        <v>0</v>
      </c>
      <c r="Y12">
        <f t="shared" si="0"/>
        <v>0</v>
      </c>
      <c r="Z12" t="s">
        <v>43</v>
      </c>
    </row>
    <row r="13" spans="1:26">
      <c r="A13">
        <v>10</v>
      </c>
      <c r="B13">
        <v>20</v>
      </c>
      <c r="D13">
        <v>20</v>
      </c>
      <c r="E13">
        <f t="shared" si="1"/>
        <v>3.044522437723423</v>
      </c>
      <c r="F13" t="s">
        <v>40</v>
      </c>
      <c r="I13">
        <v>200</v>
      </c>
      <c r="J13">
        <f t="shared" si="2"/>
        <v>5.3033049080590757</v>
      </c>
      <c r="K13" t="s">
        <v>40</v>
      </c>
      <c r="N13">
        <v>10</v>
      </c>
      <c r="O13">
        <f t="shared" si="3"/>
        <v>2.3978952727983707</v>
      </c>
      <c r="P13" t="s">
        <v>40</v>
      </c>
      <c r="S13">
        <v>500</v>
      </c>
      <c r="T13">
        <f t="shared" si="4"/>
        <v>6.2166061010848646</v>
      </c>
      <c r="U13" t="s">
        <v>40</v>
      </c>
      <c r="X13">
        <v>0</v>
      </c>
      <c r="Y13">
        <f t="shared" si="0"/>
        <v>0</v>
      </c>
      <c r="Z13" t="s">
        <v>40</v>
      </c>
    </row>
    <row r="14" spans="1:26">
      <c r="A14">
        <v>11</v>
      </c>
      <c r="B14">
        <v>20</v>
      </c>
      <c r="D14">
        <v>20</v>
      </c>
      <c r="E14">
        <f t="shared" si="1"/>
        <v>3.044522437723423</v>
      </c>
      <c r="F14" t="s">
        <v>36</v>
      </c>
      <c r="I14">
        <v>10</v>
      </c>
      <c r="J14">
        <f t="shared" si="2"/>
        <v>2.3978952727983707</v>
      </c>
      <c r="K14" t="s">
        <v>36</v>
      </c>
      <c r="N14">
        <v>50</v>
      </c>
      <c r="O14">
        <f t="shared" si="3"/>
        <v>3.9318256327243257</v>
      </c>
      <c r="P14" t="s">
        <v>36</v>
      </c>
      <c r="S14">
        <v>0</v>
      </c>
      <c r="T14">
        <f t="shared" si="4"/>
        <v>0</v>
      </c>
      <c r="U14" t="s">
        <v>36</v>
      </c>
      <c r="X14">
        <v>0</v>
      </c>
      <c r="Y14">
        <f t="shared" si="0"/>
        <v>0</v>
      </c>
      <c r="Z14" t="s">
        <v>36</v>
      </c>
    </row>
    <row r="15" spans="1:26">
      <c r="A15">
        <v>12</v>
      </c>
      <c r="B15">
        <v>20</v>
      </c>
      <c r="D15">
        <v>20</v>
      </c>
      <c r="E15">
        <f t="shared" si="1"/>
        <v>3.044522437723423</v>
      </c>
      <c r="F15" t="s">
        <v>37</v>
      </c>
      <c r="I15">
        <v>200</v>
      </c>
      <c r="J15">
        <f t="shared" si="2"/>
        <v>5.3033049080590757</v>
      </c>
      <c r="K15" t="s">
        <v>37</v>
      </c>
      <c r="N15">
        <v>10</v>
      </c>
      <c r="O15">
        <f t="shared" si="3"/>
        <v>2.3978952727983707</v>
      </c>
      <c r="P15" t="s">
        <v>37</v>
      </c>
      <c r="S15">
        <v>0</v>
      </c>
      <c r="T15">
        <f t="shared" si="4"/>
        <v>0</v>
      </c>
      <c r="U15" t="s">
        <v>37</v>
      </c>
      <c r="X15">
        <v>0</v>
      </c>
      <c r="Y15">
        <f t="shared" si="0"/>
        <v>0</v>
      </c>
      <c r="Z15" t="s">
        <v>37</v>
      </c>
    </row>
    <row r="16" spans="1:26">
      <c r="A16">
        <v>13</v>
      </c>
      <c r="B16">
        <v>20</v>
      </c>
      <c r="D16">
        <v>20</v>
      </c>
      <c r="E16">
        <f t="shared" si="1"/>
        <v>3.044522437723423</v>
      </c>
      <c r="F16" t="s">
        <v>44</v>
      </c>
      <c r="I16">
        <v>10</v>
      </c>
      <c r="J16">
        <f t="shared" si="2"/>
        <v>2.3978952727983707</v>
      </c>
      <c r="K16" t="s">
        <v>44</v>
      </c>
      <c r="N16">
        <v>50</v>
      </c>
      <c r="O16">
        <f t="shared" si="3"/>
        <v>3.9318256327243257</v>
      </c>
      <c r="P16" t="s">
        <v>44</v>
      </c>
      <c r="S16">
        <v>500</v>
      </c>
      <c r="T16">
        <f t="shared" si="4"/>
        <v>6.2166061010848646</v>
      </c>
      <c r="U16" t="s">
        <v>44</v>
      </c>
      <c r="X16">
        <v>0</v>
      </c>
      <c r="Y16">
        <f t="shared" si="0"/>
        <v>0</v>
      </c>
      <c r="Z16" t="s">
        <v>44</v>
      </c>
    </row>
    <row r="17" spans="1:26">
      <c r="A17">
        <v>14</v>
      </c>
      <c r="B17">
        <v>20</v>
      </c>
      <c r="D17">
        <v>20</v>
      </c>
      <c r="E17">
        <f t="shared" si="1"/>
        <v>3.044522437723423</v>
      </c>
      <c r="F17" t="s">
        <v>38</v>
      </c>
      <c r="I17">
        <v>200</v>
      </c>
      <c r="J17">
        <f t="shared" si="2"/>
        <v>5.3033049080590757</v>
      </c>
      <c r="K17" t="s">
        <v>38</v>
      </c>
      <c r="N17">
        <v>10</v>
      </c>
      <c r="O17">
        <f t="shared" si="3"/>
        <v>2.3978952727983707</v>
      </c>
      <c r="P17" t="s">
        <v>38</v>
      </c>
      <c r="S17">
        <v>0</v>
      </c>
      <c r="T17">
        <f t="shared" si="4"/>
        <v>0</v>
      </c>
      <c r="U17" t="s">
        <v>38</v>
      </c>
      <c r="X17">
        <v>0</v>
      </c>
      <c r="Y17">
        <f t="shared" si="0"/>
        <v>0</v>
      </c>
      <c r="Z17" t="s">
        <v>38</v>
      </c>
    </row>
    <row r="18" spans="1:26">
      <c r="A18">
        <v>15</v>
      </c>
      <c r="B18">
        <v>20</v>
      </c>
      <c r="D18">
        <v>20</v>
      </c>
      <c r="E18">
        <f t="shared" si="1"/>
        <v>3.044522437723423</v>
      </c>
      <c r="F18" t="s">
        <v>45</v>
      </c>
      <c r="I18">
        <v>10</v>
      </c>
      <c r="J18">
        <f t="shared" si="2"/>
        <v>2.3978952727983707</v>
      </c>
      <c r="K18" t="s">
        <v>45</v>
      </c>
      <c r="N18">
        <v>50</v>
      </c>
      <c r="O18">
        <f t="shared" si="3"/>
        <v>3.9318256327243257</v>
      </c>
      <c r="P18" t="s">
        <v>45</v>
      </c>
      <c r="S18">
        <v>0</v>
      </c>
      <c r="T18">
        <f t="shared" si="4"/>
        <v>0</v>
      </c>
      <c r="U18" t="s">
        <v>45</v>
      </c>
      <c r="X18">
        <v>0</v>
      </c>
      <c r="Y18">
        <f t="shared" si="0"/>
        <v>0</v>
      </c>
      <c r="Z18" t="s">
        <v>45</v>
      </c>
    </row>
    <row r="19" spans="1:26">
      <c r="A19">
        <v>16</v>
      </c>
      <c r="B19">
        <v>20</v>
      </c>
      <c r="D19">
        <v>20</v>
      </c>
      <c r="E19">
        <f t="shared" si="1"/>
        <v>3.044522437723423</v>
      </c>
      <c r="F19" t="s">
        <v>46</v>
      </c>
      <c r="I19">
        <v>200</v>
      </c>
      <c r="J19">
        <f t="shared" si="2"/>
        <v>5.3033049080590757</v>
      </c>
      <c r="K19" t="s">
        <v>46</v>
      </c>
      <c r="N19">
        <v>10</v>
      </c>
      <c r="O19">
        <f t="shared" si="3"/>
        <v>2.3978952727983707</v>
      </c>
      <c r="P19" t="s">
        <v>46</v>
      </c>
      <c r="S19">
        <v>500</v>
      </c>
      <c r="T19">
        <f t="shared" si="4"/>
        <v>6.2166061010848646</v>
      </c>
      <c r="U19" t="s">
        <v>46</v>
      </c>
      <c r="X19">
        <v>0</v>
      </c>
      <c r="Y19">
        <f t="shared" si="0"/>
        <v>0</v>
      </c>
      <c r="Z19" t="s">
        <v>46</v>
      </c>
    </row>
    <row r="20" spans="1:26">
      <c r="A20" t="s">
        <v>23</v>
      </c>
      <c r="E20">
        <f>AVERAGE(E4:E14)</f>
        <v>3.044522437723423</v>
      </c>
      <c r="J20">
        <f>AVERAGE(J4:J19)</f>
        <v>3.8506000904287236</v>
      </c>
      <c r="O20">
        <f>AVERAGE(O4:O19)</f>
        <v>3.1648604527613489</v>
      </c>
      <c r="T20">
        <f>AVERAGE(T4:T19)</f>
        <v>2.6189267993521628</v>
      </c>
      <c r="Y20">
        <f>AVERAGE(Y4:Y19)</f>
        <v>4.332169878499658E-2</v>
      </c>
    </row>
    <row r="21" spans="1:26">
      <c r="A21" t="s">
        <v>22</v>
      </c>
      <c r="E21">
        <v>1.19</v>
      </c>
      <c r="J21">
        <v>1.19</v>
      </c>
      <c r="O21">
        <v>1.19</v>
      </c>
      <c r="T21">
        <v>1.19</v>
      </c>
      <c r="Y21">
        <v>1.19</v>
      </c>
    </row>
    <row r="22" spans="1:26">
      <c r="A22" t="s">
        <v>24</v>
      </c>
      <c r="E22">
        <f>E20/E21</f>
        <v>2.5584222165743054</v>
      </c>
      <c r="J22">
        <f>J20/J21</f>
        <v>3.2357983953182554</v>
      </c>
      <c r="O22">
        <f>O20/O21</f>
        <v>2.6595465989591167</v>
      </c>
      <c r="T22">
        <f>T20/T21</f>
        <v>2.2007788229850109</v>
      </c>
      <c r="Y22">
        <f>Y20/Y21</f>
        <v>3.640478889495511E-2</v>
      </c>
    </row>
  </sheetData>
  <mergeCells count="5">
    <mergeCell ref="C2:E2"/>
    <mergeCell ref="H2:J2"/>
    <mergeCell ref="M2:O2"/>
    <mergeCell ref="R2:T2"/>
    <mergeCell ref="W2:Y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Icy Strait CPUE</vt:lpstr>
      <vt:lpstr>CPUE Experimental</vt:lpstr>
    </vt:vector>
  </TitlesOfParts>
  <Company>NOAA Fisheries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Jim.Murphy</dc:creator>
  <cp:lastModifiedBy>Piston, Andrew W (DFG)</cp:lastModifiedBy>
  <dcterms:created xsi:type="dcterms:W3CDTF">2021-08-12T17:30:26Z</dcterms:created>
  <dcterms:modified xsi:type="dcterms:W3CDTF">2024-08-16T23:12:34Z</dcterms:modified>
</cp:coreProperties>
</file>