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ABL_FEDZ\Forecast Documentation\Oceanography\Temperature\"/>
    </mc:Choice>
  </mc:AlternateContent>
  <bookViews>
    <workbookView xWindow="480" yWindow="60" windowWidth="10956" windowHeight="7380" tabRatio="861"/>
  </bookViews>
  <sheets>
    <sheet name="ISTI" sheetId="5" r:id="rId1"/>
  </sheets>
  <definedNames>
    <definedName name="_xlnm.Print_Area" localSheetId="0">ISTI!#REF!</definedName>
  </definedNames>
  <calcPr calcId="162913"/>
</workbook>
</file>

<file path=xl/calcChain.xml><?xml version="1.0" encoding="utf-8"?>
<calcChain xmlns="http://schemas.openxmlformats.org/spreadsheetml/2006/main">
  <c r="I31" i="5" l="1"/>
  <c r="E31" i="5"/>
  <c r="F31" i="5"/>
  <c r="E33" i="5"/>
  <c r="D33" i="5"/>
  <c r="G31" i="5"/>
  <c r="C33" i="5"/>
  <c r="B33" i="5"/>
  <c r="H31" i="5" s="1"/>
  <c r="G5" i="5" l="1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4" i="5"/>
  <c r="E34" i="5" l="1"/>
  <c r="F5" i="5" l="1"/>
  <c r="H27" i="5"/>
  <c r="E30" i="5"/>
  <c r="E29" i="5"/>
  <c r="F11" i="5" l="1"/>
  <c r="F12" i="5"/>
  <c r="F26" i="5"/>
  <c r="F10" i="5"/>
  <c r="F27" i="5"/>
  <c r="F25" i="5"/>
  <c r="F9" i="5"/>
  <c r="F17" i="5"/>
  <c r="F20" i="5"/>
  <c r="F8" i="5"/>
  <c r="F18" i="5"/>
  <c r="F28" i="5"/>
  <c r="F19" i="5"/>
  <c r="F7" i="5"/>
  <c r="F24" i="5"/>
  <c r="F16" i="5"/>
  <c r="F6" i="5"/>
  <c r="F23" i="5"/>
  <c r="F15" i="5"/>
  <c r="F30" i="5"/>
  <c r="F22" i="5"/>
  <c r="F14" i="5"/>
  <c r="F29" i="5"/>
  <c r="F21" i="5"/>
  <c r="F13" i="5"/>
  <c r="H28" i="5"/>
  <c r="H30" i="5"/>
  <c r="H29" i="5"/>
  <c r="H26" i="5"/>
  <c r="E25" i="5"/>
  <c r="E26" i="5"/>
  <c r="E27" i="5"/>
  <c r="E28" i="5"/>
  <c r="E24" i="5" l="1"/>
  <c r="I29" i="5" l="1"/>
  <c r="I30" i="5"/>
  <c r="I25" i="5"/>
  <c r="I26" i="5"/>
  <c r="I27" i="5"/>
  <c r="I28" i="5"/>
  <c r="H25" i="5"/>
  <c r="H24" i="5" l="1"/>
  <c r="E4" i="5" l="1"/>
  <c r="E23" i="5" l="1"/>
  <c r="H23" i="5"/>
  <c r="I24" i="5" l="1"/>
  <c r="F4" i="5" l="1"/>
  <c r="I4" i="5" s="1"/>
  <c r="I23" i="5" l="1"/>
  <c r="E22" i="5" l="1"/>
  <c r="I22" i="5" s="1"/>
  <c r="H22" i="5" l="1"/>
  <c r="H18" i="5"/>
  <c r="H14" i="5"/>
  <c r="H10" i="5"/>
  <c r="H6" i="5"/>
  <c r="H21" i="5"/>
  <c r="H17" i="5"/>
  <c r="H13" i="5"/>
  <c r="H9" i="5"/>
  <c r="H5" i="5"/>
  <c r="H20" i="5"/>
  <c r="H16" i="5"/>
  <c r="H12" i="5"/>
  <c r="H8" i="5"/>
  <c r="H4" i="5"/>
  <c r="H19" i="5"/>
  <c r="H15" i="5"/>
  <c r="H11" i="5"/>
  <c r="H7" i="5"/>
  <c r="E21" i="5" l="1"/>
  <c r="I21" i="5" s="1"/>
  <c r="E20" i="5" l="1"/>
  <c r="I20" i="5" s="1"/>
  <c r="E5" i="5"/>
  <c r="E6" i="5"/>
  <c r="I6" i="5" s="1"/>
  <c r="E7" i="5"/>
  <c r="I7" i="5" s="1"/>
  <c r="E8" i="5"/>
  <c r="I8" i="5" s="1"/>
  <c r="E9" i="5"/>
  <c r="I9" i="5" s="1"/>
  <c r="E10" i="5"/>
  <c r="I10" i="5" s="1"/>
  <c r="E11" i="5"/>
  <c r="I11" i="5" s="1"/>
  <c r="E12" i="5"/>
  <c r="I12" i="5" s="1"/>
  <c r="E13" i="5"/>
  <c r="I13" i="5" s="1"/>
  <c r="E14" i="5"/>
  <c r="I14" i="5" s="1"/>
  <c r="E15" i="5"/>
  <c r="I15" i="5" s="1"/>
  <c r="E16" i="5"/>
  <c r="I16" i="5" s="1"/>
  <c r="E17" i="5"/>
  <c r="I17" i="5" s="1"/>
  <c r="E18" i="5"/>
  <c r="I18" i="5" s="1"/>
  <c r="E19" i="5"/>
  <c r="I19" i="5" s="1"/>
  <c r="I5" i="5" l="1"/>
</calcChain>
</file>

<file path=xl/sharedStrings.xml><?xml version="1.0" encoding="utf-8"?>
<sst xmlns="http://schemas.openxmlformats.org/spreadsheetml/2006/main" count="10" uniqueCount="10">
  <si>
    <t>Year</t>
  </si>
  <si>
    <t>May</t>
  </si>
  <si>
    <t>June</t>
  </si>
  <si>
    <t>July</t>
  </si>
  <si>
    <t>average</t>
  </si>
  <si>
    <t>ISTI</t>
  </si>
  <si>
    <t>May anomoly</t>
  </si>
  <si>
    <t>Anomaly</t>
  </si>
  <si>
    <t>**This is May, June, July at 4 IS and 4 UC stations</t>
  </si>
  <si>
    <t>Updated 9/4/24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</si>
</sst>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22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indexed="8"/>
      <name val="Calibri"/>
      <family val="2"/>
      <scheme val="minor"/>
    </font>
    <font>
      <sz val="12"/>
      <name val="Calibri"/>
      <family val="2"/>
      <scheme val="minor"/>
    </font>
    <font>
      <b/>
      <sz val="12"/>
      <color indexed="8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0" fontId="2" fillId="0" borderId="0"/>
    <xf numFmtId="0" fontId="2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0" applyNumberFormat="0" applyBorder="0" applyAlignment="0" applyProtection="0"/>
    <xf numFmtId="0" fontId="10" fillId="6" borderId="4" applyNumberFormat="0" applyAlignment="0" applyProtection="0"/>
    <xf numFmtId="0" fontId="11" fillId="7" borderId="5" applyNumberFormat="0" applyAlignment="0" applyProtection="0"/>
    <xf numFmtId="0" fontId="12" fillId="7" borderId="4" applyNumberFormat="0" applyAlignment="0" applyProtection="0"/>
    <xf numFmtId="0" fontId="13" fillId="0" borderId="6" applyNumberFormat="0" applyFill="0" applyAlignment="0" applyProtection="0"/>
    <xf numFmtId="0" fontId="14" fillId="8" borderId="7" applyNumberFormat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8" fillId="13" borderId="0" applyNumberFormat="0" applyBorder="0" applyAlignment="0" applyProtection="0"/>
    <xf numFmtId="0" fontId="18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8" fillId="21" borderId="0" applyNumberFormat="0" applyBorder="0" applyAlignment="0" applyProtection="0"/>
    <xf numFmtId="0" fontId="18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8" fillId="25" borderId="0" applyNumberFormat="0" applyBorder="0" applyAlignment="0" applyProtection="0"/>
    <xf numFmtId="0" fontId="18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8" fillId="29" borderId="0" applyNumberFormat="0" applyBorder="0" applyAlignment="0" applyProtection="0"/>
    <xf numFmtId="0" fontId="18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33" borderId="0" applyNumberFormat="0" applyBorder="0" applyAlignment="0" applyProtection="0"/>
    <xf numFmtId="0" fontId="1" fillId="0" borderId="0"/>
    <xf numFmtId="0" fontId="1" fillId="9" borderId="8" applyNumberFormat="0" applyFont="0" applyAlignment="0" applyProtection="0"/>
  </cellStyleXfs>
  <cellXfs count="14">
    <xf numFmtId="0" fontId="0" fillId="0" borderId="0" xfId="0"/>
    <xf numFmtId="49" fontId="19" fillId="0" borderId="0" xfId="2" applyNumberFormat="1" applyFont="1" applyFill="1" applyBorder="1" applyAlignment="1">
      <alignment horizontal="right" wrapText="1"/>
    </xf>
    <xf numFmtId="0" fontId="20" fillId="0" borderId="0" xfId="0" applyFont="1"/>
    <xf numFmtId="0" fontId="21" fillId="34" borderId="0" xfId="0" applyFont="1" applyFill="1" applyBorder="1" applyAlignment="1">
      <alignment horizontal="center"/>
    </xf>
    <xf numFmtId="0" fontId="21" fillId="34" borderId="0" xfId="0" applyFont="1" applyFill="1" applyBorder="1"/>
    <xf numFmtId="0" fontId="21" fillId="2" borderId="0" xfId="0" applyFont="1" applyFill="1"/>
    <xf numFmtId="0" fontId="19" fillId="0" borderId="0" xfId="1" applyFont="1" applyFill="1" applyBorder="1" applyAlignment="1">
      <alignment horizontal="right" wrapText="1"/>
    </xf>
    <xf numFmtId="2" fontId="19" fillId="0" borderId="0" xfId="1" applyNumberFormat="1" applyFont="1" applyFill="1" applyBorder="1" applyAlignment="1">
      <alignment horizontal="right" wrapText="1"/>
    </xf>
    <xf numFmtId="2" fontId="20" fillId="0" borderId="0" xfId="0" applyNumberFormat="1" applyFont="1" applyFill="1" applyBorder="1"/>
    <xf numFmtId="2" fontId="20" fillId="0" borderId="0" xfId="0" applyNumberFormat="1" applyFont="1"/>
    <xf numFmtId="164" fontId="20" fillId="0" borderId="0" xfId="0" applyNumberFormat="1" applyFont="1"/>
    <xf numFmtId="0" fontId="20" fillId="0" borderId="0" xfId="0" applyFont="1" applyFill="1" applyBorder="1"/>
    <xf numFmtId="165" fontId="20" fillId="0" borderId="0" xfId="0" applyNumberFormat="1" applyFont="1" applyFill="1" applyBorder="1"/>
    <xf numFmtId="0" fontId="20" fillId="0" borderId="0" xfId="0" applyFont="1" applyAlignment="1">
      <alignment horizontal="left"/>
    </xf>
  </cellXfs>
  <cellStyles count="45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Explanatory Text" xfId="17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rmal 2" xfId="43"/>
    <cellStyle name="Normal_97-08" xfId="1"/>
    <cellStyle name="Normal_May" xfId="2"/>
    <cellStyle name="Note 2" xfId="44"/>
    <cellStyle name="Output" xfId="12" builtinId="21" customBuiltin="1"/>
    <cellStyle name="Title" xfId="3" builtinId="15" customBuiltin="1"/>
    <cellStyle name="Total" xfId="18" builtinId="25" customBuiltin="1"/>
    <cellStyle name="Warning Text" xfId="16" builtinId="11" customBuiltin="1"/>
  </cellStyles>
  <dxfs count="0"/>
  <tableStyles count="0" defaultTableStyle="TableStyleMedium9" defaultPivotStyle="PivotStyleLight16"/>
  <colors>
    <mruColors>
      <color rgb="FFF62704"/>
      <color rgb="FF33CCFF"/>
      <color rgb="FFEADF8E"/>
      <color rgb="FFFF5050"/>
      <color rgb="FFE8EA8E"/>
      <color rgb="FFEDEF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42170255036798"/>
          <c:y val="7.9686391643266782E-2"/>
          <c:w val="0.85805094843370999"/>
          <c:h val="0.78802385894824611"/>
        </c:manualLayout>
      </c:layout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0"/>
            <c:spPr>
              <a:noFill/>
              <a:ln w="22225">
                <a:solidFill>
                  <a:schemeClr val="tx1"/>
                </a:solidFill>
              </a:ln>
              <a:effectLst/>
            </c:spPr>
          </c:marker>
          <c:dPt>
            <c:idx val="19"/>
            <c:marker>
              <c:symbol val="circle"/>
              <c:size val="10"/>
              <c:spPr>
                <a:noFill/>
                <a:ln w="222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4F74-4AE8-BFA7-E5FED94F37AF}"/>
              </c:ext>
            </c:extLst>
          </c:dPt>
          <c:cat>
            <c:numRef>
              <c:f>ISTI!$A$4:$A$31</c:f>
              <c:numCache>
                <c:formatCode>General</c:formatCode>
                <c:ptCount val="28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  <c:pt idx="23">
                  <c:v>2020</c:v>
                </c:pt>
                <c:pt idx="24">
                  <c:v>2021</c:v>
                </c:pt>
                <c:pt idx="25">
                  <c:v>2022</c:v>
                </c:pt>
                <c:pt idx="26">
                  <c:v>2023</c:v>
                </c:pt>
                <c:pt idx="27">
                  <c:v>2024</c:v>
                </c:pt>
              </c:numCache>
            </c:numRef>
          </c:cat>
          <c:val>
            <c:numRef>
              <c:f>ISTI!$E$4:$E$31</c:f>
              <c:numCache>
                <c:formatCode>0.00</c:formatCode>
                <c:ptCount val="28"/>
                <c:pt idx="0">
                  <c:v>9.2753196759259335</c:v>
                </c:pt>
                <c:pt idx="1">
                  <c:v>9.3975133333333343</c:v>
                </c:pt>
                <c:pt idx="2">
                  <c:v>8.5597487499999989</c:v>
                </c:pt>
                <c:pt idx="3">
                  <c:v>8.7700152222222219</c:v>
                </c:pt>
                <c:pt idx="4">
                  <c:v>9.0255327328431481</c:v>
                </c:pt>
                <c:pt idx="5">
                  <c:v>8.1995391666666659</c:v>
                </c:pt>
                <c:pt idx="6">
                  <c:v>9.3076910130719117</c:v>
                </c:pt>
                <c:pt idx="7">
                  <c:v>9.3330841869047632</c:v>
                </c:pt>
                <c:pt idx="8">
                  <c:v>10.206372174242434</c:v>
                </c:pt>
                <c:pt idx="9">
                  <c:v>8.7508172500000008</c:v>
                </c:pt>
                <c:pt idx="10">
                  <c:v>8.9360062023809661</c:v>
                </c:pt>
                <c:pt idx="11">
                  <c:v>7.9118316757246356</c:v>
                </c:pt>
                <c:pt idx="12">
                  <c:v>9.3566666666666674</c:v>
                </c:pt>
                <c:pt idx="13">
                  <c:v>9.3533333333333335</c:v>
                </c:pt>
                <c:pt idx="14">
                  <c:v>8.6533333333333342</c:v>
                </c:pt>
                <c:pt idx="15">
                  <c:v>8.4766666666666666</c:v>
                </c:pt>
                <c:pt idx="16">
                  <c:v>8.8346666666666653</c:v>
                </c:pt>
                <c:pt idx="17">
                  <c:v>9.1199999999999992</c:v>
                </c:pt>
                <c:pt idx="18">
                  <c:v>9.6066666666666674</c:v>
                </c:pt>
                <c:pt idx="19">
                  <c:v>10.198500000000001</c:v>
                </c:pt>
                <c:pt idx="20">
                  <c:v>8.5605329166666664</c:v>
                </c:pt>
                <c:pt idx="21">
                  <c:v>8.9249520833333325</c:v>
                </c:pt>
                <c:pt idx="22">
                  <c:v>9.9112112499999991</c:v>
                </c:pt>
                <c:pt idx="23">
                  <c:v>8.8882535416666659</c:v>
                </c:pt>
                <c:pt idx="24">
                  <c:v>8.8855099210239672</c:v>
                </c:pt>
                <c:pt idx="25">
                  <c:v>8.9843882522120619</c:v>
                </c:pt>
                <c:pt idx="26">
                  <c:v>8.9229968590224811</c:v>
                </c:pt>
                <c:pt idx="27">
                  <c:v>9.34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74-4AE8-BFA7-E5FED94F37A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prstDash val="dashDot"/>
              <a:round/>
            </a:ln>
            <a:effectLst/>
          </c:spPr>
          <c:marker>
            <c:symbol val="none"/>
          </c:marker>
          <c:cat>
            <c:numRef>
              <c:f>ISTI!$A$4:$A$31</c:f>
              <c:numCache>
                <c:formatCode>General</c:formatCode>
                <c:ptCount val="28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  <c:pt idx="23">
                  <c:v>2020</c:v>
                </c:pt>
                <c:pt idx="24">
                  <c:v>2021</c:v>
                </c:pt>
                <c:pt idx="25">
                  <c:v>2022</c:v>
                </c:pt>
                <c:pt idx="26">
                  <c:v>2023</c:v>
                </c:pt>
                <c:pt idx="27">
                  <c:v>2024</c:v>
                </c:pt>
              </c:numCache>
            </c:numRef>
          </c:cat>
          <c:val>
            <c:numRef>
              <c:f>ISTI!$F$4:$F$31</c:f>
              <c:numCache>
                <c:formatCode>0.00</c:formatCode>
                <c:ptCount val="28"/>
                <c:pt idx="0">
                  <c:v>9.060398197877662</c:v>
                </c:pt>
                <c:pt idx="1">
                  <c:v>9.060398197877662</c:v>
                </c:pt>
                <c:pt idx="2">
                  <c:v>9.060398197877662</c:v>
                </c:pt>
                <c:pt idx="3">
                  <c:v>9.060398197877662</c:v>
                </c:pt>
                <c:pt idx="4">
                  <c:v>9.060398197877662</c:v>
                </c:pt>
                <c:pt idx="5">
                  <c:v>9.060398197877662</c:v>
                </c:pt>
                <c:pt idx="6">
                  <c:v>9.060398197877662</c:v>
                </c:pt>
                <c:pt idx="7">
                  <c:v>9.060398197877662</c:v>
                </c:pt>
                <c:pt idx="8">
                  <c:v>9.060398197877662</c:v>
                </c:pt>
                <c:pt idx="9">
                  <c:v>9.060398197877662</c:v>
                </c:pt>
                <c:pt idx="10">
                  <c:v>9.060398197877662</c:v>
                </c:pt>
                <c:pt idx="11">
                  <c:v>9.060398197877662</c:v>
                </c:pt>
                <c:pt idx="12">
                  <c:v>9.060398197877662</c:v>
                </c:pt>
                <c:pt idx="13">
                  <c:v>9.060398197877662</c:v>
                </c:pt>
                <c:pt idx="14">
                  <c:v>9.060398197877662</c:v>
                </c:pt>
                <c:pt idx="15">
                  <c:v>9.060398197877662</c:v>
                </c:pt>
                <c:pt idx="16">
                  <c:v>9.060398197877662</c:v>
                </c:pt>
                <c:pt idx="17">
                  <c:v>9.060398197877662</c:v>
                </c:pt>
                <c:pt idx="18">
                  <c:v>9.060398197877662</c:v>
                </c:pt>
                <c:pt idx="19">
                  <c:v>9.060398197877662</c:v>
                </c:pt>
                <c:pt idx="20">
                  <c:v>9.060398197877662</c:v>
                </c:pt>
                <c:pt idx="21">
                  <c:v>9.060398197877662</c:v>
                </c:pt>
                <c:pt idx="22">
                  <c:v>9.060398197877662</c:v>
                </c:pt>
                <c:pt idx="23">
                  <c:v>9.060398197877662</c:v>
                </c:pt>
                <c:pt idx="24">
                  <c:v>9.060398197877662</c:v>
                </c:pt>
                <c:pt idx="25">
                  <c:v>9.060398197877662</c:v>
                </c:pt>
                <c:pt idx="26">
                  <c:v>9.060398197877662</c:v>
                </c:pt>
                <c:pt idx="27">
                  <c:v>9.060398197877662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74-4AE8-BFA7-E5FED94F37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1107568"/>
        <c:axId val="301107960"/>
      </c:lineChart>
      <c:catAx>
        <c:axId val="30110756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107960"/>
        <c:crosses val="autoZero"/>
        <c:auto val="1"/>
        <c:lblAlgn val="ctr"/>
        <c:lblOffset val="100"/>
        <c:tickLblSkip val="1"/>
        <c:noMultiLvlLbl val="0"/>
      </c:catAx>
      <c:valAx>
        <c:axId val="301107960"/>
        <c:scaling>
          <c:orientation val="minMax"/>
          <c:min val="7.5"/>
        </c:scaling>
        <c:delete val="0"/>
        <c:axPos val="l"/>
        <c:numFmt formatCode="0.0" sourceLinked="0"/>
        <c:majorTickMark val="out"/>
        <c:minorTickMark val="none"/>
        <c:tickLblPos val="nextTo"/>
        <c:spPr>
          <a:noFill/>
          <a:ln>
            <a:solidFill>
              <a:schemeClr val="bg1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107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289" l="0.70000000000000062" r="0.70000000000000062" t="0.75000000000000289" header="0.30000000000000032" footer="0.30000000000000032"/>
    <c:pageSetup orientation="portrait"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284283</xdr:colOff>
      <xdr:row>2</xdr:row>
      <xdr:rowOff>86456</xdr:rowOff>
    </xdr:from>
    <xdr:to>
      <xdr:col>23</xdr:col>
      <xdr:colOff>198120</xdr:colOff>
      <xdr:row>26</xdr:row>
      <xdr:rowOff>198119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0.00806</cdr:x>
      <cdr:y>0.00081</cdr:y>
    </cdr:from>
    <cdr:to>
      <cdr:x>0.10152</cdr:x>
      <cdr:y>0.99154</cdr:y>
    </cdr:to>
    <cdr:sp macro="" textlink="">
      <cdr:nvSpPr>
        <cdr:cNvPr id="2" name="TextBox 1"/>
        <cdr:cNvSpPr txBox="1"/>
      </cdr:nvSpPr>
      <cdr:spPr>
        <a:xfrm xmlns:a="http://schemas.openxmlformats.org/drawingml/2006/main" rot="16200000">
          <a:off x="-1423029" y="1481798"/>
          <a:ext cx="3604845" cy="6471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300"/>
            <a:t>Average</a:t>
          </a:r>
          <a:r>
            <a:rPr lang="en-US" sz="1300" baseline="0"/>
            <a:t> te</a:t>
          </a:r>
          <a:r>
            <a:rPr lang="en-US" sz="1300"/>
            <a:t>mperature (ᵒC) May, June, July</a:t>
          </a:r>
        </a:p>
      </cdr:txBody>
    </cdr:sp>
  </cdr:relSizeAnchor>
  <cdr:relSizeAnchor xmlns:cdr="http://schemas.openxmlformats.org/drawingml/2006/chartDrawing">
    <cdr:from>
      <cdr:x>0.18032</cdr:x>
      <cdr:y>0.0451</cdr:y>
    </cdr:from>
    <cdr:to>
      <cdr:x>0.92952</cdr:x>
      <cdr:y>0.17867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248509" y="164113"/>
          <a:ext cx="5187461" cy="4860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/>
            <a:t>Icy Strait</a:t>
          </a:r>
          <a:r>
            <a:rPr lang="en-US" sz="1400" baseline="0"/>
            <a:t> Temperarture Index (ISTI) upper 20-m integraded, 8 stations</a:t>
          </a:r>
        </a:p>
        <a:p xmlns:a="http://schemas.openxmlformats.org/drawingml/2006/main">
          <a:r>
            <a:rPr lang="en-US" sz="1400"/>
            <a:t> 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4"/>
  <sheetViews>
    <sheetView tabSelected="1" zoomScaleNormal="100" workbookViewId="0">
      <selection activeCell="H39" sqref="H39"/>
    </sheetView>
  </sheetViews>
  <sheetFormatPr defaultColWidth="9.109375" defaultRowHeight="15.6" x14ac:dyDescent="0.3"/>
  <cols>
    <col min="1" max="1" width="8.44140625" style="2" bestFit="1" customWidth="1"/>
    <col min="2" max="5" width="10.33203125" style="2" customWidth="1"/>
    <col min="6" max="7" width="7.109375" style="2" customWidth="1"/>
    <col min="8" max="8" width="14.5546875" style="2" bestFit="1" customWidth="1"/>
    <col min="9" max="9" width="9.6640625" style="2" bestFit="1" customWidth="1"/>
    <col min="10" max="11" width="9.109375" style="2"/>
    <col min="12" max="12" width="9.5546875" style="2" bestFit="1" customWidth="1"/>
    <col min="13" max="16384" width="9.109375" style="2"/>
  </cols>
  <sheetData>
    <row r="1" spans="1:9" x14ac:dyDescent="0.3">
      <c r="A1" s="13" t="s">
        <v>9</v>
      </c>
      <c r="B1" s="13"/>
    </row>
    <row r="2" spans="1:9" x14ac:dyDescent="0.3">
      <c r="A2" s="13" t="s">
        <v>8</v>
      </c>
      <c r="B2" s="13"/>
      <c r="C2" s="13"/>
      <c r="D2" s="13"/>
      <c r="E2" s="13"/>
    </row>
    <row r="3" spans="1:9" x14ac:dyDescent="0.3">
      <c r="A3" s="3" t="s">
        <v>0</v>
      </c>
      <c r="B3" s="4" t="s">
        <v>1</v>
      </c>
      <c r="C3" s="4" t="s">
        <v>2</v>
      </c>
      <c r="D3" s="4" t="s">
        <v>3</v>
      </c>
      <c r="E3" s="4" t="s">
        <v>5</v>
      </c>
      <c r="H3" s="5" t="s">
        <v>6</v>
      </c>
      <c r="I3" s="5" t="s">
        <v>7</v>
      </c>
    </row>
    <row r="4" spans="1:9" x14ac:dyDescent="0.3">
      <c r="A4" s="6">
        <v>1997</v>
      </c>
      <c r="B4" s="7">
        <v>7.2334093750000008</v>
      </c>
      <c r="C4" s="7">
        <v>9.9144668749999987</v>
      </c>
      <c r="D4" s="8">
        <v>10.678082777777799</v>
      </c>
      <c r="E4" s="8">
        <f t="shared" ref="E4:E25" si="0">AVERAGE(B4:D4)</f>
        <v>9.2753196759259335</v>
      </c>
      <c r="F4" s="9">
        <f>$E$33</f>
        <v>9.060398197877662</v>
      </c>
      <c r="G4" s="9">
        <f>STDEV(B4:D4)</f>
        <v>1.8090952350593286</v>
      </c>
      <c r="H4" s="10">
        <f t="shared" ref="H4:H25" si="1">B4-$B$33</f>
        <v>-4.0684754464286321E-2</v>
      </c>
      <c r="I4" s="9">
        <f>E4-F4</f>
        <v>0.21492147804827155</v>
      </c>
    </row>
    <row r="5" spans="1:9" x14ac:dyDescent="0.3">
      <c r="A5" s="6">
        <v>1998</v>
      </c>
      <c r="B5" s="7">
        <v>7.3760331250000002</v>
      </c>
      <c r="C5" s="7">
        <v>10.043760625000001</v>
      </c>
      <c r="D5" s="8">
        <v>10.772746250000001</v>
      </c>
      <c r="E5" s="8">
        <f t="shared" si="0"/>
        <v>9.3975133333333343</v>
      </c>
      <c r="F5" s="9">
        <f t="shared" ref="F5:F31" si="2">$E$33</f>
        <v>9.060398197877662</v>
      </c>
      <c r="G5" s="9">
        <f t="shared" ref="G5:G31" si="3">STDEV(B5:D5)</f>
        <v>1.7881950913915166</v>
      </c>
      <c r="H5" s="10">
        <f t="shared" si="1"/>
        <v>0.10193899553571306</v>
      </c>
      <c r="I5" s="9">
        <f t="shared" ref="I5:I26" si="4">E5-F5</f>
        <v>0.33711513545567229</v>
      </c>
    </row>
    <row r="6" spans="1:9" x14ac:dyDescent="0.3">
      <c r="A6" s="6">
        <v>1999</v>
      </c>
      <c r="B6" s="7">
        <v>6.3923574999999992</v>
      </c>
      <c r="C6" s="7">
        <v>9.1010481250000002</v>
      </c>
      <c r="D6" s="8">
        <v>10.185840625000001</v>
      </c>
      <c r="E6" s="8">
        <f t="shared" si="0"/>
        <v>8.5597487499999989</v>
      </c>
      <c r="F6" s="9">
        <f t="shared" si="2"/>
        <v>9.060398197877662</v>
      </c>
      <c r="G6" s="9">
        <f t="shared" si="3"/>
        <v>1.9538122517136849</v>
      </c>
      <c r="H6" s="10">
        <f t="shared" si="1"/>
        <v>-0.88173662946428788</v>
      </c>
      <c r="I6" s="9">
        <f t="shared" si="4"/>
        <v>-0.50064944787766308</v>
      </c>
    </row>
    <row r="7" spans="1:9" x14ac:dyDescent="0.3">
      <c r="A7" s="6">
        <v>2000</v>
      </c>
      <c r="B7" s="7">
        <v>6.4663700000000004</v>
      </c>
      <c r="C7" s="7">
        <v>9.4683941666666662</v>
      </c>
      <c r="D7" s="8">
        <v>10.3752815</v>
      </c>
      <c r="E7" s="8">
        <f t="shared" si="0"/>
        <v>8.7700152222222219</v>
      </c>
      <c r="F7" s="9">
        <f t="shared" si="2"/>
        <v>9.060398197877662</v>
      </c>
      <c r="G7" s="9">
        <f t="shared" si="3"/>
        <v>2.0458976370387041</v>
      </c>
      <c r="H7" s="10">
        <f t="shared" si="1"/>
        <v>-0.80772412946428673</v>
      </c>
      <c r="I7" s="9">
        <f t="shared" si="4"/>
        <v>-0.29038297565544013</v>
      </c>
    </row>
    <row r="8" spans="1:9" x14ac:dyDescent="0.3">
      <c r="A8" s="6">
        <v>2001</v>
      </c>
      <c r="B8" s="7">
        <v>6.781619375</v>
      </c>
      <c r="C8" s="7">
        <v>9.7960121428571405</v>
      </c>
      <c r="D8" s="8">
        <v>10.4989666806723</v>
      </c>
      <c r="E8" s="8">
        <f t="shared" si="0"/>
        <v>9.0255327328431481</v>
      </c>
      <c r="F8" s="9">
        <f t="shared" si="2"/>
        <v>9.060398197877662</v>
      </c>
      <c r="G8" s="9">
        <f t="shared" si="3"/>
        <v>1.9748155961225597</v>
      </c>
      <c r="H8" s="10">
        <f t="shared" si="1"/>
        <v>-0.49247475446428712</v>
      </c>
      <c r="I8" s="9">
        <f t="shared" si="4"/>
        <v>-3.4865465034513932E-2</v>
      </c>
    </row>
    <row r="9" spans="1:9" x14ac:dyDescent="0.3">
      <c r="A9" s="6">
        <v>2002</v>
      </c>
      <c r="B9" s="7">
        <v>6.3908575000000001</v>
      </c>
      <c r="C9" s="7">
        <v>8.9965565000000005</v>
      </c>
      <c r="D9" s="8">
        <v>9.2112034999999999</v>
      </c>
      <c r="E9" s="8">
        <f t="shared" si="0"/>
        <v>8.1995391666666659</v>
      </c>
      <c r="F9" s="9">
        <f t="shared" si="2"/>
        <v>9.060398197877662</v>
      </c>
      <c r="G9" s="9">
        <f t="shared" si="3"/>
        <v>1.5700367391097403</v>
      </c>
      <c r="H9" s="10">
        <f t="shared" si="1"/>
        <v>-0.88323662946428705</v>
      </c>
      <c r="I9" s="9">
        <f t="shared" si="4"/>
        <v>-0.86085903121099605</v>
      </c>
    </row>
    <row r="10" spans="1:9" x14ac:dyDescent="0.3">
      <c r="A10" s="6">
        <v>2003</v>
      </c>
      <c r="B10" s="7">
        <v>7.4249524999999998</v>
      </c>
      <c r="C10" s="7">
        <v>9.6587308333333333</v>
      </c>
      <c r="D10" s="8">
        <v>10.8393897058824</v>
      </c>
      <c r="E10" s="8">
        <f t="shared" si="0"/>
        <v>9.3076910130719117</v>
      </c>
      <c r="F10" s="9">
        <f t="shared" si="2"/>
        <v>9.060398197877662</v>
      </c>
      <c r="G10" s="9">
        <f t="shared" si="3"/>
        <v>1.7340752794459013</v>
      </c>
      <c r="H10" s="10">
        <f t="shared" si="1"/>
        <v>0.15085837053571272</v>
      </c>
      <c r="I10" s="9">
        <f t="shared" si="4"/>
        <v>0.24729281519424973</v>
      </c>
    </row>
    <row r="11" spans="1:9" x14ac:dyDescent="0.3">
      <c r="A11" s="6">
        <v>2004</v>
      </c>
      <c r="B11" s="7">
        <v>7.380294375000001</v>
      </c>
      <c r="C11" s="7">
        <v>9.3882567857142885</v>
      </c>
      <c r="D11" s="8">
        <v>11.230701399999999</v>
      </c>
      <c r="E11" s="8">
        <f t="shared" si="0"/>
        <v>9.3330841869047632</v>
      </c>
      <c r="F11" s="9">
        <f t="shared" si="2"/>
        <v>9.060398197877662</v>
      </c>
      <c r="G11" s="9">
        <f t="shared" si="3"/>
        <v>1.9257963486014993</v>
      </c>
      <c r="H11" s="10">
        <f t="shared" si="1"/>
        <v>0.10620024553571383</v>
      </c>
      <c r="I11" s="9">
        <f t="shared" si="4"/>
        <v>0.27268598902710117</v>
      </c>
    </row>
    <row r="12" spans="1:9" x14ac:dyDescent="0.3">
      <c r="A12" s="6">
        <v>2005</v>
      </c>
      <c r="B12" s="7">
        <v>8.3192824999999999</v>
      </c>
      <c r="C12" s="7">
        <v>10.93803175</v>
      </c>
      <c r="D12" s="8">
        <v>11.361802272727299</v>
      </c>
      <c r="E12" s="8">
        <f t="shared" si="0"/>
        <v>10.206372174242434</v>
      </c>
      <c r="F12" s="9">
        <f t="shared" si="2"/>
        <v>9.060398197877662</v>
      </c>
      <c r="G12" s="9">
        <f t="shared" si="3"/>
        <v>1.6479459769535676</v>
      </c>
      <c r="H12" s="10">
        <f t="shared" si="1"/>
        <v>1.0451883705357128</v>
      </c>
      <c r="I12" s="9">
        <f t="shared" si="4"/>
        <v>1.1459739763647718</v>
      </c>
    </row>
    <row r="13" spans="1:9" x14ac:dyDescent="0.3">
      <c r="A13" s="6">
        <v>2006</v>
      </c>
      <c r="B13" s="7">
        <v>6.7656350000000005</v>
      </c>
      <c r="C13" s="7">
        <v>9.2586737500000016</v>
      </c>
      <c r="D13" s="8">
        <v>10.228142999999999</v>
      </c>
      <c r="E13" s="8">
        <f t="shared" si="0"/>
        <v>8.7508172500000008</v>
      </c>
      <c r="F13" s="9">
        <f t="shared" si="2"/>
        <v>9.060398197877662</v>
      </c>
      <c r="G13" s="9">
        <f t="shared" si="3"/>
        <v>1.7862472060048631</v>
      </c>
      <c r="H13" s="10">
        <f t="shared" si="1"/>
        <v>-0.50845912946428662</v>
      </c>
      <c r="I13" s="9">
        <f t="shared" si="4"/>
        <v>-0.30958094787766122</v>
      </c>
    </row>
    <row r="14" spans="1:9" x14ac:dyDescent="0.3">
      <c r="A14" s="6">
        <v>2007</v>
      </c>
      <c r="B14" s="7">
        <v>7.050408749999999</v>
      </c>
      <c r="C14" s="7">
        <v>9.4925682499999997</v>
      </c>
      <c r="D14" s="8">
        <v>10.2650416071429</v>
      </c>
      <c r="E14" s="8">
        <f t="shared" si="0"/>
        <v>8.9360062023809661</v>
      </c>
      <c r="F14" s="9">
        <f t="shared" si="2"/>
        <v>9.060398197877662</v>
      </c>
      <c r="G14" s="9">
        <f t="shared" si="3"/>
        <v>1.6780307167013098</v>
      </c>
      <c r="H14" s="10">
        <f t="shared" si="1"/>
        <v>-0.22368537946428813</v>
      </c>
      <c r="I14" s="9">
        <f t="shared" si="4"/>
        <v>-0.12439199549669588</v>
      </c>
    </row>
    <row r="15" spans="1:9" x14ac:dyDescent="0.3">
      <c r="A15" s="6">
        <v>2008</v>
      </c>
      <c r="B15" s="7">
        <v>6.221469374999999</v>
      </c>
      <c r="C15" s="7">
        <v>8.0695300000000003</v>
      </c>
      <c r="D15" s="8">
        <v>9.4444956521739094</v>
      </c>
      <c r="E15" s="8">
        <f t="shared" si="0"/>
        <v>7.9118316757246356</v>
      </c>
      <c r="F15" s="9">
        <f t="shared" si="2"/>
        <v>9.060398197877662</v>
      </c>
      <c r="G15" s="9">
        <f t="shared" si="3"/>
        <v>1.6172897597362754</v>
      </c>
      <c r="H15" s="10">
        <f t="shared" si="1"/>
        <v>-1.0526247544642882</v>
      </c>
      <c r="I15" s="9">
        <f t="shared" si="4"/>
        <v>-1.1485665221530263</v>
      </c>
    </row>
    <row r="16" spans="1:9" x14ac:dyDescent="0.3">
      <c r="A16" s="6">
        <v>2009</v>
      </c>
      <c r="B16" s="8">
        <v>7.92</v>
      </c>
      <c r="C16" s="8">
        <v>9.5299999999999994</v>
      </c>
      <c r="D16" s="8">
        <v>10.62</v>
      </c>
      <c r="E16" s="8">
        <f t="shared" si="0"/>
        <v>9.3566666666666674</v>
      </c>
      <c r="F16" s="9">
        <f t="shared" si="2"/>
        <v>9.060398197877662</v>
      </c>
      <c r="G16" s="9">
        <f t="shared" si="3"/>
        <v>1.3583200408347456</v>
      </c>
      <c r="H16" s="10">
        <f t="shared" si="1"/>
        <v>0.6459058705357128</v>
      </c>
      <c r="I16" s="9">
        <f t="shared" si="4"/>
        <v>0.29626846878900537</v>
      </c>
    </row>
    <row r="17" spans="1:9" x14ac:dyDescent="0.3">
      <c r="A17" s="6">
        <v>2010</v>
      </c>
      <c r="B17" s="8">
        <v>8.49</v>
      </c>
      <c r="C17" s="8">
        <v>9.8800000000000008</v>
      </c>
      <c r="D17" s="8">
        <v>9.69</v>
      </c>
      <c r="E17" s="8">
        <f t="shared" si="0"/>
        <v>9.3533333333333335</v>
      </c>
      <c r="F17" s="9">
        <f t="shared" si="2"/>
        <v>9.060398197877662</v>
      </c>
      <c r="G17" s="9">
        <f t="shared" si="3"/>
        <v>0.75367986130275055</v>
      </c>
      <c r="H17" s="10">
        <f t="shared" si="1"/>
        <v>1.2159058705357131</v>
      </c>
      <c r="I17" s="9">
        <f t="shared" si="4"/>
        <v>0.29293513545567151</v>
      </c>
    </row>
    <row r="18" spans="1:9" x14ac:dyDescent="0.3">
      <c r="A18" s="6">
        <v>2011</v>
      </c>
      <c r="B18" s="8">
        <v>6.51</v>
      </c>
      <c r="C18" s="8">
        <v>9.76</v>
      </c>
      <c r="D18" s="8">
        <v>9.69</v>
      </c>
      <c r="E18" s="8">
        <f t="shared" si="0"/>
        <v>8.6533333333333342</v>
      </c>
      <c r="F18" s="9">
        <f t="shared" si="2"/>
        <v>9.060398197877662</v>
      </c>
      <c r="G18" s="9">
        <f t="shared" si="3"/>
        <v>1.8565110646945586</v>
      </c>
      <c r="H18" s="10">
        <f t="shared" si="1"/>
        <v>-0.76409412946428734</v>
      </c>
      <c r="I18" s="9">
        <f t="shared" si="4"/>
        <v>-0.40706486454432778</v>
      </c>
    </row>
    <row r="19" spans="1:9" x14ac:dyDescent="0.3">
      <c r="A19" s="6">
        <v>2012</v>
      </c>
      <c r="B19" s="8">
        <v>6.63</v>
      </c>
      <c r="C19" s="8">
        <v>8.76</v>
      </c>
      <c r="D19" s="8">
        <v>10.039999999999999</v>
      </c>
      <c r="E19" s="8">
        <f t="shared" si="0"/>
        <v>8.4766666666666666</v>
      </c>
      <c r="F19" s="9">
        <f t="shared" si="2"/>
        <v>9.060398197877662</v>
      </c>
      <c r="G19" s="9">
        <f t="shared" si="3"/>
        <v>1.7225659155264061</v>
      </c>
      <c r="H19" s="10">
        <f t="shared" si="1"/>
        <v>-0.64409412946428724</v>
      </c>
      <c r="I19" s="9">
        <f t="shared" si="4"/>
        <v>-0.58373153121099541</v>
      </c>
    </row>
    <row r="20" spans="1:9" x14ac:dyDescent="0.3">
      <c r="A20" s="6">
        <v>2013</v>
      </c>
      <c r="B20" s="8">
        <v>6.5540000000000003</v>
      </c>
      <c r="C20" s="8">
        <v>9.11</v>
      </c>
      <c r="D20" s="8">
        <v>10.84</v>
      </c>
      <c r="E20" s="8">
        <f t="shared" si="0"/>
        <v>8.8346666666666653</v>
      </c>
      <c r="F20" s="9">
        <f t="shared" si="2"/>
        <v>9.060398197877662</v>
      </c>
      <c r="G20" s="9">
        <f t="shared" si="3"/>
        <v>2.1562247872922122</v>
      </c>
      <c r="H20" s="10">
        <f t="shared" si="1"/>
        <v>-0.72009412946428686</v>
      </c>
      <c r="I20" s="9">
        <f t="shared" si="4"/>
        <v>-0.22573153121099665</v>
      </c>
    </row>
    <row r="21" spans="1:9" x14ac:dyDescent="0.3">
      <c r="A21" s="6">
        <v>2014</v>
      </c>
      <c r="B21" s="8">
        <v>7.66</v>
      </c>
      <c r="C21" s="8">
        <v>9.51</v>
      </c>
      <c r="D21" s="8">
        <v>10.19</v>
      </c>
      <c r="E21" s="8">
        <f t="shared" si="0"/>
        <v>9.1199999999999992</v>
      </c>
      <c r="F21" s="9">
        <f t="shared" si="2"/>
        <v>9.060398197877662</v>
      </c>
      <c r="G21" s="9">
        <f t="shared" si="3"/>
        <v>1.3093127968518481</v>
      </c>
      <c r="H21" s="10">
        <f t="shared" si="1"/>
        <v>0.38590587053571301</v>
      </c>
      <c r="I21" s="9">
        <f t="shared" si="4"/>
        <v>5.9601802122337233E-2</v>
      </c>
    </row>
    <row r="22" spans="1:9" x14ac:dyDescent="0.3">
      <c r="A22" s="6">
        <v>2015</v>
      </c>
      <c r="B22" s="8">
        <v>7.63</v>
      </c>
      <c r="C22" s="8">
        <v>10.63</v>
      </c>
      <c r="D22" s="8">
        <v>10.56</v>
      </c>
      <c r="E22" s="8">
        <f t="shared" si="0"/>
        <v>9.6066666666666674</v>
      </c>
      <c r="F22" s="9">
        <f t="shared" si="2"/>
        <v>9.060398197877662</v>
      </c>
      <c r="G22" s="9">
        <f t="shared" si="3"/>
        <v>1.7122013121515056</v>
      </c>
      <c r="H22" s="10">
        <f t="shared" si="1"/>
        <v>0.35590587053571276</v>
      </c>
      <c r="I22" s="9">
        <f t="shared" si="4"/>
        <v>0.54626846878900537</v>
      </c>
    </row>
    <row r="23" spans="1:9" x14ac:dyDescent="0.3">
      <c r="A23" s="6">
        <v>2016</v>
      </c>
      <c r="B23" s="8">
        <v>8.68</v>
      </c>
      <c r="C23" s="8">
        <v>10.48</v>
      </c>
      <c r="D23" s="8">
        <v>11.435499999999999</v>
      </c>
      <c r="E23" s="8">
        <f t="shared" si="0"/>
        <v>10.198500000000001</v>
      </c>
      <c r="F23" s="9">
        <f t="shared" si="2"/>
        <v>9.060398197877662</v>
      </c>
      <c r="G23" s="9">
        <f t="shared" si="3"/>
        <v>1.3991521539846816</v>
      </c>
      <c r="H23" s="10">
        <f t="shared" si="1"/>
        <v>1.4059058705357126</v>
      </c>
      <c r="I23" s="9">
        <f t="shared" si="4"/>
        <v>1.138101802122339</v>
      </c>
    </row>
    <row r="24" spans="1:9" x14ac:dyDescent="0.3">
      <c r="A24" s="6">
        <v>2017</v>
      </c>
      <c r="B24" s="8">
        <v>7.6915987499999998</v>
      </c>
      <c r="C24" s="8">
        <v>8.64</v>
      </c>
      <c r="D24" s="8">
        <v>9.35</v>
      </c>
      <c r="E24" s="8">
        <f t="shared" si="0"/>
        <v>8.5605329166666664</v>
      </c>
      <c r="F24" s="9">
        <f t="shared" si="2"/>
        <v>9.060398197877662</v>
      </c>
      <c r="G24" s="9">
        <f t="shared" si="3"/>
        <v>0.832051644731576</v>
      </c>
      <c r="H24" s="10">
        <f t="shared" si="1"/>
        <v>0.41750462053571269</v>
      </c>
      <c r="I24" s="9">
        <f t="shared" si="4"/>
        <v>-0.4998652812109956</v>
      </c>
    </row>
    <row r="25" spans="1:9" x14ac:dyDescent="0.3">
      <c r="A25" s="6">
        <v>2018</v>
      </c>
      <c r="B25" s="8">
        <v>7.9138950000000001</v>
      </c>
      <c r="C25" s="8">
        <v>8.6314181249999997</v>
      </c>
      <c r="D25" s="8">
        <v>10.229543124999999</v>
      </c>
      <c r="E25" s="8">
        <f t="shared" si="0"/>
        <v>8.9249520833333325</v>
      </c>
      <c r="F25" s="9">
        <f t="shared" si="2"/>
        <v>9.060398197877662</v>
      </c>
      <c r="G25" s="9">
        <f t="shared" si="3"/>
        <v>1.1854021251141444</v>
      </c>
      <c r="H25" s="10">
        <f t="shared" si="1"/>
        <v>0.639800870535713</v>
      </c>
      <c r="I25" s="9">
        <f t="shared" si="4"/>
        <v>-0.13544611454432953</v>
      </c>
    </row>
    <row r="26" spans="1:9" x14ac:dyDescent="0.3">
      <c r="A26" s="6">
        <v>2019</v>
      </c>
      <c r="B26" s="8">
        <v>7.922913125</v>
      </c>
      <c r="C26" s="8">
        <v>10.6265375</v>
      </c>
      <c r="D26" s="8">
        <v>11.184183125000001</v>
      </c>
      <c r="E26" s="8">
        <f t="shared" ref="E26:E31" si="5">AVERAGE(B26:D26)</f>
        <v>9.9112112499999991</v>
      </c>
      <c r="F26" s="9">
        <f t="shared" si="2"/>
        <v>9.060398197877662</v>
      </c>
      <c r="G26" s="9">
        <f t="shared" si="3"/>
        <v>1.7443449303905754</v>
      </c>
      <c r="H26" s="10">
        <f t="shared" ref="H26" si="6">B26-$B$33</f>
        <v>0.64881899553571287</v>
      </c>
      <c r="I26" s="9">
        <f t="shared" si="4"/>
        <v>0.85081305212233715</v>
      </c>
    </row>
    <row r="27" spans="1:9" x14ac:dyDescent="0.3">
      <c r="A27" s="6">
        <v>2020</v>
      </c>
      <c r="B27" s="8">
        <v>7.4675381249999999</v>
      </c>
      <c r="C27" s="8">
        <v>8.811296875</v>
      </c>
      <c r="D27" s="8">
        <v>10.385925625</v>
      </c>
      <c r="E27" s="8">
        <f t="shared" si="5"/>
        <v>8.8882535416666659</v>
      </c>
      <c r="F27" s="9">
        <f t="shared" si="2"/>
        <v>9.060398197877662</v>
      </c>
      <c r="G27" s="9">
        <f t="shared" si="3"/>
        <v>1.4607149435969351</v>
      </c>
      <c r="H27" s="10">
        <f t="shared" ref="H27:H31" si="7">B27-$B$33</f>
        <v>0.19344399553571279</v>
      </c>
      <c r="I27" s="9">
        <f t="shared" ref="I27:I31" si="8">E27-F27</f>
        <v>-0.17214465621099606</v>
      </c>
    </row>
    <row r="28" spans="1:9" x14ac:dyDescent="0.3">
      <c r="A28" s="6">
        <v>2021</v>
      </c>
      <c r="B28" s="8">
        <v>7.2235412500000002</v>
      </c>
      <c r="C28" s="8">
        <v>8.7329222630719006</v>
      </c>
      <c r="D28" s="8">
        <v>10.700066250000001</v>
      </c>
      <c r="E28" s="8">
        <f t="shared" si="5"/>
        <v>8.8855099210239672</v>
      </c>
      <c r="F28" s="9">
        <f t="shared" si="2"/>
        <v>9.060398197877662</v>
      </c>
      <c r="G28" s="9">
        <f t="shared" si="3"/>
        <v>1.7432781659636853</v>
      </c>
      <c r="H28" s="10">
        <f t="shared" si="7"/>
        <v>-5.0552879464286882E-2</v>
      </c>
      <c r="I28" s="9">
        <f t="shared" si="8"/>
        <v>-0.17488827685369479</v>
      </c>
    </row>
    <row r="29" spans="1:9" x14ac:dyDescent="0.3">
      <c r="A29" s="6">
        <v>2022</v>
      </c>
      <c r="B29" s="8">
        <v>6.9571862500000003</v>
      </c>
      <c r="C29" s="8">
        <v>9.4359403816361809</v>
      </c>
      <c r="D29" s="8">
        <v>10.560038125</v>
      </c>
      <c r="E29" s="8">
        <f t="shared" si="5"/>
        <v>8.9843882522120619</v>
      </c>
      <c r="F29" s="9">
        <f t="shared" si="2"/>
        <v>9.060398197877662</v>
      </c>
      <c r="G29" s="9">
        <f t="shared" si="3"/>
        <v>1.8433827335874429</v>
      </c>
      <c r="H29" s="10">
        <f t="shared" si="7"/>
        <v>-0.31690787946428678</v>
      </c>
      <c r="I29" s="9">
        <f t="shared" si="8"/>
        <v>-7.6009945665600043E-2</v>
      </c>
    </row>
    <row r="30" spans="1:9" x14ac:dyDescent="0.3">
      <c r="A30" s="6">
        <v>2023</v>
      </c>
      <c r="B30" s="8">
        <v>7.0612737499999998</v>
      </c>
      <c r="C30" s="8">
        <v>8.8092922492579397</v>
      </c>
      <c r="D30" s="8">
        <v>10.8984245778095</v>
      </c>
      <c r="E30" s="8">
        <f t="shared" si="5"/>
        <v>8.9229968590224811</v>
      </c>
      <c r="F30" s="9">
        <f t="shared" si="2"/>
        <v>9.060398197877662</v>
      </c>
      <c r="G30" s="9">
        <f t="shared" si="3"/>
        <v>1.9211007710557659</v>
      </c>
      <c r="H30" s="10">
        <f t="shared" si="7"/>
        <v>-0.21282037946428733</v>
      </c>
      <c r="I30" s="9">
        <f t="shared" si="8"/>
        <v>-0.13740133885518091</v>
      </c>
    </row>
    <row r="31" spans="1:9" x14ac:dyDescent="0.3">
      <c r="A31" s="6">
        <v>2024</v>
      </c>
      <c r="B31" s="8">
        <v>7.56</v>
      </c>
      <c r="C31" s="8">
        <v>9.92</v>
      </c>
      <c r="D31" s="8">
        <v>10.54</v>
      </c>
      <c r="E31" s="8">
        <f t="shared" si="5"/>
        <v>9.34</v>
      </c>
      <c r="F31" s="9">
        <f t="shared" si="2"/>
        <v>9.060398197877662</v>
      </c>
      <c r="G31" s="9">
        <f t="shared" si="3"/>
        <v>1.5723867208800746</v>
      </c>
      <c r="H31" s="10">
        <f t="shared" si="7"/>
        <v>0.28590587053571248</v>
      </c>
      <c r="I31" s="9">
        <f t="shared" si="8"/>
        <v>0.27960180212233787</v>
      </c>
    </row>
    <row r="32" spans="1:9" x14ac:dyDescent="0.3">
      <c r="A32" s="6"/>
      <c r="B32" s="8"/>
      <c r="C32" s="8"/>
      <c r="D32" s="8"/>
      <c r="E32" s="8"/>
      <c r="F32" s="9"/>
      <c r="G32" s="9"/>
      <c r="H32" s="10"/>
      <c r="I32" s="9"/>
    </row>
    <row r="33" spans="1:8" x14ac:dyDescent="0.3">
      <c r="A33" s="1" t="s">
        <v>4</v>
      </c>
      <c r="B33" s="8">
        <f>AVERAGE(B4:B31)</f>
        <v>7.2740941294642871</v>
      </c>
      <c r="C33" s="8">
        <f>AVERAGE(C4:C31)</f>
        <v>9.478337042769196</v>
      </c>
      <c r="D33" s="8">
        <f>AVERAGE(D4:D31)</f>
        <v>10.428763421399506</v>
      </c>
      <c r="E33" s="8">
        <f>AVERAGE(B33:D33)</f>
        <v>9.060398197877662</v>
      </c>
    </row>
    <row r="34" spans="1:8" x14ac:dyDescent="0.3">
      <c r="A34" s="11"/>
      <c r="B34" s="11"/>
      <c r="C34" s="11"/>
      <c r="D34" s="11"/>
      <c r="E34" s="12">
        <f>STDEV(B33:D33)</f>
        <v>1.6183291519100018</v>
      </c>
      <c r="H34" s="9"/>
    </row>
  </sheetData>
  <mergeCells count="2">
    <mergeCell ref="A2:E2"/>
    <mergeCell ref="A1:B1"/>
  </mergeCells>
  <conditionalFormatting sqref="H4:H32">
    <cfRule type="colorScale" priority="38">
      <colorScale>
        <cfvo type="min"/>
        <cfvo type="num" val="0"/>
        <cfvo type="max"/>
        <color rgb="FF0070C0"/>
        <color theme="0"/>
        <color rgb="FFC00000"/>
      </colorScale>
    </cfRule>
  </conditionalFormatting>
  <conditionalFormatting sqref="I4:I32">
    <cfRule type="colorScale" priority="4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rintOptions horizontalCentered="1" verticalCentered="1" gridLines="1"/>
  <pageMargins left="0" right="0" top="0" bottom="0" header="0" footer="0"/>
  <pageSetup orientation="landscape" r:id="rId1"/>
  <ignoredErrors>
    <ignoredError sqref="E4:E24 E25:E28 E29:E30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ISTI</vt:lpstr>
    </vt:vector>
  </TitlesOfParts>
  <Company>NOAA-NMFS-ABL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Fergusson</dc:creator>
  <cp:lastModifiedBy>Emily.Fergusson</cp:lastModifiedBy>
  <cp:lastPrinted>2018-01-10T20:03:48Z</cp:lastPrinted>
  <dcterms:created xsi:type="dcterms:W3CDTF">2007-11-21T19:19:14Z</dcterms:created>
  <dcterms:modified xsi:type="dcterms:W3CDTF">2024-09-05T00:10:46Z</dcterms:modified>
</cp:coreProperties>
</file>