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2023_forecast\results\"/>
    </mc:Choice>
  </mc:AlternateContent>
  <xr:revisionPtr revIDLastSave="0" documentId="13_ncr:1_{2EBFFA5A-A961-4EBE-9EFB-55D4E2FA9DC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APE (5 and 10-year)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4" l="1"/>
  <c r="F28" i="4" l="1"/>
  <c r="D30" i="4"/>
  <c r="D31" i="4"/>
  <c r="D39" i="4" l="1"/>
  <c r="BC37" i="4"/>
  <c r="BC36" i="4"/>
  <c r="BC33" i="4"/>
  <c r="BC32" i="4"/>
  <c r="AZ37" i="4"/>
  <c r="AZ33" i="4"/>
  <c r="AW39" i="4"/>
  <c r="AW35" i="4"/>
  <c r="AW31" i="4"/>
  <c r="AT37" i="4"/>
  <c r="AT33" i="4"/>
  <c r="AQ39" i="4"/>
  <c r="AQ35" i="4"/>
  <c r="AQ31" i="4"/>
  <c r="AN38" i="4"/>
  <c r="AN37" i="4"/>
  <c r="AN34" i="4"/>
  <c r="AN33" i="4"/>
  <c r="AN30" i="4"/>
  <c r="AK39" i="4"/>
  <c r="AK35" i="4"/>
  <c r="AK31" i="4"/>
  <c r="AE39" i="4"/>
  <c r="AE35" i="4"/>
  <c r="AE31" i="4"/>
  <c r="AB37" i="4"/>
  <c r="AB33" i="4"/>
  <c r="Y39" i="4"/>
  <c r="Y35" i="4"/>
  <c r="Y31" i="4"/>
  <c r="V37" i="4"/>
  <c r="V33" i="4"/>
  <c r="S39" i="4"/>
  <c r="S36" i="4"/>
  <c r="S35" i="4"/>
  <c r="S32" i="4"/>
  <c r="S31" i="4"/>
  <c r="P38" i="4"/>
  <c r="P37" i="4"/>
  <c r="P34" i="4"/>
  <c r="P33" i="4"/>
  <c r="P30" i="4"/>
  <c r="M39" i="4"/>
  <c r="M35" i="4"/>
  <c r="M31" i="4"/>
  <c r="J38" i="4"/>
  <c r="J37" i="4"/>
  <c r="J34" i="4"/>
  <c r="J33" i="4"/>
  <c r="J30" i="4"/>
  <c r="G30" i="4"/>
  <c r="G36" i="4"/>
  <c r="G32" i="4"/>
  <c r="BE28" i="4"/>
  <c r="BC39" i="4" s="1"/>
  <c r="BE27" i="4"/>
  <c r="BC38" i="4" s="1"/>
  <c r="BE26" i="4"/>
  <c r="BE25" i="4"/>
  <c r="BE24" i="4"/>
  <c r="BC35" i="4" s="1"/>
  <c r="BC40" i="4" s="1"/>
  <c r="BE23" i="4"/>
  <c r="BC34" i="4" s="1"/>
  <c r="BE22" i="4"/>
  <c r="BE21" i="4"/>
  <c r="BE20" i="4"/>
  <c r="BC31" i="4" s="1"/>
  <c r="BE19" i="4"/>
  <c r="BC30" i="4" s="1"/>
  <c r="BB28" i="4"/>
  <c r="AZ39" i="4" s="1"/>
  <c r="BB27" i="4"/>
  <c r="AZ38" i="4" s="1"/>
  <c r="BB26" i="4"/>
  <c r="BB25" i="4"/>
  <c r="AZ36" i="4" s="1"/>
  <c r="AZ40" i="4" s="1"/>
  <c r="BB24" i="4"/>
  <c r="AZ35" i="4" s="1"/>
  <c r="BB23" i="4"/>
  <c r="AZ34" i="4" s="1"/>
  <c r="BB22" i="4"/>
  <c r="BB21" i="4"/>
  <c r="AZ32" i="4" s="1"/>
  <c r="BB20" i="4"/>
  <c r="AZ31" i="4" s="1"/>
  <c r="BB19" i="4"/>
  <c r="AZ30" i="4" s="1"/>
  <c r="AY28" i="4"/>
  <c r="AY27" i="4"/>
  <c r="AW38" i="4" s="1"/>
  <c r="AY26" i="4"/>
  <c r="AW37" i="4" s="1"/>
  <c r="AY25" i="4"/>
  <c r="AW36" i="4" s="1"/>
  <c r="AY24" i="4"/>
  <c r="AY23" i="4"/>
  <c r="AW34" i="4" s="1"/>
  <c r="AY22" i="4"/>
  <c r="AW33" i="4" s="1"/>
  <c r="AY21" i="4"/>
  <c r="AW32" i="4" s="1"/>
  <c r="AY20" i="4"/>
  <c r="AY19" i="4"/>
  <c r="AW30" i="4" s="1"/>
  <c r="AV28" i="4"/>
  <c r="AT39" i="4" s="1"/>
  <c r="AV27" i="4"/>
  <c r="AT38" i="4" s="1"/>
  <c r="AV26" i="4"/>
  <c r="AV25" i="4"/>
  <c r="AT36" i="4" s="1"/>
  <c r="AV24" i="4"/>
  <c r="AT35" i="4" s="1"/>
  <c r="AT40" i="4" s="1"/>
  <c r="AV23" i="4"/>
  <c r="AT34" i="4" s="1"/>
  <c r="AV22" i="4"/>
  <c r="AV21" i="4"/>
  <c r="AT32" i="4" s="1"/>
  <c r="AV20" i="4"/>
  <c r="AT31" i="4" s="1"/>
  <c r="AV19" i="4"/>
  <c r="AT30" i="4" s="1"/>
  <c r="AS28" i="4"/>
  <c r="AS27" i="4"/>
  <c r="AQ38" i="4" s="1"/>
  <c r="AS26" i="4"/>
  <c r="AQ37" i="4" s="1"/>
  <c r="AS25" i="4"/>
  <c r="AQ36" i="4" s="1"/>
  <c r="AS24" i="4"/>
  <c r="AS23" i="4"/>
  <c r="AQ34" i="4" s="1"/>
  <c r="AS22" i="4"/>
  <c r="AQ33" i="4" s="1"/>
  <c r="AS21" i="4"/>
  <c r="AQ32" i="4" s="1"/>
  <c r="AS20" i="4"/>
  <c r="AS19" i="4"/>
  <c r="AQ30" i="4" s="1"/>
  <c r="AP28" i="4"/>
  <c r="AN39" i="4" s="1"/>
  <c r="AP27" i="4"/>
  <c r="AP26" i="4"/>
  <c r="AP25" i="4"/>
  <c r="AN36" i="4" s="1"/>
  <c r="AP24" i="4"/>
  <c r="AN35" i="4" s="1"/>
  <c r="AN40" i="4" s="1"/>
  <c r="AP23" i="4"/>
  <c r="AP22" i="4"/>
  <c r="AP21" i="4"/>
  <c r="AN32" i="4" s="1"/>
  <c r="AP20" i="4"/>
  <c r="AN31" i="4" s="1"/>
  <c r="AP19" i="4"/>
  <c r="AM28" i="4"/>
  <c r="AM27" i="4"/>
  <c r="AK38" i="4" s="1"/>
  <c r="AM26" i="4"/>
  <c r="AK37" i="4" s="1"/>
  <c r="AM25" i="4"/>
  <c r="AK36" i="4" s="1"/>
  <c r="AM24" i="4"/>
  <c r="AM23" i="4"/>
  <c r="AK34" i="4" s="1"/>
  <c r="AM22" i="4"/>
  <c r="AK33" i="4" s="1"/>
  <c r="AM21" i="4"/>
  <c r="AK32" i="4" s="1"/>
  <c r="AM20" i="4"/>
  <c r="AM19" i="4"/>
  <c r="AK30" i="4" s="1"/>
  <c r="AJ28" i="4"/>
  <c r="AH39" i="4" s="1"/>
  <c r="AJ27" i="4"/>
  <c r="AH38" i="4" s="1"/>
  <c r="AJ26" i="4"/>
  <c r="AH37" i="4" s="1"/>
  <c r="AJ25" i="4"/>
  <c r="AH36" i="4" s="1"/>
  <c r="AJ24" i="4"/>
  <c r="AH35" i="4" s="1"/>
  <c r="AJ23" i="4"/>
  <c r="AH34" i="4" s="1"/>
  <c r="AJ22" i="4"/>
  <c r="AH33" i="4" s="1"/>
  <c r="AJ21" i="4"/>
  <c r="AH32" i="4" s="1"/>
  <c r="AJ20" i="4"/>
  <c r="AH31" i="4" s="1"/>
  <c r="AJ19" i="4"/>
  <c r="AH30" i="4" s="1"/>
  <c r="AG28" i="4"/>
  <c r="AG27" i="4"/>
  <c r="AE38" i="4" s="1"/>
  <c r="AG26" i="4"/>
  <c r="AE37" i="4" s="1"/>
  <c r="AG25" i="4"/>
  <c r="AE36" i="4" s="1"/>
  <c r="AG24" i="4"/>
  <c r="AG23" i="4"/>
  <c r="AE34" i="4" s="1"/>
  <c r="AG22" i="4"/>
  <c r="AE33" i="4" s="1"/>
  <c r="AG21" i="4"/>
  <c r="AE32" i="4" s="1"/>
  <c r="AG20" i="4"/>
  <c r="AG19" i="4"/>
  <c r="AE30" i="4" s="1"/>
  <c r="AD28" i="4"/>
  <c r="AB39" i="4" s="1"/>
  <c r="AD27" i="4"/>
  <c r="AB38" i="4" s="1"/>
  <c r="AD26" i="4"/>
  <c r="AD25" i="4"/>
  <c r="AB36" i="4" s="1"/>
  <c r="AD24" i="4"/>
  <c r="AB35" i="4" s="1"/>
  <c r="AD23" i="4"/>
  <c r="AB34" i="4" s="1"/>
  <c r="AD22" i="4"/>
  <c r="AD21" i="4"/>
  <c r="AB32" i="4" s="1"/>
  <c r="AD20" i="4"/>
  <c r="AB31" i="4" s="1"/>
  <c r="AD19" i="4"/>
  <c r="AB30" i="4" s="1"/>
  <c r="AA28" i="4"/>
  <c r="AA27" i="4"/>
  <c r="Y38" i="4" s="1"/>
  <c r="AA26" i="4"/>
  <c r="Y37" i="4" s="1"/>
  <c r="AA25" i="4"/>
  <c r="Y36" i="4" s="1"/>
  <c r="AA24" i="4"/>
  <c r="AA23" i="4"/>
  <c r="Y34" i="4" s="1"/>
  <c r="AA22" i="4"/>
  <c r="Y33" i="4" s="1"/>
  <c r="AA21" i="4"/>
  <c r="Y32" i="4" s="1"/>
  <c r="AA20" i="4"/>
  <c r="AA19" i="4"/>
  <c r="Y30" i="4" s="1"/>
  <c r="X28" i="4"/>
  <c r="V39" i="4" s="1"/>
  <c r="X27" i="4"/>
  <c r="V38" i="4" s="1"/>
  <c r="X26" i="4"/>
  <c r="X25" i="4"/>
  <c r="V36" i="4" s="1"/>
  <c r="X24" i="4"/>
  <c r="V35" i="4" s="1"/>
  <c r="X23" i="4"/>
  <c r="V34" i="4" s="1"/>
  <c r="X22" i="4"/>
  <c r="X21" i="4"/>
  <c r="V32" i="4" s="1"/>
  <c r="X20" i="4"/>
  <c r="V31" i="4" s="1"/>
  <c r="X19" i="4"/>
  <c r="V30" i="4" s="1"/>
  <c r="U28" i="4"/>
  <c r="U27" i="4"/>
  <c r="S38" i="4" s="1"/>
  <c r="U26" i="4"/>
  <c r="S37" i="4" s="1"/>
  <c r="U25" i="4"/>
  <c r="U24" i="4"/>
  <c r="U23" i="4"/>
  <c r="S34" i="4" s="1"/>
  <c r="U22" i="4"/>
  <c r="S33" i="4" s="1"/>
  <c r="U21" i="4"/>
  <c r="U20" i="4"/>
  <c r="U19" i="4"/>
  <c r="S30" i="4" s="1"/>
  <c r="R28" i="4"/>
  <c r="P39" i="4" s="1"/>
  <c r="R27" i="4"/>
  <c r="R26" i="4"/>
  <c r="R25" i="4"/>
  <c r="P36" i="4" s="1"/>
  <c r="R24" i="4"/>
  <c r="P35" i="4" s="1"/>
  <c r="R23" i="4"/>
  <c r="R22" i="4"/>
  <c r="R21" i="4"/>
  <c r="P32" i="4" s="1"/>
  <c r="R20" i="4"/>
  <c r="P31" i="4" s="1"/>
  <c r="R19" i="4"/>
  <c r="O28" i="4"/>
  <c r="O27" i="4"/>
  <c r="M38" i="4" s="1"/>
  <c r="O26" i="4"/>
  <c r="M37" i="4" s="1"/>
  <c r="O25" i="4"/>
  <c r="M36" i="4" s="1"/>
  <c r="O24" i="4"/>
  <c r="O23" i="4"/>
  <c r="M34" i="4" s="1"/>
  <c r="O22" i="4"/>
  <c r="M33" i="4" s="1"/>
  <c r="O21" i="4"/>
  <c r="M32" i="4" s="1"/>
  <c r="O20" i="4"/>
  <c r="O19" i="4"/>
  <c r="M30" i="4" s="1"/>
  <c r="L28" i="4"/>
  <c r="J39" i="4" s="1"/>
  <c r="L27" i="4"/>
  <c r="L26" i="4"/>
  <c r="L25" i="4"/>
  <c r="J36" i="4" s="1"/>
  <c r="L24" i="4"/>
  <c r="J35" i="4" s="1"/>
  <c r="J40" i="4" s="1"/>
  <c r="E48" i="4" s="1"/>
  <c r="L23" i="4"/>
  <c r="L22" i="4"/>
  <c r="L21" i="4"/>
  <c r="J32" i="4" s="1"/>
  <c r="L20" i="4"/>
  <c r="J31" i="4" s="1"/>
  <c r="L19" i="4"/>
  <c r="I28" i="4"/>
  <c r="G39" i="4" s="1"/>
  <c r="I27" i="4"/>
  <c r="G38" i="4" s="1"/>
  <c r="I26" i="4"/>
  <c r="G37" i="4" s="1"/>
  <c r="I25" i="4"/>
  <c r="I24" i="4"/>
  <c r="G35" i="4" s="1"/>
  <c r="I23" i="4"/>
  <c r="G34" i="4" s="1"/>
  <c r="I22" i="4"/>
  <c r="G33" i="4" s="1"/>
  <c r="I21" i="4"/>
  <c r="I20" i="4"/>
  <c r="G31" i="4" s="1"/>
  <c r="I19" i="4"/>
  <c r="F19" i="4"/>
  <c r="F20" i="4"/>
  <c r="F21" i="4"/>
  <c r="F22" i="4"/>
  <c r="D33" i="4" s="1"/>
  <c r="F23" i="4"/>
  <c r="D34" i="4" s="1"/>
  <c r="F24" i="4"/>
  <c r="F25" i="4"/>
  <c r="D36" i="4" s="1"/>
  <c r="F26" i="4"/>
  <c r="D37" i="4" s="1"/>
  <c r="F27" i="4"/>
  <c r="D38" i="4" s="1"/>
  <c r="D32" i="4"/>
  <c r="D35" i="4"/>
  <c r="P40" i="4" l="1"/>
  <c r="V41" i="4"/>
  <c r="AB40" i="4"/>
  <c r="E54" i="4" s="1"/>
  <c r="BC41" i="4"/>
  <c r="AZ41" i="4"/>
  <c r="F62" i="4" s="1"/>
  <c r="AT41" i="4"/>
  <c r="AN41" i="4"/>
  <c r="F58" i="4" s="1"/>
  <c r="AK40" i="4"/>
  <c r="E57" i="4" s="1"/>
  <c r="AH40" i="4"/>
  <c r="AH41" i="4"/>
  <c r="F56" i="4" s="1"/>
  <c r="AE40" i="4"/>
  <c r="AB41" i="4"/>
  <c r="F54" i="4" s="1"/>
  <c r="V40" i="4"/>
  <c r="E52" i="4" s="1"/>
  <c r="P41" i="4"/>
  <c r="J41" i="4"/>
  <c r="F48" i="4" s="1"/>
  <c r="G40" i="4"/>
  <c r="E47" i="4" s="1"/>
  <c r="G41" i="4"/>
  <c r="F47" i="4" s="1"/>
  <c r="AW40" i="4"/>
  <c r="E61" i="4" s="1"/>
  <c r="M40" i="4"/>
  <c r="E49" i="4" s="1"/>
  <c r="S40" i="4"/>
  <c r="E51" i="4" s="1"/>
  <c r="Y40" i="4"/>
  <c r="E53" i="4" s="1"/>
  <c r="AQ40" i="4"/>
  <c r="E59" i="4" s="1"/>
  <c r="M41" i="4"/>
  <c r="F49" i="4" s="1"/>
  <c r="S41" i="4"/>
  <c r="F51" i="4" s="1"/>
  <c r="Y41" i="4"/>
  <c r="F53" i="4" s="1"/>
  <c r="AE41" i="4"/>
  <c r="F55" i="4" s="1"/>
  <c r="AK41" i="4"/>
  <c r="F57" i="4" s="1"/>
  <c r="AQ41" i="4"/>
  <c r="F59" i="4" s="1"/>
  <c r="AW41" i="4"/>
  <c r="F61" i="4" s="1"/>
  <c r="F52" i="4"/>
  <c r="F60" i="4"/>
  <c r="E63" i="4"/>
  <c r="F50" i="4"/>
  <c r="E50" i="4"/>
  <c r="F63" i="4"/>
  <c r="E62" i="4"/>
  <c r="E60" i="4"/>
  <c r="E58" i="4"/>
  <c r="E55" i="4"/>
  <c r="D40" i="4"/>
  <c r="E46" i="4" s="1"/>
  <c r="D41" i="4"/>
  <c r="F46" i="4" s="1"/>
  <c r="C28" i="4"/>
  <c r="C4" i="4" l="1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D2" authorId="0" shapeId="0" xr:uid="{88A37377-499D-4846-A72A-EF9AFB589B8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3D55B21A-AB39-4480-8D1F-350ED8481D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F1FBC393-7707-4256-8B98-93D80B8DF237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4EFC1722-6E87-41C8-8457-B960BA475EC8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0" shapeId="0" xr:uid="{6250140E-5587-4D9B-BAF2-3EEE5164D6C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75FEAA85-6EAE-4909-A19C-E76151D7BB70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0" shapeId="0" xr:uid="{CC86FC10-90BE-4E33-8E8B-08F8B39D599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 shapeId="0" xr:uid="{037A3F49-9FED-4991-8B68-1C323424D76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" authorId="0" shapeId="0" xr:uid="{F36409B3-0EB4-4C19-8F61-B6384C34D65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03E41EB9-03AF-4E5D-80A4-A784A11C1F3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 xr:uid="{30684F4D-006F-4700-8117-6184747D4632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" authorId="0" shapeId="0" xr:uid="{3635A7B3-2602-42BF-8471-C753C019CE6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 xr:uid="{7C8F9344-BE6D-4473-B939-7684E56C3CB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2" authorId="0" shapeId="0" xr:uid="{B9AFE658-783F-4888-A879-5FDD415375B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2" authorId="0" shapeId="0" xr:uid="{2A5F3F53-C47F-4692-A7E1-C68205D56283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2" authorId="0" shapeId="0" xr:uid="{B5F9FD21-D308-434A-AE02-F3E68DE5031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2" authorId="0" shapeId="0" xr:uid="{1F7A8C69-5D6D-43F4-9158-8FB7A79DAF9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" authorId="0" shapeId="0" xr:uid="{C01EE856-8D7F-494B-AD47-C022B1F2C261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2" authorId="0" shapeId="0" xr:uid="{F994F5B1-114D-459B-AAA5-C4AF16AD1B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<sst xmlns="http://schemas.openxmlformats.org/spreadsheetml/2006/main" count="209" uniqueCount="83">
  <si>
    <t>m1</t>
  </si>
  <si>
    <t>m2</t>
  </si>
  <si>
    <t>m3</t>
  </si>
  <si>
    <t>m4</t>
  </si>
  <si>
    <t>m5</t>
  </si>
  <si>
    <t>m6</t>
  </si>
  <si>
    <t>m7</t>
  </si>
  <si>
    <t>m8</t>
  </si>
  <si>
    <t>CPUE + ISTI20_MJJ</t>
  </si>
  <si>
    <t>m9</t>
  </si>
  <si>
    <t>m10</t>
  </si>
  <si>
    <t>m11</t>
  </si>
  <si>
    <t>m12</t>
  </si>
  <si>
    <t>m13</t>
  </si>
  <si>
    <t>m14</t>
  </si>
  <si>
    <t>CPUE + Icy_Strait_SST_MJJ</t>
  </si>
  <si>
    <t>m15</t>
  </si>
  <si>
    <t>CPUE + Icy_Strait_SST_May</t>
  </si>
  <si>
    <t>m16</t>
  </si>
  <si>
    <t>CPUE + Icy_Strait_SST_AMJJ</t>
  </si>
  <si>
    <t>CPUE + NSEAK_SST_MJJ</t>
  </si>
  <si>
    <t>m18</t>
  </si>
  <si>
    <t>CPUE + NSEAK_SST_May</t>
  </si>
  <si>
    <t>CPUE + NSEAK_SST_AMJJ</t>
  </si>
  <si>
    <t>CPUE + SEAK_SST_MJJ</t>
  </si>
  <si>
    <t>CPUE + SEAK_SST_May</t>
  </si>
  <si>
    <t>m17</t>
  </si>
  <si>
    <t>CPUE + Chatham_SST_May</t>
  </si>
  <si>
    <t>CPUE + Chatham_SST_MJJ</t>
  </si>
  <si>
    <t>CPUE + Chatham_SST_AMJ</t>
  </si>
  <si>
    <t>CPUE + Chatham_SST_AMJJ</t>
  </si>
  <si>
    <t>CPUE + Icy_Strait_SST_AMJ</t>
  </si>
  <si>
    <t>CPUE + NSEAK_SST_AMJ</t>
  </si>
  <si>
    <t>CPUE + SEAK_SST_AMJ</t>
  </si>
  <si>
    <t>CPUE + SEAK_SST_AMJJ</t>
  </si>
  <si>
    <t>Forecasts</t>
  </si>
  <si>
    <t>millions</t>
  </si>
  <si>
    <t>log(millions)</t>
  </si>
  <si>
    <t>CPUE-only</t>
  </si>
  <si>
    <t>Model m1</t>
  </si>
  <si>
    <t>Model m2</t>
  </si>
  <si>
    <t>Model m3</t>
  </si>
  <si>
    <t>Model m4</t>
  </si>
  <si>
    <t>Model m5</t>
  </si>
  <si>
    <t>Model m6</t>
  </si>
  <si>
    <t>Model m7</t>
  </si>
  <si>
    <t>Model m8</t>
  </si>
  <si>
    <t>Model m9</t>
  </si>
  <si>
    <t>Model m10</t>
  </si>
  <si>
    <t>Model m11</t>
  </si>
  <si>
    <t>Model m12</t>
  </si>
  <si>
    <t>Model m13</t>
  </si>
  <si>
    <t>Model m14</t>
  </si>
  <si>
    <t>Model m15</t>
  </si>
  <si>
    <t>Model m16</t>
  </si>
  <si>
    <t>Model m17</t>
  </si>
  <si>
    <t>Model m18</t>
  </si>
  <si>
    <t>MAPE</t>
  </si>
  <si>
    <t>FYear</t>
  </si>
  <si>
    <t>Sigma</t>
  </si>
  <si>
    <t>Bias-Corrected Forecast</t>
  </si>
  <si>
    <t>Model</t>
  </si>
  <si>
    <t>5-year MAPE</t>
  </si>
  <si>
    <t>10-year MAPE</t>
  </si>
  <si>
    <t>1997-2012</t>
  </si>
  <si>
    <t>1997-2013</t>
  </si>
  <si>
    <t>1997-2014</t>
  </si>
  <si>
    <t>1997-2015</t>
  </si>
  <si>
    <t>1997-2016</t>
  </si>
  <si>
    <t>1997-2017</t>
  </si>
  <si>
    <t>1997-2018</t>
  </si>
  <si>
    <t>1997-2019</t>
  </si>
  <si>
    <t>1997-2020</t>
  </si>
  <si>
    <t>1997-2021</t>
  </si>
  <si>
    <t>5-year average</t>
  </si>
  <si>
    <t>10-year average</t>
  </si>
  <si>
    <t>INPUTS</t>
  </si>
  <si>
    <t>Model Years</t>
  </si>
  <si>
    <t>Observed (True) Harvest</t>
  </si>
  <si>
    <t>ln (Observed (True) Harvest)</t>
  </si>
  <si>
    <t>FORMULAS</t>
  </si>
  <si>
    <t>AdjR2</t>
  </si>
  <si>
    <t>Bias-corrected one- step ahead MAPE (model_summary_table5.csv)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</si>
</sst>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9C0006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rade Gothic Next"/>
      <family val="2"/>
    </font>
    <font>
      <b/>
      <sz val="11"/>
      <color rgb="FF9C0006"/>
      <name val="Trade Gothic Next"/>
      <family val="2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C7CE"/>
      </patternFill>
    </fill>
    <fill>
      <patternFill patternType="solid">
        <fgColor theme="9" tint="0.79998168889431442"/>
        <bgColor rgb="FFE6B8B7"/>
      </patternFill>
    </fill>
    <fill>
      <patternFill patternType="solid">
        <fgColor theme="7" tint="0.79998168889431442"/>
        <bgColor rgb="FFFFC7CE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/>
    <xf numFmtId="165" fontId="0" fillId="0" borderId="11" xfId="0" applyNumberFormat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26" fillId="35" borderId="0" xfId="0" applyNumberFormat="1" applyFont="1" applyFill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2" fontId="26" fillId="35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8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164" fontId="26" fillId="35" borderId="16" xfId="0" applyNumberFormat="1" applyFont="1" applyFill="1" applyBorder="1" applyAlignment="1">
      <alignment horizontal="center"/>
    </xf>
    <xf numFmtId="164" fontId="26" fillId="37" borderId="17" xfId="0" applyNumberFormat="1" applyFont="1" applyFill="1" applyBorder="1" applyAlignment="1">
      <alignment horizontal="center"/>
    </xf>
    <xf numFmtId="3" fontId="24" fillId="36" borderId="16" xfId="0" applyNumberFormat="1" applyFont="1" applyFill="1" applyBorder="1" applyAlignment="1">
      <alignment horizontal="center" wrapText="1"/>
    </xf>
    <xf numFmtId="2" fontId="24" fillId="36" borderId="16" xfId="0" applyNumberFormat="1" applyFont="1" applyFill="1" applyBorder="1" applyAlignment="1">
      <alignment horizontal="center" wrapText="1"/>
    </xf>
    <xf numFmtId="2" fontId="26" fillId="37" borderId="17" xfId="0" applyNumberFormat="1" applyFont="1" applyFill="1" applyBorder="1" applyAlignment="1">
      <alignment horizontal="center" vertical="center"/>
    </xf>
    <xf numFmtId="2" fontId="24" fillId="36" borderId="16" xfId="0" applyNumberFormat="1" applyFont="1" applyFill="1" applyBorder="1" applyAlignment="1">
      <alignment horizontal="center"/>
    </xf>
    <xf numFmtId="2" fontId="24" fillId="34" borderId="16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left"/>
    </xf>
    <xf numFmtId="0" fontId="28" fillId="0" borderId="0" xfId="0" applyFont="1" applyAlignment="1">
      <alignment horizontal="left"/>
    </xf>
    <xf numFmtId="2" fontId="27" fillId="35" borderId="0" xfId="0" applyNumberFormat="1" applyFont="1" applyFill="1" applyAlignment="1">
      <alignment horizontal="center" vertical="center"/>
    </xf>
    <xf numFmtId="164" fontId="26" fillId="35" borderId="13" xfId="0" applyNumberFormat="1" applyFont="1" applyFill="1" applyBorder="1" applyAlignment="1">
      <alignment horizontal="center"/>
    </xf>
    <xf numFmtId="164" fontId="26" fillId="35" borderId="14" xfId="0" applyNumberFormat="1" applyFont="1" applyFill="1" applyBorder="1" applyAlignment="1">
      <alignment horizontal="center"/>
    </xf>
    <xf numFmtId="164" fontId="26" fillId="37" borderId="15" xfId="0" applyNumberFormat="1" applyFont="1" applyFill="1" applyBorder="1" applyAlignment="1">
      <alignment horizontal="center"/>
    </xf>
    <xf numFmtId="0" fontId="29" fillId="35" borderId="18" xfId="0" applyFont="1" applyFill="1" applyBorder="1" applyAlignment="1">
      <alignment horizontal="center"/>
    </xf>
    <xf numFmtId="0" fontId="29" fillId="35" borderId="19" xfId="0" applyFont="1" applyFill="1" applyBorder="1" applyAlignment="1">
      <alignment horizontal="center"/>
    </xf>
    <xf numFmtId="0" fontId="29" fillId="37" borderId="20" xfId="0" applyFont="1" applyFill="1" applyBorder="1" applyAlignment="1">
      <alignment horizontal="center"/>
    </xf>
    <xf numFmtId="0" fontId="29" fillId="37" borderId="19" xfId="0" applyFont="1" applyFill="1" applyBorder="1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0" fillId="38" borderId="0" xfId="0" applyFill="1"/>
    <xf numFmtId="9" fontId="24" fillId="38" borderId="0" xfId="42" applyFont="1" applyFill="1" applyBorder="1" applyAlignment="1">
      <alignment horizontal="center"/>
    </xf>
    <xf numFmtId="9" fontId="24" fillId="38" borderId="11" xfId="0" applyNumberFormat="1" applyFont="1" applyFill="1" applyBorder="1" applyAlignment="1">
      <alignment horizontal="center"/>
    </xf>
    <xf numFmtId="9" fontId="24" fillId="38" borderId="10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2" fontId="25" fillId="0" borderId="12" xfId="0" applyNumberFormat="1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0" fontId="0" fillId="0" borderId="12" xfId="0" applyBorder="1"/>
    <xf numFmtId="9" fontId="24" fillId="0" borderId="10" xfId="42" applyFont="1" applyBorder="1" applyAlignment="1">
      <alignment horizontal="center" vertical="center"/>
    </xf>
    <xf numFmtId="9" fontId="24" fillId="0" borderId="0" xfId="42" applyFont="1" applyBorder="1" applyAlignment="1">
      <alignment horizontal="center" vertical="center"/>
    </xf>
    <xf numFmtId="9" fontId="24" fillId="0" borderId="11" xfId="42" applyFont="1" applyBorder="1" applyAlignment="1">
      <alignment horizontal="center" vertical="center"/>
    </xf>
    <xf numFmtId="2" fontId="24" fillId="0" borderId="10" xfId="0" applyNumberFormat="1" applyFont="1" applyBorder="1" applyAlignment="1">
      <alignment horizontal="center" vertical="center"/>
    </xf>
    <xf numFmtId="2" fontId="24" fillId="0" borderId="1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24" fillId="0" borderId="0" xfId="42" applyFont="1" applyFill="1" applyBorder="1" applyAlignment="1">
      <alignment horizontal="center"/>
    </xf>
    <xf numFmtId="9" fontId="31" fillId="0" borderId="10" xfId="42" applyFont="1" applyBorder="1" applyAlignment="1">
      <alignment horizontal="center" vertical="center"/>
    </xf>
    <xf numFmtId="9" fontId="31" fillId="0" borderId="0" xfId="42" applyFont="1" applyBorder="1" applyAlignment="1">
      <alignment horizontal="center" vertical="center"/>
    </xf>
    <xf numFmtId="0" fontId="30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B44B6-BC7B-4445-8712-D637A80C503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A2AC23-AB5D-45FC-8818-255C9FF761D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D1F85-6449-4180-BE65-FDC2E26D182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A0D8B-EB1E-4A20-BA70-20F22C12677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EB5E2-A5FA-4CA1-8CE4-5B0185A52E9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FDA98-B223-43D1-88DF-931702D2D48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7511D-6D53-441B-A653-72DACDEE27C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35782-99EB-4B87-9003-0580E854DAF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DDCA8-77A4-40E0-9865-4D3C329ABBA1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BB8777-BD29-4780-AEC0-A8EEA6238D1E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B3771-CA78-45A8-A2D8-55AD7CC4B14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B09466-9BCC-4D83-A2A8-C3136F0578B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EC9AB7-94D7-4DD4-A95A-4911DE8D39D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385F7F-10FD-4EE4-9579-2FED5C9BEB10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308364-5304-4146-A9F8-8C2A1CBCCD46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9530C-73A5-4C85-80D7-AEB70B23A5A7}"/>
            </a:ext>
          </a:extLst>
        </xdr:cNvPr>
        <xdr:cNvSpPr/>
      </xdr:nvSpPr>
      <xdr:spPr>
        <a:xfrm>
          <a:off x="651700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D6D1B-E460-47B9-86BB-31DE39DA136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9C133B-466B-4160-BBE0-E00EDDA71EB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274494-B3BA-44BC-A8FE-EEBFFEED584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A5879-231A-4FA2-A06D-D970B9D720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8E28F7-A1F8-40F3-B888-36F3FFD6F14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FD9D2-99E5-434A-AE0A-1CAED1FBB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33A5D9-BAC9-42D0-B49E-FDD9F241ACE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D9001-29A0-4F64-A607-A074D1F87F9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9F6512-3EE9-4E4F-98EE-3B85CCBABDF5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45A17-EB3F-4560-8188-E075F9C0B9B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18694E-EE4E-41D7-8417-26157C8E9D6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A427-F40D-4901-8890-FBA2EDE63F9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7FE50A-B63F-4BDD-974A-A89D5410179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E86B3-24B7-4EFA-B535-18F3BCE7131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029EF-5B74-404B-9C4A-10396051FC84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8698-E5E8-478A-A00B-6806CF3F028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EA484-56A3-4B11-810F-9E7951AC8D5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3A52B-C60E-4595-A00C-7E094B16EE6F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BA21-74F0-46AB-BD7A-3F0590415D7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725111-C91A-4421-91CB-11F2841350C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EAB245-136A-430C-A830-2ED3FD42606C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C1AC7-74B1-4C3B-8135-298099C155B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5CA38-96B2-42FA-A08F-113BDCC6E23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11988B-3F43-4AD7-B113-8923B3A48DC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26EB90-0F67-403B-9E07-F07F241A5FB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BFC7-B36D-41EC-8F3D-7F6AD0C18BC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BDB26-4466-4D7E-86AC-67B9D7BF95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F6E7F9-0DDF-4A66-988E-6C9056F4656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7F096-1A2F-447B-A710-1DAD4E899CE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AFB2-A938-4705-AFA6-A44BF391351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51A26E-AD74-42F1-9535-7F4D7047904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5FB186-5071-45C5-9673-0D202F44F99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51A07-B361-4579-B9DE-AEAC8E1710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49BB6C-08BD-45CB-BEEB-0E5340F70A0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655D4-39E3-4965-A88C-078966A342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6E49C6-CA36-4AE1-AA61-A9E17DA5DC4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198B8-E762-460B-8507-B1006CDD4DC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601AA5-5BC8-43FB-9A04-7AB1AB8064E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1E186F-1D10-40ED-B422-8A8A0EAD184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CAC1F-A71B-45FD-965D-AAA9FC8699A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B3D94-117D-46A7-B388-9076EB3FC05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0E5DD-C6E1-4B5E-A28A-B8C52656CDD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0F96A-6765-46C5-B66D-0EE2F620DC8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30D069-EB38-4E4B-810B-B9C737F5AD9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CBA58B-2EE0-49FA-83A8-C0DB9A5E5A87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86E6BF-1F7E-4252-9E73-BF31CB01805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88AFF-7FA7-495A-83D5-D417CADDBD6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12F00-C956-46F6-9C93-8F652730B821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36C9BF-9CFC-47EF-AE06-2378ECAA68D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9AE49-1D8F-486C-9068-66B060C55732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0DDE1-AC56-4921-A41C-4C181203A0C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42913-4BED-4115-972F-E85946A5357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5CAFB-DFCE-4127-8C94-736A344387FF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B4EFEA-489E-4335-A826-CB89927FDEC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60777D-2732-42FA-A712-B9DE21F4108F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FDD50F-FFAF-4B2C-8DCC-038CC5F7125A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366CE6-A1C9-4108-9321-3D066AC68D4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9973A1-5905-41D4-8D7A-E8A731A2158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B76EF-0859-43CE-987D-B7C68020534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57A67-7291-4A1F-8763-B1FE36D87DBE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7A5D6-36CB-4790-9E07-BA4F0017958A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488E-296E-4214-9812-39429F869AB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DCD9D4-140A-4B83-A27C-6F4553F4E4A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217763-5CE2-40CA-8CFA-39CD3753FB18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BF0471-D611-4CA1-BCD9-FF305B636DD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9B84C-83AC-47D1-BAF3-5F72ECEFF91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E2D8B0-4595-4661-8403-EC4302E9350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19F63-1477-4DC5-84EB-0C5A89B63A0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54885F-CCB0-4331-9E40-A6AF192EB8F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97F901-F420-4BA5-9CF2-557EC9E61D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944745-035E-4A80-A158-866D391CB7D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69D6F-BEA1-4307-B234-91A6212F381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3F3E4-BF75-4224-B1FE-F35CC7289AD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DB9DFD-65E3-4E7A-A4C1-84C71DDCDE9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A9F202-550B-4F0A-BE05-AFB550C65B0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A559B-39C5-4BCC-A1BB-8E41B70330F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988C1D-491E-402F-B649-D662A906D82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C8245-9D8B-492F-B1EF-84DCDDDC4CF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BBB22F-8231-4AD1-8D08-F779B035A37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0F31B1-6B6D-40D5-B7FE-1FB0600EEA67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4689E-BD2B-4F5F-8E2F-A898AAB507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20F2-5FA3-4AC8-9FF5-A4668298430E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C3450-2180-49FF-BE31-3FB6B7B6EE2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05F2E-200D-45A0-A65E-D7B8C2F825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144F1-40A6-4AC3-9941-5AD3B76D653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148AF-454B-474B-B107-ED7DE28E71C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F35E9C-5727-476C-A2F4-3EDEAB46F748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A3E316-1ADB-4081-9F64-C8063E5C4D6F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FBC1D-B208-4A9F-8A5C-C824C5E3363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0E41D-95B1-4BCB-825F-283CFA124DF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5D46C-512F-4863-A972-A53DA7D6699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C9364-1DB5-4033-89F9-C0DBA9117CF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5D3287-BA00-4438-BF51-2D17E551854E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ABB395-B476-43C9-8D67-39DC392F96D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34260-5FEB-4D22-9FA7-AC9688CC459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52B19-422F-4CA5-AC57-5F183CE2C16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D586B-A053-4E91-836F-8A62903594D8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CB000F-4C42-4770-926E-DC12C0CC5F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5DDC9-42FC-4CF0-BDB9-9D5C04012A1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B473-6039-42C9-ACFE-EBB20F2711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01D8A5-1E14-434E-9A7E-601403AE4AD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92CCB5-143C-4616-8A16-A903AF53876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820A8-E305-41F1-85A9-A68BE84B60BE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462300-7BDE-49E1-9AF3-22B63DF9063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0BD61E-D128-4B3B-9635-AA8E9392550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BE5608-FAEC-4FC8-A0AC-439598183F1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134D6-795B-4EBE-96A0-345C614E45D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CD1B60-D041-462B-A426-FF894DDFAFE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5C2256-0228-46CA-886B-7A423EF446D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FDD73C-D74A-4632-B421-24508CA98EA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81FB9-DD05-4352-8C62-F4111D19561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D1B0E3-73A1-4D35-8D41-80D4B886AF89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253F2F-E498-459C-995B-97F53A954BDC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4B54AC-1C9E-43DB-9658-588C1F0F954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CEBD21-C314-43A4-B364-22BE592BF0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3F2E9-4B35-4CA7-958A-B8D609DD23B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6879F-81DA-4ED6-8390-35248A8FD8B0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2B6554-AC3D-45A2-AC76-14A384C2026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1462F-5EE7-42F4-BCCC-859F08E5ED4D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FEE99A-4DF8-4F61-8669-CC84454164C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E908F-21F0-418F-A385-8A9DEA08225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076F62-E4A0-451C-B501-B4DE838CF11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018B3-437A-494B-9FD8-4577F2949E3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246331-9A42-455D-BC44-72EDD4B8A95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DF6B65-C799-4FF5-BEDA-FAF53FD7F02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6E8B-33DF-4072-AFD5-DD60D71C0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076B19-B431-41A6-96C3-A5BF582DD35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0CAD0-8A98-4CBD-ADB5-761FF1BBA67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1963C1-E260-4BC2-B4B4-815C672E746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D3216B-E2D7-4C8C-A83B-A46D6AF078E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A6F00-DCB2-4D3B-8488-74378D189E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198F-185B-4942-93B3-80F578B3BBF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02B6A-A852-480C-BA55-1A7937CF0649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F78165-551A-447F-96C9-0F345DC4236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B27478-9B23-41C4-85FE-0735B62C10F6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BE2E2-DD27-492B-935E-25E9947B67A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BBC4E-41FC-4214-BF74-7822D000BC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CE071-448F-45DF-AEF4-9C35B8D4D1A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E9C08-C10A-46D4-B82E-A073D49B247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D8904-0DF3-4252-9712-B8F6877BEE3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2FA42-AF13-46A3-9E72-37A25947635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168F7-7D86-400A-BA52-45C92D50A959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793A0F-126D-423F-AE39-0346390B9A3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DFEC1-3262-4827-9C7C-864634B4E29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B9196A-8D7E-42D5-B568-686B0FA69113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B32F80-0F3D-4D52-A53E-7830412EDB1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BA1FF-A6F5-47B4-B5DE-3EFED9436A0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34F2E1-C364-45A9-A464-CF319D1635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ADC28-A4A4-4289-8753-B8FB568AD0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103D02-821E-45A5-96B6-1DB9EC3CBED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931DF0-E0B6-4BCE-8C39-7D8B4A614EB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83D200-0006-406F-8DD9-A2A12F83788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7A6AC-69F7-45FC-9A6E-004DF13FB63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055F9-3174-42BD-AF4D-5CF0E67DF7F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7CEF68-028E-4A9D-80BC-6310A130704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65E61-4E41-4A93-B985-DDA201F307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7AA778-E79F-45ED-A80F-DF80DEBB76E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705D4-85FF-48F6-949C-66451D21931A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D301-251B-4CBD-9FC3-401BA85C368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CD0DD-FB0C-427C-ABA9-3CFE49C0C1D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CC916B-16C7-47E2-8E76-87A20AF2EF2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B3218-697B-4E99-9432-0A79D90B6F4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60410-FF07-4A11-B258-2BFFA6F4322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1A4D4-C772-47DD-BD8C-413149C4032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55A9B4-0A6F-4A4F-B63B-C1637FE7549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2768E9-632D-4403-9328-36E1D5FECF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B5FA1-29D0-4F2A-9734-6B6A45A6085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7FDAF-E419-4EC0-92AF-AF19F11C7B5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2EFAD-8160-488A-B203-62C4C1F66FF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B51AD-12B9-41CD-BED2-86439AD3DD0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C13857-7251-48DA-89A0-9384A67F1A7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DE4D45-827A-4D92-BB24-D5DB3D15750C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7214BF-61BC-412F-AE5F-6E1799CAF12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5C72A-F5FA-4D7E-8D15-D332C012EE0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A3A2D-66B2-42E4-B955-360D1021D42D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3DEF7-3359-42C8-A14C-7631E5D52832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63DB06-5976-4992-9887-6F882D5329E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A8FCA-E1ED-4512-9625-9789EDDC459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AE1180-F4F2-4074-9779-F4C5F70057B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31C03-3432-4E0E-9707-6DFF8AF0205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DF95-4417-4EBF-9CE4-C020C105C17A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6E6216-FAB1-45D3-ABD7-5BAEDE74224C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CF24E-6A5E-4A4F-8838-0F1981DCBA8F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31A8B-88D9-4872-B90D-22079CABA60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559DF2-8601-420B-B2D8-8D15BE0473E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1AE002-00AC-4C2F-B15F-17B0C0C8C04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D31A0F-E000-4701-BE73-A9FA521B2DB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5146D-3762-4744-8F17-B52D53B1BC17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851E0-6BD6-4FB9-BCEA-0040B458A6D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3567-E2EA-4D8B-A4D8-DEB63F38A4B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AAE10B-B54B-4AFC-9223-9CC92AB7AE36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B716E7-EC16-4C17-9C5F-61E0F4498B65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90795C-92F4-4308-A03C-EB705EBD6F6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A2288-EEC7-451C-9046-7B5B37B580FD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657673-1CB9-4F5B-9A4F-D48FFD3BE869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5EAAF-54CC-4120-8039-672A801FB2D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10F7F-338E-4A99-B5E7-DA4C26AAFD88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DFF57-0F75-4CC6-9F25-627CE2FE13F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2C3F4-A558-47E2-B9AA-31AE45766E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A724AC-AEE6-47D4-BC28-8D26729E630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0F410-09DF-45A6-9485-115EC9F668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0B28A5-E9D6-4E4F-A554-336DB9AAC585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81197-5843-47AC-856A-23225F993E7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799BF1-FDE6-4C49-9E0D-6BFC592E89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884145-208D-4189-A71D-DA21344C100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431C1-94B4-46DD-B670-2B8E396E66B9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1F1F6-2E9E-4CD0-9D13-F12CF524654D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152F9-5D8E-4192-A1F3-1D7E5D8146E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750986-C0DD-48EE-8030-C62FFAF12FAF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69A32-6261-4AA0-82B1-915722B1CD02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DB03E5-7A9B-451D-867D-115EBAF597B9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93778-55CB-42A4-A472-EED34AE48AF2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B27EA-E9B1-4FB2-BF5C-AB38B22D9579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3C61D9-0F85-47FA-AB21-F57DC0AB4FE3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272088-D2BC-4AC2-BAFE-81E8C8D5E97C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36F605-A144-467E-8D7B-22BBD61DD1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2C5E03-D9F0-4EF8-BE64-F08C0F79348B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63464A-6E29-41AE-ACC3-76C62AFCFBD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4C75D-A909-43BD-B562-4597761F7305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0E6A8-D9D4-47BF-AA60-632C445D8A8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426F96-0589-44AA-821E-09DAB65A866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7F49BD-FAB4-419D-BBF8-120B29A59858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21B9D-39D9-4975-BC98-21E81D41B95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155B9-046C-4E15-9F8C-93FFBDC6189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4EDBF-2744-41DA-80ED-7DCDF523B7BF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291629-4412-4161-BB7E-6F9883ABB85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4845C2-0D8B-4150-8EEE-72BBDCBF15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032E9-0E82-4017-9FDA-28AFAED1E27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2A7FFC-94CF-40C7-A39F-C93ADAE5DBFE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78EF00-F0AA-45A1-87E4-FF23EFF2D5A4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0BDC2C-8650-4E71-A22F-3C5E383999C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6DA512-AFB5-4370-A286-E88B5A78319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0ACF9D-692B-431B-A7E7-FD43A54FE5A2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5AF09-4462-4A5F-A275-CF17808B5BA3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CD3BC-1210-44C6-BC6E-97D685E8EAB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CA4848-B133-4A49-B2E9-B0778F8F3A1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A7D189-88B4-4C0F-93AD-70DCD8CCE0BD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9FCACC-736F-4E70-88B1-FE95F75C062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AC3DE7-6868-4E7A-821B-30CAC0E650E2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3779D1-0855-47C0-9826-CCDA5FA6596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879A8-2F9A-4E8C-B2CC-EC847A85649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8D5204-7746-43F9-833C-1AABE72A4991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7B4A-A54B-4FE5-8592-3EF672616FFF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C280E-9F95-418B-AC1A-E3AF3B016DA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F87BD-0B04-41F0-B690-1580D152682D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81201-1343-4C64-BEBB-2C8CEFCA3FA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546D23-3AA5-4785-9BB0-65C3BE04202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DFCBC-2748-4997-870B-1697C7BF499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D236D9-8591-4385-8F10-5F450E1E5971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7F9F72-35C2-48A1-B97F-D4D6F1157F05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97D278-2A88-4BD7-B7B1-2017C0AAB234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655F3-2C64-4A02-BC21-79FCB2B5D158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9286A-FB8C-4D64-B7EA-B1B6EDFAE563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6B368-554B-40BC-B4F4-566DDEC21947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2B661-1F56-48AE-A5B0-46C89A4B7104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E3C64B-E345-4D25-B274-431E486FAE49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03585-738A-4802-921F-D7A327D1A952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BB5741-971F-4ABA-B789-0953B0BB3090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30C626-1A64-4E73-B7D9-DF1FD6A679FD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93A173-841E-405A-B926-92EF9C9FD109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5FBBA-48AA-4176-9C20-BAEAC112A3E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2873-2061-455A-B8FB-97F1F045B8D2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8D9A8-3384-4653-ACEB-437F81EC8A1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CEA87B-60A4-4057-8169-D0C40681CB02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B15169-64EE-4A6F-9A52-8E9D92AC51A7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A1C510-4FD0-413A-BC7E-30BC777E271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A2248-9F87-438C-8318-1F5960EFAB83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E1BFFC-825C-4D13-9E29-0EEF4549AB1F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D60C5-4585-4726-B4A0-B70E0921CC0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287C6-CD7F-4A85-9883-52096B7A7D62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945648-27C9-4AAF-8B51-A0D6A17199A4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670A0-05C8-4E32-8E7B-05F7C1090555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7630AB-87E1-4D8E-9960-5DACE8D4B635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9E228D-4E07-4721-A503-853451EF5DEA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2A71BC-7A68-4A39-9304-7AFE4D23F331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B43E5-A521-474A-990E-9E63EF0A11EF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06E89F-2914-474B-838A-2ED91B0FE1A9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80FF7D-D4DE-46FB-8162-007091AE1CFD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E31835-B742-4E4B-868C-865F69EC54A8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8A7D86-F6CF-4C33-89BD-0B60771994BD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C995D-EDED-4CA2-8DDE-6E842F424A05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A9E1F-E092-43A4-94CC-344DDCC7050E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9A9A34-281E-4672-B748-0B314E384F1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E355A8-53DD-4C29-A170-5ADC7C7D26C5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2C735-D839-427A-ABA4-82717294E43D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977992-24E6-4D87-9416-426FC0F5FBF9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DBA47-FF03-411C-B00A-0A184EE35F28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238671-F4F7-4D15-942E-1C85E253385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5AB97-5409-43A2-803D-001BF96900DE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D54258-7E7C-4832-B3C7-634A3D85C286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E3BCA-102E-4C83-B371-1F288EFD3B4B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12DE4D-E891-4D55-A3A7-5B68474DF5B9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7F252C-58B1-4B33-90E4-8A6686CC0FE5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D09854-FA22-4BC0-B309-0F3E3E42415F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62DA9D-60C3-4366-8F38-40152901D9A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282CC-D750-4C20-884B-B51E948DFCF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9A2F-E6D0-47DD-AB0F-A5BBE264C4FD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4B2F2-5F01-4929-AC2B-CC8C2AD5176A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A7FA5-ED24-40FD-89E8-77143DF6AD27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627B6A-781C-4C95-A3BD-4407F81EF221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31F9-367E-4E73-A16B-61F4A755FA7C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8C73-C695-4F78-AF99-A463BD4A30A1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F0D631-80EB-4E5C-95AE-E506E3D18207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670FD-9A3A-42AA-95A5-0DD2F733AE5F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300CC-6823-40D9-85D3-4B8B9E1EC373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35AAE-A796-4C83-BD90-92129E5E2CBC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B2C2F2-5305-49EE-92B9-636B1F8D85DB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65184-0B77-497B-9170-5B683F6EBC77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7CE48-EA05-45B2-9549-D2347598A5CB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664D3E-8ED3-49BD-BF7F-F9CDB7013AFD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7A42D5-1962-49A2-8DDF-6F2F29FC2DEE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B4EAA-AB13-4980-9929-582CC1841883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B726C7-5AE5-40C0-9603-006719E0925F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6DA21-537B-488C-96A5-CDF4758333A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917402-403B-44CC-B153-AE809F1DE97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223DD6-2BE3-4E8A-86E0-C0E43023791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0C45B-6252-47CD-A0DE-A7C392C545A2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5C8E67-D535-4163-8CB5-55E69DB1695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5893EE-AACF-4A61-8B37-DAB4135FABC6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D645F-F37C-4D7E-8DBB-B3F0D43751AB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B39791-1DC5-4A63-97D9-ECE4A1FB8757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1B99E5-EF69-47F5-A935-FCFB23244E3D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D956DA-2900-436D-B1A4-198AFA2D2A8B}"/>
            </a:ext>
          </a:extLst>
        </xdr:cNvPr>
        <xdr:cNvSpPr/>
      </xdr:nvSpPr>
      <xdr:spPr>
        <a:xfrm>
          <a:off x="493395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A019BF-EECB-4A7B-97A5-CDA8380D4E7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1E39A-5777-46D1-A1FE-7675C3E74922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427CD1-9DC1-4F18-A989-9355F22A85B2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1F561C-34B8-4A0B-8952-284C84536E7B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AA147A-DD77-4AF5-8D54-877B2F5CE92C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2E6317-6A84-4103-8BEB-0A91531B203F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9C5C46-127E-4195-9246-772DB1E02A5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FBBF53-A09B-4A0B-8FFE-C79F7D054467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848D06-FE1B-4C98-88E1-B01745DA8BC0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1DF6DA-CC32-4588-9335-1A9D8D5E20F3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C196D-CCE6-43BE-9608-C45E61C8E4B1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5F00D-F2E3-4237-88D1-81EAE9699FC9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B4485-95F5-4919-A60F-00FFBC396A47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FE622-BDDC-4E8B-85D2-90F66BCA2B68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9DE627-9AC8-4668-8825-E95449A72BA8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BEE1B-9641-4BFE-A5BD-68EE39C45B79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BBE81-A151-4141-89B8-A3B53343C7E9}"/>
            </a:ext>
          </a:extLst>
        </xdr:cNvPr>
        <xdr:cNvSpPr/>
      </xdr:nvSpPr>
      <xdr:spPr>
        <a:xfrm>
          <a:off x="731710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AE4E4-B875-451F-BE0C-66DAAB656709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E5F3FF-8B7B-4AAD-A878-3B1B54F415CA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08439-CF36-4AF5-906C-386BFE780E1D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CDD5D-8C3E-4F1E-89F8-2576F07EED44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B4B667-D493-45A0-9427-EF544BD52584}"/>
            </a:ext>
          </a:extLst>
        </xdr:cNvPr>
        <xdr:cNvSpPr/>
      </xdr:nvSpPr>
      <xdr:spPr>
        <a:xfrm>
          <a:off x="691991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919944-2340-41F0-AC39-E4FFC714A217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7409AB-A1CB-49F3-A52F-FB1935678896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E49CC-3C58-433F-B996-EB778BDA7CA3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53250-6247-4567-A650-7741A70A661A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EFB5E-B436-4935-84BB-6DF9FC9D0E27}"/>
            </a:ext>
          </a:extLst>
        </xdr:cNvPr>
        <xdr:cNvSpPr/>
      </xdr:nvSpPr>
      <xdr:spPr>
        <a:xfrm>
          <a:off x="652272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4C1A0-F44E-4F96-84F5-693191F4F704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CA48A9-5F92-48CE-B256-1B776F66E47F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B9D2D-9E1E-4F78-9469-4C78801FF4BA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132C9-B8E6-442F-B12E-54D3050CC732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1E608-1D66-4518-A23F-C2099AC6E4B3}"/>
            </a:ext>
          </a:extLst>
        </xdr:cNvPr>
        <xdr:cNvSpPr/>
      </xdr:nvSpPr>
      <xdr:spPr>
        <a:xfrm>
          <a:off x="612552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18A72C-1547-46C0-A67B-44408EB56560}"/>
            </a:ext>
          </a:extLst>
        </xdr:cNvPr>
        <xdr:cNvSpPr/>
      </xdr:nvSpPr>
      <xdr:spPr>
        <a:xfrm>
          <a:off x="41395650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0E2BF1-F4DC-46E7-A413-A6619886E86C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CD242-F978-4653-9E12-58C342BFC873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DE09E-340B-4728-8CDA-B41456C2BA80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A166C8-8D3E-4717-BF27-AD4DEA716F68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D664A-9CDC-401A-B0CB-5696545A1508}"/>
            </a:ext>
          </a:extLst>
        </xdr:cNvPr>
        <xdr:cNvSpPr/>
      </xdr:nvSpPr>
      <xdr:spPr>
        <a:xfrm>
          <a:off x="413956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5A968-C2F8-4D10-AF85-831A914C035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11DD5-63DC-4A76-9B3D-E84098E5A38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0AA0D2-8151-4EC1-8FF4-8987B1B63FC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F0BD94-7CCF-4E5F-84EB-EA9F9B349CF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16B3C-1718-4E50-BE5A-1EFED6E34B4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F8580-2BCB-4590-9FAF-109108E7DE0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6FBBEC-47DB-416E-B03D-CC9E10C331E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7F65A-26BE-42D6-8504-91BD926AB06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FF27B9-3BA2-489D-9D64-AEFBF8FE300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8C40F8-D86C-420F-86C9-959818061F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C0AC3B-5ABF-4567-83A0-9740CE6211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D50E27-13E4-43C0-A331-ABF0E79C98E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5CB74-B25E-4507-9036-9123EF1437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01FB3-F4AC-423E-8E5F-1015E4F4A73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43F6A8-4649-45F6-A95C-A7D4B347C8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DCDA62-9136-47AF-9209-6A16959769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E4092-7AF2-4830-9258-4684B6E2FD0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DA9DC-7AB3-44C3-811D-A486638AD69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4557B5-91ED-470F-9C7E-0BCF5A146FA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49270A-8A72-4944-ADD8-E35E65069FB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CD2904-F046-486A-A25F-20B1FE124FF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BF0177-2A61-45DE-BAC5-E59FA70D76F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36818-8E72-4976-ABA9-5E560A916F1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60FEB9-751A-4A29-A1D1-CDAE8446A6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DF4B5-6D74-4840-911C-7041E16FC01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129F1-A7C4-4F1C-9BA1-07F8370DA36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3BC6B-A368-4174-ACFF-0B9CC422003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9B61EE-58F4-4BAD-86B7-D11C2296147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B7CA-0D24-4F5C-A812-09541CF28C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9128CF-02D4-4986-9B27-7A22645DDCA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76C3-9E00-4C06-91E2-62FD680352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DB630-B98A-4B3B-BA89-D86A2E07A70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B7F2C5-D7D8-4FFC-BA52-F0CE110911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8F1E9B-D000-4EA1-AE6D-8933B56DF59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A2757-AB55-4373-BEC2-3DF1741268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38B2C2-42B2-447F-A680-E1BEAD7D723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848C9-0908-4A3C-8094-19211181F55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9FB04-A727-4619-9368-67C3A3362C2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0EF18D-7928-40DE-83C5-578A957E68D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A0C47F-A239-4675-9ECE-B8D45D274F1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A6B116-BCD1-4D6A-A93B-01229B95249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4DC9AD-68F9-4A6F-849D-55A4C7F03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03A716-E387-4C35-9271-83F3E79CB5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2449F6-4E78-4356-9F3B-E9982918ACD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8DAEE-1620-4B29-8F7A-6E2D30DA353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375F43-0F3A-4E10-B4A6-9633FDFED28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D414E-1935-4B42-890D-8A5D79D36DE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3BA9B-62CA-409A-AF30-2F524DF229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B75F92-860A-438E-9EF5-913205F0882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EA865B-01B4-4FFF-88E5-3097E21C581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9AB25-985F-45AD-BAC5-6C153A61327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349ABE-C31A-4540-9393-ED606D3EA74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793DA-DF25-4E86-BA7A-B79FEB4F42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7C458-B1C3-477D-81D0-0E804588BF9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5314FA-EEB3-4D36-8A83-8056417AECB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06B86-B0FD-473A-B688-4535202BB9F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9124DC-BF64-49B8-B2B3-E7FC76B172B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22EB7-0864-4D9D-8A50-508B2EF975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EEC2B-27A2-4E88-BB84-7CE223F1B38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590E6-7B42-4B9C-AAF0-A9ACD5041FD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55669-AE61-473E-A459-4670CC9BF63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FC93CE-1EB3-4A64-8D7A-F70DE6080A0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E2FF6-16D4-4682-8781-F78FCD3A8ED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A406C-E99E-4901-9A12-32719417D53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85944-217E-418B-B60A-C2AA9CA55C1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74F349-3462-439E-882E-7454F2DB61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9FB60-3DBA-496B-B98F-3E3DDFC80A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5AE87-7B35-4D84-A308-5E192DF5C4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E916-0689-40F0-949A-7481D9F01F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F26778-69F0-42B4-A6E8-D3F0075AD9E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00891-6167-496D-8587-DF848158E74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52F8-0D48-418E-9091-425351FF0B3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A9999D-1E47-4534-A898-6F31674236C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C676F7-7FDD-48E7-BE4A-42B83D3809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4B44D-7DCA-4F37-ADF6-405E2B950E2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D95975-E807-49D5-867D-3CD083D14C4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F547C4-8947-4AB1-9273-7C520D4B6E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CDF294-98AE-4D0C-A76A-9A13B91C44D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88FCB4-3C66-4ECA-BF1A-ED3B50B2A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E1088-0758-4E83-AA7B-F1FDCE9059F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4DA4B9-E650-4C39-8EB1-D121BE807FE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9D4D2-D230-4D14-AE36-3A511AB5CAE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876F59-D9DD-4489-AB5E-10C85601ED7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58184-AAAB-4FB7-A008-99A2798870D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2C51A-AB8D-46FF-9749-E273DC09E1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3AEF6E-6031-4F90-A053-5C9026DD95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8871E-A147-4595-ABBC-2FA31C177D0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E4A21-3F8C-4B50-82A0-C861286123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52318-EE05-4343-A9F7-70AD2F57FB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F47D84-B936-493E-80DF-31AD8326DD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E4E8B-8152-49F1-A2CF-C5B3F5569DF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5E03EE-03B4-4C50-AD3C-B263C33B3D1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91C543-CDEA-408E-9C7A-7C146A30D6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180B3-16F1-4BF5-88C9-A9F1DE117D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7BF88-2260-4DF5-84E8-F8872A0B5C2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11250-679A-4EB8-B3E0-818C2B194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8B8B13-9309-4F1D-9656-BC00E8605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B02DD0-4939-4B1B-9198-D33967BDE8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434EA-5944-4C69-9E47-C153987557A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0E180-01A7-48FB-AFE1-77430BF3C92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E8CDAD-EC14-4E6C-A3E1-1A56E70C0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990B5-7672-4376-A71F-43CA337033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C8E44C-6725-4D47-9FF4-F1B1B1D9699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5DAE3-6F99-4930-8085-4DCC7002A4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85724-6849-49A1-BFC3-6868CAA44A8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11314-DE7D-4B3E-B821-49C4B400AAC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872F0-71B5-4298-8EBC-F117132E87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F04B5-4B7D-4E72-AFC1-80C300386EC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7FDEFF-290A-4B1E-A0ED-E742820615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4E5C4-1AD3-4C1E-9B13-EAC84E40792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EBB09F-10BB-45BA-B603-2218EF1257F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56DB3-549A-433D-A88B-B4CB80232CD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7F68C-4EAB-45E0-8E10-5C9746E94F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232118-3BD2-4B2F-AC11-DB4B6D1D1D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4C20-E371-4F0D-8C14-2D21927373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0B9B3-B885-40CA-B8DD-8838543959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9F522-1971-4865-BBB1-B75CEBBDCB5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5F36BB-2E30-4E4E-8F22-D3989BE0A8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B34AD3-C2C5-4DDC-BC7C-4919003DB8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70E146-74C5-48FC-9865-DD2B474F63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0B9A70-2C05-4A31-87D7-DEFE378661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7636CC-4BA5-4378-91CA-988B3F19C3B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F4C22B-CDBF-4DF3-AC23-3AA53E243E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7B0D8-E5C5-4E60-ADE9-AD6B8C231F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C3A7D5-E115-43EA-A7A1-DF7B1E34A1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D9A621-C0FD-4C0B-ABAB-E1197AD84C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0D281-0061-4AF7-8CFC-DF63598855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11F03D-EE2D-470D-9A9D-55E1C2EE782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EEF95-04E9-46B8-8826-18EBAFD1CE9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A320C-4001-4310-A5BD-F4837EE035C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0E28E-0B1C-430F-B08C-950A8BD35F1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234BF4-F4FA-47B0-81FA-F782DD54B9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9216A8-A83B-4F71-9FEC-FA381C11C7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8E3B96-8E48-4AF8-A622-01BB820398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2184E-FBF2-412E-9CEA-83422D1A1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3F300-FB59-4CAB-9577-D9F4099847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3751D1-572F-431D-854E-12E302D1BF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26531-4E15-4F98-970D-A935135019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6D0AE2-9C47-4192-98EB-6210ADA4FA3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C853A-AD59-4B31-B818-5F409FC9932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229F66-01AB-4DEB-8B72-28E1C4B1405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4089B1-969B-4964-B545-2056FBEB80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CF5F57-1E65-48E4-AA0C-9734103730E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E49841-4D28-4B39-A032-2682B350AE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34C6FA-0906-43E8-883B-5B70DE86BF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770CF-2EB2-433E-9390-DC43479D59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7314B-C2F2-4CFA-97EA-53F9DC621A3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0D1079-DE47-44CC-A3CE-BDC7BA70F2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1EDE1F-F717-425B-8BCF-CBABE3654B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91D8C3-A7DB-474C-BFEF-F6313762C6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CDA4A-E913-477F-82D4-98981F3E18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8F48D-5F39-4408-BBE4-B283C15268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046E8E-A750-4E83-8062-82992E668C3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7721A5-BEA4-4F0B-9280-EC7786A1F5F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46D1C1-58F2-40F4-BD87-B782A0FCDBC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EB6D87-FE9E-4EB0-9037-694B4A6322A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C2C93B-782A-4A14-803F-23C4904F90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57D09-3D93-45A5-8A9C-27B586A1C7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C67BF-8FB4-40B9-A654-4A9C25B682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BB855-D8AA-4D43-9967-19811FAF29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347663-4D65-4861-8DE1-4C702C7A7D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ED2B61-9BEA-49EB-8752-CB145BA756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313D-A301-4343-B9AE-6ECC78F8AB6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E9B59-1256-4783-9B61-62C9D41A72D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33407-2B74-414A-AD39-D6E5A2260A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F0EEDE-071A-4AB1-B22B-8AC8B5E40D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6312D6-62FC-4AE5-8AD9-136112F3D3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3AF17-6CB2-48EB-989A-A5E0C9B87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61742-B4BC-42D7-86BE-D471EDE7B6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CA0E7-8A42-4127-8FA3-85204E151B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4FF36-E9E1-4C90-BC31-0A371B6C8C7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A3E03D-AA81-43ED-BCBC-ADB2B607F43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3852B1-3530-4816-BA55-6153490C24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8E029-810A-41F0-9AE7-EAA03BF8DFE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E3FB1-E65E-4B76-B38C-8DAD419DC57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0CDFFC-A208-4DCB-89B5-767F2CE3471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A36A76-C26D-4802-A0B5-7179FE63B0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3E111C-DCA3-4B91-8A21-0C56787AFD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AB2EB-F186-4831-BD16-D5F69FA4A6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517B3A-F651-490A-B8FA-442779E051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37BCE-9497-44CB-BC8B-5A3D90C8B29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EAE8E7-6A83-4FFA-B9F0-2E85298336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2BE88E-9024-4957-911D-61937389BB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659D3F-C1B9-42CF-9BC5-676AAE1988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30F37-D2FB-4CB3-B98C-DD8FAE9DC6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F35378-9E0C-43EB-B68A-7F9F390526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B6F7A-4B51-4FCC-8BDC-FEFA9A72EE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C1D33-F7E6-4C6C-A521-3A0E3BF0CFB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8215D-7EBB-4120-B205-526D46129A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2593C-0293-4013-9FE0-08632F3B190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708CD-46BD-4BEB-8306-CB34A60888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C14A1-1C61-413E-9D90-55222D277F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68B15-7663-4387-BEED-F42BB6DB9A0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844A6-10E5-4729-92D5-71BA0CEB660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32369-B055-44A0-8DFB-A126B5AF04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F464DD-8552-412A-8B59-1B7DAF72BB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01E3B3-B684-42FF-8665-D7D0A6DDA8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23E946-0BCD-4D73-A507-63FB49CEE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1EBBA-790A-4D68-8F8B-0732A3F1B9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41A705-959D-452E-B724-B3ED0A94198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48DDA-36B6-4407-A95F-200A42E617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BD09C-2726-4ECB-A2F2-3E76B009F6A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50888-CF8D-44A4-AC64-0865028E01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4809AA-8CBA-4C14-A692-FA4782BFBFD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820537-CF03-46A2-8C99-0C520530192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D744E3-1A3F-49EC-B71C-DEFD0C181EC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D5F5-AD86-4A2D-9A7C-AD314F72BF0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8DB46-AE31-4836-82E4-24D088C8156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E2CF0-AAAC-4E1D-9EDF-281C7B32CC8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0F4953-5B34-493D-9989-6A69942184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2D124-3B58-4C9C-B9BB-C44188CB9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4EC775-2560-4D28-B681-F9BE14E2EC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1C29DF-1614-48F0-88D6-BD6853B786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8CBC53-21C3-4FB1-B857-0AE40B004F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E2383-47DF-4956-8246-6896268F9C1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4E4D64-B6CE-4471-8997-4C7763C122B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00CBC-E4A2-450D-81B9-7D85D025C8F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4886EB-9A3F-46B6-B18F-12FA071698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B2E61B-E3CA-40C9-B988-61CF67342A3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50035C-2DB0-4A93-BD14-EDB0DF10D7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065C2-FD63-471A-AB62-09CEACC753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10B81C-B46E-4278-BE8A-1084EEC172E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C05B7-731E-4976-8EB7-5C8AF2DB19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4D2ED-DFB7-42A0-AF9C-03FC3BF72F6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C223C3-F34F-4B62-AEDD-B78BE72DC06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037CE-9989-41C8-9A66-9BB6FC188D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463AE-0C57-4CA2-B1F9-B356DA5CE7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BFB71-40BB-424E-9F6F-BE1E84B490D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C8E79-71D8-4741-A925-CC60986DB75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D51F1-F8A1-463E-8634-167C0678C5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17D13-4E98-4244-80EA-857FC2825E4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7A2402-D8D6-443A-BB18-0CA429D974A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709D19-1F19-4C46-8827-2DF215BF5C8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47CB95-C75B-48A8-AD5C-D475B2A36BB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ADE85-BFC3-4163-A415-D2441C47CC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AAA862-2F47-4B40-9652-986B216EC1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73716-B8CD-4F39-BA6D-461DF987F35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75B2B-CC1D-4F9C-9322-F93B77ACD28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8F542-DE54-48B7-9964-6B29828AECB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4DEB8-06FE-4F01-8AF9-D806AB6C0E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723C0-EE7C-41C3-B330-B601118941F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0A59C-AA97-4DD1-995F-8132B017BC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FEBE54-3333-4A59-A703-74EDFC9518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DCCA5A-8C13-4DEC-BAB2-B364A3949AA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59807-55DF-4A90-99BC-966190091A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50F19B-5246-44CB-A7E4-1898F8FA0E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35C5A-1BD1-4B64-A4B3-9171FA711D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AD204-10A6-462E-979C-9EA0DBEEC05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9FFD40-4C06-46A6-B957-0ABB0089AA0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DA99D2-B0CD-4FDF-841D-DB0EC7DC66B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75ED42-1ECB-4FA7-A40F-E929B5B1A6F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6DAFEC-EE3A-4873-98D1-F68958DA24E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165F1-8156-421C-BA62-C5BECB5032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8ADEA-B3BB-4458-9867-C726418E14B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DFD84F-45F9-4CA8-A05B-A441097B586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514A47-E3E5-40B7-B0B5-C5AE6D4B87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371BBD-EDBD-4D03-9805-E77AB0D447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265FB6-B763-48DD-B363-19422053D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88BDD-FEB8-4FD6-915F-8409250F866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F71-E252-485E-A230-4BD4BCD08A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3FE7C7-12C6-4393-AB0A-3C83B91342E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6F37DC-0C2B-4AF5-A4B3-F49D2F3E29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9C924-296E-4BA5-9AA8-AF3E8BE03D0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99163-030E-4517-B8A0-204FF08D9F9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9BB21-95B3-4664-ABD8-A7001BBF01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8A7D8-17A7-4B3A-B94F-1141B4D09C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D042E-5119-4EF1-8DB5-2374BEE5B4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08AC4-BDDF-4E02-A12C-59076D0DA11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FCA50E-A276-49B7-906C-340165A76E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B014F-B29C-4D60-B61C-905D3DDD385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F2131-2B28-4CDA-83E3-791E21C3EC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FE4A70-FC42-4D4B-A437-13323E3A762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883C22-A60F-4552-8F12-6B67502801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635F1E-5B09-4D0A-B3D7-16887AC4C0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780C9-29F7-4241-87B7-33CF36EDA7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EEE33-8E06-4806-900B-93F9C19E33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20476F-9822-4F93-8895-3E5D218681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9BB3E-58B7-458A-8531-FA5453A1C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85FBE8-FB9B-44D9-B42A-AA4B7291757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29F4E-92ED-4886-AC77-CE988A6773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5D0F2-AE10-4266-B88B-BCD2F2ABB21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F678CC-E7EB-4580-933A-D287D9E129B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C46DF-8B8B-47F0-AD84-54E59D1275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35CCB1-33B6-4670-803D-73A606B19D8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C536B-3617-4FC2-9CFD-E3F975A0915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C2CAB2-FF68-4486-9160-12AD517D2BD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EEF65D-468F-41E5-8D7A-5D00B328EF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510134-00FE-4C27-8DB0-6C9DC2466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A1D877-E50B-4119-8BC1-5EEA4C9B5787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E1D5A-1ECE-4D6E-979C-8EEDFE296BF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374053-38D4-4183-A6BF-A9DC30DAD0D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6139B-709C-4186-9178-07E44BF30BF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993FD-ABA1-4381-8609-040B14919FA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C24E20-9474-43F5-AE7B-5CA910C6CFB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D07B42-8B55-45BB-862D-B4957DFB34C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F0BF3-E90C-447A-A772-2CA9605BFB1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B81D1-1B2F-4016-8830-67557F10199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300C93-27F3-459E-B5C2-3C297057303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8387D0-DD44-45F2-A02D-1F602239D5F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4A30B-B4D0-491E-85EA-66E2F3AC2FE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69451-E043-46F3-9E6B-96C28586BF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907F0-00AE-4E7B-B5DB-C4DA4CEE131F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86C7-913E-4B67-968C-D57A3D2E655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9A5B6-5E48-41A0-81FC-D22B5766F5C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904547-8C70-4E2B-8BFB-DFF376E0C08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A9721-2EB0-443C-9976-833ED9EB3820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FE37A-6CC2-4F4D-9F21-E9C4E602097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38844-9B47-4F36-B932-6CEDD2A23DC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09F7E-8BB9-4B36-84D8-BA167B0E8DEB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A9A9E9-9321-4A61-8425-E64DE249D03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ACE1EB-E314-4A9F-8248-E9003DD4097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4150B-E93D-4BE1-BF6B-400CE59C655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31877-99DC-426F-B2D7-F25AAE5BE27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411695-42A8-4F5E-9FF4-07B1FAA7EBE2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D4E8-002A-4102-BD74-FE9DE98B5B8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CBD31-3C98-47F1-904D-4DCD79766AD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E95854-47F7-4CBD-B465-CAA6F9EBEFA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CF2AB-0C2B-49CB-B1E5-0AF0B8B3D65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035AF-F77A-4C54-88BA-1B0273DB1822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79F3C-0E25-4A60-985A-DDABDD25D674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31B9C-5BCF-43E2-80A6-87336F6FBE1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F1DCD-6C5A-411E-8268-EDA45C4EA4BB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A580C-8417-466D-8EAC-FEAFF4BE79D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6771AA-8FE3-47E5-B611-4DD620E7AD0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D60866-E5B9-4913-9D59-7C8DB38313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C551-D267-40D9-AFED-2DBB087BB2E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BB709E-F893-4397-A27A-E9536CB305A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1CF6D-F29B-484E-BDC2-69B8E323E9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A09803-84F4-49B7-86D6-697A959BDAA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62387-BD9B-4A6A-B143-7BE299C4C6C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7AE92D-B4FE-4BBF-8248-4F43E890142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9DA911-65B4-489C-96AC-1181D8181E1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AFE261-56FD-4AF9-83A3-E507B7A390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3C89E2-CCB7-406D-85D3-A70A564A078E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4A2D93-1AA1-4629-B068-E0E2A9BAF6C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FC46F7-34D2-463A-8735-229E65A9C2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48F4D-8CED-4364-8FFF-1DFE08D02D1A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DB3B00-E587-49E8-AF73-C514757CA8D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FC581-570F-4EE3-8446-63754CCADC6A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FC370E-943E-4B3E-97CF-3D4471B9183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FF5A2-00FC-4AFB-8DF2-C77B591A91B8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5C9C58-1BA6-4B87-BF7C-5AF668534AF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AAB2B-E8BF-4FF8-BA53-DEC0CFC7BC76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5D088-D6A2-46C7-B2AC-0899BC60187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46103-B110-49DC-9E91-0C137EE0CE5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8118A6-1891-454E-BCBB-5B3AF227B1D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265CD2-000F-40FD-8538-EF782C7003F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29C32B-9D07-4A3B-988C-FC19E9D954F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507286-4855-4903-9562-38BB0CE72EB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27536C-8B86-431F-A55A-D6E33DBB447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66E5EB-E891-4BAB-8C21-9705F8BB4C2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72D2D-9285-40B2-9A3B-CBEE2FD6C8E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42927-C99D-47C8-9337-8DA961454F9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7DFD48-7CC5-4A6D-A52A-6DE11D456B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9979B-0EF8-46B5-8D60-11DF403D3BE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91E9BC-2990-4465-BEA9-C1B066F8E20D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F41614-2682-4E9E-9A10-2C0C7087D26E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0B38DF-382B-4B9D-8FE3-275A8E0DBE0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3C6744-0E01-4446-AFBF-00BBCE74CFE4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BF9A-65D6-42B8-AD9D-642C117628F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8372D-A205-4587-8088-26E7804A322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61B37-C612-4E76-A8CD-65CEFFA1016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652023-B2A2-4A74-AF03-5470D5120919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A9A8F-9317-4617-AE21-F665243823A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13D280-19BC-4D7B-ADEF-E69A4B4AAD0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16F25-99BC-4E9A-880B-FD240DA116D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5E252C-DE44-4661-B031-6345288E081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92204-EF6A-4B41-8DBD-5BA19A561AE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B0835-AE10-4817-98AB-B59DA2BA534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FF50A-1B80-42DC-B99C-587AAAF38960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A2DC8D-647D-42BF-BE86-548B5FA6971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06CE31-8238-46B7-A3BC-91CB8AD918E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7191DC-D846-4039-BDD1-ABF61978BD4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05C66-C44C-40A5-B54E-A42BAC3B1767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1477CC-1727-4CE8-BAFE-B6BB6B74EC5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CA439-8A7F-4567-8DAF-A6151691EE39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F0597-71EB-4929-97CC-30CC72AB316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5A0EB-362F-4387-BD92-17DCF12F0B5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60400-B3A2-498F-8586-B6811294CB6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6632C7-13D1-420B-98C0-7F94C91355A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93AF2D-6B98-467A-83E3-D9FFD9D7605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E89D24-FB75-4B9A-B62E-E8058751CFC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7A622B-1A79-40F7-A3B4-9F4D648E0B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AEB4BC-E523-4D70-838C-05FA26D4A19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D6D1D1-4B3B-4965-BC71-BD52E0C660D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19E59-B48B-4FFD-BA73-F54672D24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206689-589D-4F84-9759-C42AE652916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003F78-5F6E-473E-A054-A7C99F20B09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5A598F-7505-4BEC-BDB5-659E15A32E4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C4F804-7912-4CE7-8631-1EE0D470629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380D1-07AC-4B41-ABAD-B68D80D52CA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E4C6FD-00F3-4BAF-8D20-7C15E169052B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661001-C01B-4800-ACFB-F0BC15DB698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F8242A-A6FC-4C1E-8EA4-D38B91A936A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E2E0B8-3140-47CA-B7C8-DEB52832FAB2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32FE56-3385-4763-B579-53BE8184819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7126DA-97A3-41FC-8D26-2FB3250F8E3A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F253D-0B63-40F2-9C15-40ED614D79A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E3A059-F72F-4AD5-BBFB-A3B500081338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03452E-D91F-4D4A-A470-0DA4298D930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149415-A5D8-4920-98D7-23932D44BC7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FD203-01AE-4064-84B9-A2FA680B5C9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7C878-0DB7-4EA6-A264-7EC2598BEF0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3048F5-0E7B-4B63-A144-6C79556AD6C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8F300B-E6A3-4574-9A09-8750EE6B93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1BB542-916E-4C62-9995-84D8791B420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8FA43-C23C-41DD-BA22-D7DE056C319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5FE09-0683-4EBB-B32C-EEBFCE39C2A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27BCA7-393C-491B-A782-3A89796D6F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5D554-19D9-46FE-BE2E-8A675265CE0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B8777-1DBD-4057-A466-34679FD7999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C588F-BD34-4D6C-9649-1ECA9404C73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E94258-539A-46B3-8E73-7EFE16C993C0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D8F85-7522-44A0-BB57-48439428361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CB57C-6821-4434-8AB7-2D33F8D0B39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4E010-5904-4D51-A51A-42DDA39BD08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976821-3085-4911-9B4C-462B318C639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D30D6C-4C48-4ACE-A7D1-09C33FCB664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46E09-F5FC-4CF6-B420-3750BA24C83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FEAA9C-FC8E-4B8E-88ED-CF3CA7AA09E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912A2-856B-4961-890C-3F150561F21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BBDD3-359F-426B-BA09-64380D997A8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6CFF9-1154-44E9-B06B-753F352279E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3196F-B9EA-4DE1-8AFD-86D5C1A666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68A38F-EEDE-47F5-9110-533DC90E996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58AA1-0490-416D-BD88-96BE5C62585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17D5E-86D6-4568-9CEB-7C39C8AD6AC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233FE7-448A-4D93-B999-132E17366FA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BD49EF-2050-45D7-9A45-C6709337ACE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8F32F7-E93E-4D0B-837E-06289E6A29C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EC0081-B638-4C9B-B2A3-CCA6F2604257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AE2B0-D5A1-4F91-A815-CF0FB32A95F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A2977-B8E3-4D5D-9735-383A8C89F3B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DF4BE-14E0-48FD-8625-7F34398250E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91883-5BA4-46DE-85A2-83476EA4629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5520DF-7EA1-4750-96CC-606E8D5D3F6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99385-A87E-42C2-8E23-79BE009776D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C545CA-B083-441F-B187-48D5B45215D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D73601-5C36-44DF-A6E2-D78F20BD7E4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CCD531-1B88-4E93-B35F-AFFCE235203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C4D8A7-AC95-4C74-9A8B-DB98C168CDE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37177-2897-495A-9EF8-439F1546D6F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3E9DB-D7B1-43A1-B6B1-957DE154D6D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32A025-BED0-488B-8EC0-6791E2E1A25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6D69C-C1ED-4FD5-8F5C-E147FC4B2A5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C169C2-229B-4199-BAC4-0E2BB8515BE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757880-F4EA-471C-AE7E-D01FB233F249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151070-C7A5-44CE-8077-2ECA42E6FE4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6EE254-B347-4787-9DF7-1266C3AC30F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FB9943-BE81-4B29-8CF5-421ED1E5F2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15DB64-0698-441C-BA41-321D513E76C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5F9B3-B700-4F36-B09C-79848C71E9F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A4649-038C-4ED2-896A-4D12D9CD708E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0BE689-8666-4C2D-9E39-4B6E490B4D8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08F00-5B5F-4164-9260-5E985B73C84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5EC-F6FE-4CA3-80DF-A6DDE16F1C8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C351F-F9C5-4C3A-A1D9-FA5F25DCB9E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EF37E-7FDF-4C28-9E86-282B54AA737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D327F3-8ECD-47B6-94A7-F6B95B69BA04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4E75E1-3EDE-455A-BA09-8B6128F094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2654A-B949-46DA-9B8C-2C42251C1BB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7C3D1-0DB4-4643-9049-2C33AED21C9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AAA5C9-8DE7-4043-BE17-0370E82A294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7B2D9-8063-4110-B3CE-9DA6C2BAEF1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A33001-B6B1-4E6C-A6A4-B104ED435BC7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7A5B49-B726-4926-9A20-28AFA72EE402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2598A7-19A6-4439-82CA-BCA6AEA5471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AEE194-4E9B-4500-AD25-98D4AA1FAEC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49EB0-4FEA-4997-B639-A8ADCE20A1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4ACB41-74D6-48B1-B86F-6B64270153F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684154-569A-4787-A6BC-5B7919E9AD9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5DCC1-4BD9-454C-9C1D-6166B2625C0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77D04-B326-4698-9B33-16CB2FF08D9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54EE3-C06A-4359-BA78-613BB327E58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C17C7-C66A-4C9B-A95A-81B33A9C67E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8D59A-215C-45CE-91B4-7F682C9A340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95DBC-3DBB-4678-8BA0-374A40127EB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ECBB-AAE9-48F9-A38C-4B7F7DBBDC0B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0F0C5D-273C-4958-B13B-7D6C4A45FEC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EFEEC9-50FC-4B8D-B281-BF0F79B5D1DE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6C310-80D7-4B04-8F66-1E02E633075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E0A60C-E745-4E46-8400-4C6C9D00B85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8371B-185A-479A-B36B-D205680B00B0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FE7A-C254-4E6E-82D8-7E9DA280B36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96C342-1F12-4AE7-B4FE-4967656118C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6B47E-03DD-49F3-89FA-6766E51D1C6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945D38-ADEF-4B89-AC83-307DD8C51E0C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2BB4D-FFE4-40F9-9ACE-DF7827B056D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11B15A-4934-44D1-BFEA-7ADA247827C2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09CC52-150B-42B1-92AD-F5A3CC1906AA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824C37-1977-4279-824B-8E64B141FA3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17DF1-93FD-41DE-8D1A-143D86247E7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B1FFC9-D839-4D2E-9C8D-BFC418FC64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E65B9-2365-4FE6-8C36-5BE82480E9F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EDD35-B32C-43B6-9B09-89013CCE936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12CB2-0967-4991-840A-161CB656D90D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03BEA6-82AC-4E07-A378-89B2365913F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B1891-6AEC-409D-B898-BAD4BC37B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FA7A3-B4DA-4764-9761-FDC38A71825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56C566-6520-427C-84B4-96F2B2BC0755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B8E2A-69BE-42F0-B9E2-2B1822F39D4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87417A-2963-4ACE-8E8C-4C5935E66933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BF4055-3355-46DD-A145-549F865725A1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7F88E2-7E60-4065-9C2A-AA2BA9FE962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98FD68-8C69-4F77-A8AA-721E25939D5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B6F851-6B21-42AC-BAF9-14C1FFB508A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7AD170-0A38-440A-A149-C4F48494E8A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426E8-0868-4B44-B1D8-4AE9A7D2B4E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A1949F-6803-4B8D-83D2-906569EC8B2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AD9096-6EFF-42BB-A405-473DB88B5E3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E8A4E3-3F54-4E46-9B8B-6322CFB9BB2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94BEF-6DFA-440D-92FA-247CB545F9D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239DE3-8D0A-4B1A-9CF7-7756BB6DC4A9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6EC039-D28C-4B78-9D60-8AD3D7E4CA5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9BFD23-8439-4011-954B-DEE846F0A6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2BBE97-FC6F-4390-8AE8-14BAF8839A8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55054E-F821-446A-8462-60C304F0A66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CCB58-17BC-4258-9101-D61312ADE82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94E3C4-5A43-4D2F-8F4F-DFF97EBC445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19648-9426-464A-A8FA-51A13C90C087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5AB13F-24CD-4428-A3A7-5EE31785FF3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79A01-3193-473B-ACB5-70FB094503EB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9B647-DED6-4204-8E51-AC58F2CFFFC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4586D2-FC69-48BB-85AD-6DDE4C7D51B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EB9DB2-9E9B-45D0-86E1-224D5B1551E1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0F98E8-59D6-486C-86F1-A44A1EAA230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6137F-8D4D-4AC1-8F54-61635022735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57FA1D-2635-4D21-9872-CA2AD6EFDDB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451FC-B2D7-4DE0-98D1-C2DA78F77C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8A57ED-E37A-4332-9E65-687C1ACC7BA0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88B1-5F5D-4936-B7F3-655C2EE5593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A71CF-E1C6-41ED-9CFD-85FD5DB590B1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2D1C4-365D-4800-80EA-05123939E02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29FDE-D955-4545-A633-24E3993E47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EDC95-0BC8-4514-966D-D182FC990E3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77F77F-5B7A-41F3-B8FD-1DD4CCB0342E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56C2B-1A09-4D3B-87C0-5ED1DE0C8605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EB0B62-628F-437B-B9EE-25E0F233C78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EFC6F-3048-4B89-88C8-C561D8A23E0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286160-27F0-42F9-B237-86C96F75343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0EE3D-6CB5-4F02-8DDD-68E1BDB40208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D93287-3C09-4265-84EB-17DBE3258A4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2AD784-25D8-4614-816A-2A08FB0D08FA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5655D-C8D8-45FD-BF34-D07DE50F56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B520D5-D5BD-4266-B9DC-E4B81986B89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633C8E-D73F-47E6-B15A-30A299829CE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92637E-0952-402C-9D1A-46149FEB23E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D1A866-39E6-4FB0-9733-AE87FAE54BF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C1BB30-8E4E-4053-8CD9-1992A2F56141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03982-2515-467A-A193-6F42FF89DA2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97C595-990A-4CAF-85D2-D7038E3C403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1CAD56-A321-4BF4-BED1-736380D8884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8C6B41-3554-40A3-A093-234BC88742B0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0EB18-7874-43B9-9A00-3A06945163B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8A644-5A25-484F-A951-0747CF79678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D6C59-754C-4A61-80AC-508CB09AD39F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BCFD9-0E4E-4F0F-BD72-1D9DE849E3C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9C1A1A-75BC-497E-A4D8-4BECCAB173F9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7063-43C9-42AD-8164-5ABA0E9CE6A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ED8AB-B6CA-41CD-A713-AB6335853E1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B33B3D-38B5-4CA1-A603-D680182D4B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C16762-5C77-4E38-B72D-AB8CC7A1E39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4EEC00-DBC3-4EA5-9528-40143625173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82737B-3745-412C-BF41-6F21067421A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F78400-C092-403A-A1B5-EAA1A5249AE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F5E6C8-E878-44B5-870D-B69215ABB83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2617F7-576E-49BA-B89C-9FB80203957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BEBA6-A67E-4794-B9C9-2D2516DD01E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878320-EB92-4947-BFB1-B9E6B853265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8318DA-410B-4716-AEA7-469403E5BF4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31E52C-455F-4043-962D-7DF0BB949C1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A82910-0630-4778-B528-AB3C612E1C9A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5478-FA7D-4D4A-AF7A-A6838B480DD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784168-F0C6-433A-8622-4F20DF175DB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AEEAB8-F9F9-47CC-9A1C-D4ED67C8A28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16FD4B-D12D-4788-8B08-018D740710D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16242-7542-458A-A908-6FEBB931AD5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5B43C9-63FD-4E42-A0A7-CED90337437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A14CE9-5BE6-4A98-AEBF-FDCF9C471C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93D4D-5106-44C4-B04B-34F4A2B7223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12FF6-3CA8-4E82-9E47-D96D4EC0468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07A5F-084A-4B32-A6D6-296B1B59CBE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81324F-153C-4F74-BC5A-DCE891B421A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352C5D-54A5-4584-A71B-BA445A10C21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42AC5A-56C6-4461-A010-DDA3E5CDE15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52104-8B27-4ADD-ADD7-4456CBCB4AC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5236DD-8543-4AAA-A21D-5ADC5A30B2E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C3174C-E8B0-4E68-861A-AE78BF4F72D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466B8-24CE-4148-BD0A-EB366F84C6D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D37272-2571-46FB-8A06-C0E3F6A210F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27AB6A-F1CF-41A0-A07A-41E1DDD0F19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647319-4A30-4234-8853-6C6BB663DFA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4FD75E-FEAB-4DB6-9840-BBCAA85DD3B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6E983-BAE5-46B5-A771-AE8CC1A24C03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E9028-941F-4552-91DD-E8EC6B591E2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602B5-65C5-4D2B-B82D-748377D4BA4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9741F-9B9A-4558-AA29-81E7656B6407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835429-A533-4119-AA9F-06FC48AD656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DFABCB-B0E7-467D-885A-52DEAA85C4F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343840-7A14-4C37-9376-758F8478CEB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C4512-198B-4FB7-AF96-8FAC40C68A8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9D46F-B514-46CB-AE6D-E0150AC7A080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A344C-8B1C-4754-B6BD-2BD91AA88EA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78DBEE-9CD4-4922-9A3C-03AEC997A3E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4D5E1-82C3-42A3-B8B4-9B5492C456AE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71CD-57C3-4333-948B-56E1D8BAAA7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A2107F-3137-4C91-9A34-8DB0DDF5A402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0FB06-EF17-4E04-A3E7-BDA20A20FED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AE7CA-1225-46A0-9D0B-430D9A3ABD0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566EB6-2DFE-4663-8AF2-F87D6B3E39E7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7F4C12-8EE3-403C-90BC-6FDD3DC411B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8083A8-84AC-485C-BFDF-656A489F756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4CE18F-FD4D-478F-93B6-FB731614992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03870-DF0F-4BAE-A9CE-3BD802849DE1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3E7F65-2318-4B4D-99C0-28B23EF56BED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911EE7-3465-456B-A399-35234BDCDD5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F1CE25-33B6-4EBF-B4C3-EF079A973C7D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D56BD2-C40F-4452-BBEE-AC6645CC7FA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7403D4-C1E9-4626-B7D4-0BE281778CB3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2429A-4A32-4433-B89C-01141CCC28F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AA13E-580A-4B79-87EB-2AB985B67177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04A94-CDBC-4937-A470-C7E5CAB2FDC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5FE6DF-82C3-48D9-94D5-C868BEAD1371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42237A-0A8B-4281-A78A-0281705F118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CD30E-E31D-46BF-BB34-5B68C0DE4C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D88BB-8ACB-4EBD-AB9E-5FD08F4766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8A48AF-D055-4CCF-82E3-531208E8F5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9D962-84C3-476B-B836-CD4399A7D38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EE704-4756-42A5-AE00-EA0E67E774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EBA0C-5EE5-48A7-9DEC-342F1D29D29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1470-7498-4644-847C-2A124CDD459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1A4478-36FF-4B59-9933-2AB256DA646C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B14AEF-73EC-46CC-96A7-594927AD26FE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53AFB-EBDC-43D9-BF86-D468EA10FA6A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06472-1818-4AB3-B9BB-0E6A2E0DB53F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FA1CBE-45E8-4554-B35D-A7FD767D2D20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887626-C8FF-4DC0-8F03-FDCAAB9E7DD9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7F1019-724B-4C05-B5D7-885F6F86C6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65CA99-A6F9-47DC-80F3-E07F5EABC9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3E374-4BD0-4F56-852E-13D7BBC0B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45D9B5-4063-4565-AEF2-5504B4542B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FE584B-75F6-42DE-9014-BA26D58292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B01DE5-0C3C-4EA1-A1BE-6D91CE7E09E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E25DA8-1457-48C8-A05E-3A95EF6491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BC3E5A-26C6-4E9A-9C95-27BC3E274B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C943B-93FF-4B97-962C-6991EF5D6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6C557-91F4-409B-834D-027699AEDE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3559A-E271-438A-8A7D-7D82F0D538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774CC-6D6E-44B5-A297-52C670F7D0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B3A11-6932-4C1B-89BD-A7A40CCECC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134144-2A09-47BF-B790-EAD08EE32E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B5C11C-87FE-4924-BD63-0C0C707C5D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F8FA94-41B7-42EE-969D-E5B3567FFB1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5EEECB-3BE4-451B-9985-B7FDB1F5286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5C38B-3EF5-4301-8004-10C4C191653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D39731-F569-40AD-B36B-65FB12C330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47DBA-4264-4B75-A68B-AA8987EEA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5FB097-1785-489B-A399-EE37D20EBD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7663DA-C3DF-4ED6-AE47-74149FCB65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254848-9CF0-45DE-9614-D444F6BC44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956010-1EE1-4B62-9F37-7118414AF3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519A-5A95-4723-9623-9BF8F2C5E6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795F63-4584-42C1-A5BF-377126F1F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FA670C-9A0A-47D4-AAC8-52F430BE3C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927222-B1C7-4ABE-B0D8-B3C6D3FBD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6A0DA-2B40-440C-908C-FF1459D7A6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2AAD0E-9FB8-4D83-9C4B-6178505E3C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BC398D-C0FA-45FA-8C82-5C7F4964E5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E7A1AD-AA6A-4AFA-AD20-DD5B9533AF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A8226-8FDF-47D4-A26D-C0BFA1D127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115C3-D4A9-4451-9B68-009DE66D47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B534EF-D722-435A-B7C7-B3346BB9FE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FDB4A4-D074-4FDD-BC1C-1F5D6DCF4C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D83E8-4478-4E8F-9F43-5E1B721B02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AE50BF-9A8F-4C79-84D9-8453502A8C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15C26-1FE8-423C-8980-A7E6CCB9AE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C00B-D6F6-4597-A866-053574F194D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426DEB-4285-45B6-9E18-3988A27984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E4AF59-3A02-473D-94D7-7A125FC845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A52E93-DEC0-4705-9AE6-F8087612B6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65D45-8E86-49D9-93F8-F8878B201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417C93-4BD7-42D8-AA94-66D6C7097C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60742-F552-43AE-91B2-367B9B3745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51635-96A8-4D46-BD3B-93CADAB65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2CC7E8-798B-495E-8BE9-9168A6BB02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358195-DB7B-43B8-AF8E-0226F48FF4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B12B7-39B1-4688-854F-ECFE602281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F7CD09-7D79-4D57-AA6E-134D5935D6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4624BC-BC6C-4890-8B64-7F20B9E747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3D31F-DF71-4F9B-BD45-9C24657318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405C65-BC67-4812-A37E-C5A5659249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C18A3-FF03-4799-8924-A7CA8B0BD5F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EBBDB-3553-41C5-9935-70A2EAC7D1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13A077-D07C-4580-B52E-0E70A6F04F0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A8D1EE-EDDA-44E0-A952-5A9A4DB45F7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AFEF0C-2524-4662-9B0F-30B9F6D2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7124F-3805-4378-9325-36BFD21825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3113D7-49FB-4013-A598-283AA70DEB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5506EC-E001-4AAE-BA5A-E9FBC77ED6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32F71E-7980-4308-B09D-031EB217D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450177-1C66-4DA5-B7A8-B5071A7D06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ADD4D-C5B9-4272-B01A-76FF4C97DF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86FF9-C49A-4522-B64F-319A7B6D81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6BA1DD-C8B7-4475-8FFD-8B37923F48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77CA28-A58A-4F9F-A3D6-2549D50FF98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4D7528-6AAE-46C7-BFB7-40F67C89ED2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04EA-83EA-4B07-A8A1-40DA500D94A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A2931C-2D98-4E8A-8BD1-ECEA942B61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8C14C-2AD9-44B4-96F3-75E731A477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32BB1-A9C4-49FB-8BDC-099CC938AA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2FC2EB-D5FB-4D3F-A6A0-03342381D82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B6E4E-8AE5-4AAC-AF21-51A83BC6315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4AD55-70D4-49A7-A33C-1EC8817256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74AB-4129-4D7B-9DA4-CC4EB2CD4E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B27133-4839-4F63-98C8-F731E14DE0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94A6F7-510E-4340-A45D-E0F1075881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2903E-9795-4B78-8225-761FC6413A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0CA29-0984-4511-97B7-EBE5EBAF6F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145112-DF39-47CA-ACEC-4B189236BE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D1BCCB-A7CA-4692-912E-51B278DC78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29D6-436F-405F-B9B8-7940F82232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AC538E-92F4-443F-89BB-F2A77549D1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32008E-1312-4BBE-ACC0-CD83BDC153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D152C-36B4-43EE-9B53-A7599293C1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C2784E-FB81-49AA-AB72-0FF83966E7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D493ED-C2B8-4991-9E97-36B9D9C3E9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0159E-86EE-4134-B95F-4302802DE28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F4EACB-64B2-4AE3-A088-F47B4B9659C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11439-D51D-47D0-AAEC-F65B437BA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137B2A-CF2D-4F5E-8470-3189760899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BCB65-FFFA-445A-AF1A-332B1025A92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98649-A7A7-475A-A882-EF685ED719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35F10-EE29-467C-A1BC-2B6913FC8B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E322F-4E94-45AF-ABF0-F2AE37C5A0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1746E7-B28A-4465-9A5F-F0EDD132D7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DBD70-1687-44E5-8596-B90A03C82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737A9-AE88-43DB-93CA-84C30DAD52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E660E-EC0A-45D9-9EDE-F5A8F2850F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7B615-5939-43B4-9522-293956964A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9F6E-C59F-43AE-9F14-905A64AEEA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EEF79-3103-44C8-ABD9-DC6EA971853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1F5E9-E8CF-48E7-A8DE-C33284FC8B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0DE47-4E27-47FF-8B8A-3C9C9E54FD0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C7CB6-83AC-4740-A8FE-2F30732F34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16123A-1131-4DE1-8A09-73383DD218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FC2710-6B5B-4E03-9699-409084AAB1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BD8350-74D2-458F-AED9-6EB05C0CBE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A7A38E-4BAF-49FE-BE1F-E82EFC5EC0B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E05E0-D3B2-442B-B5F8-9FD63F50BC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2839C0-4631-47D9-9A9B-DA97878884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9308E5-5E07-49E0-9605-A55D694BD3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B0A981-4BFD-4A3F-AE85-D5D9337A12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3577C-9741-4D06-B74C-42A9A6960B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71A979-B29A-47A0-96FA-D60B0258CC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45A25E-2CE4-4EEA-A687-D8565ACA2DF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6E61-ABD0-409C-B167-4B0A35727A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E9B525-0BDC-4089-8E69-E4D387F37E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A2E1C7-DF8F-4A15-90BB-CF7B5526C8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656E6-A875-40E5-ADED-8811574996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569AB1-C1C2-45A4-9656-657F29EFC9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073DAF-5685-4A5A-A58E-5F16FBFE965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902C-C83B-49B0-9718-74A830C80D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B20198-F730-4867-9D78-88204BAF55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70924-FD21-4ED8-A85C-B99205CA12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AA2512-93D1-4D87-9825-9BD25D8CF7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C80B3-3E68-4598-B892-AC314EC9DE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F669A9-E418-44CF-8755-4442148985B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A7FECB-4BEB-4467-8368-7E683120C1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C85107-5B06-4CC2-ADE4-70F56596EB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A0C83-27EE-418D-B252-1A67A7F3E0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5BE059-05F7-48C4-A728-A7C69FA340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8FEF4-13A8-4BF6-8F68-B2BD84375B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40DCA-6135-45DE-B81B-0A3B66E46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436354-96E5-4F2E-844A-AEF38A3795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F4B9-A843-4ABE-9E4C-DF05F87B6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4474A-C959-4C33-A8F3-243CE0030C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F2B805-A2E9-4F44-8731-DFF1537B1AA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6C1AD-17E7-4B9A-AC97-473B2BF603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6ECE8-69F5-496D-B8FD-0DA98C7025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7DC6-8FE6-4589-B160-0E0420E514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1CB98D-D883-4768-9752-1EB50876E2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9AF26-2BC7-4465-AF29-DC5C83F851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8BD92A-0A23-49C4-BDF1-A43E029FAAE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DAE772-C9BF-481D-BD3E-E80E6EADB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F30E5-7442-4D21-BA1A-A86853D5AA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8D9DA-6952-4657-907C-680AE4073E0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D2E047-0331-4336-9491-5380F6AC8E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FB03E-EFEA-4374-B476-6D089A9516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A0684-369D-4E40-9C33-1B4F5784742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4AE045-48AA-41D8-B43C-0E95035D68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B25A92-A126-4FF0-B293-8C72D25A76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D1C652-B519-4A75-A5EF-DDFC3E891D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D8A65F-F894-481D-B968-3DE4F806E8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0C015-4767-48E8-9A66-A1638DAFF7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59184-197C-4884-87E8-C8F7661D51C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61B71-ABE1-4DFA-9DB6-029BCBA672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1BE12-AB50-4449-AFD5-7D8D92E3FB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93B47-EE1B-44CF-AF62-169F1B34CD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B384A-69A6-4969-9A67-068157BB74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07DCC-ED0C-489B-BF29-416DEB41E7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BC7601-C7F1-413E-9843-F165F75D59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CFC3A-C82A-483B-B368-741B5AF23F6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264E0-DD5D-4959-8EFF-5174FD8B5E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EAB3C9-9DAA-4ABF-8629-27A2A09D6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96ED-3025-49BB-A3EE-C0CE1843E3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A6D4CF-8E28-4571-A31F-AB5A005F39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A0EF1A-54C1-4FE1-9DBD-EB715831D3E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CBBDAA-34A7-4D85-9FF1-38AC9FF9265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59873F-B81A-430B-B8B4-C6409505C7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C53A9-3847-4933-A151-BEEFBC4354C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DDCA3-9BA1-4A97-953E-F39AE6A12A7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59E73-1328-4385-9641-3D7B6C66EDD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EC3A5A-042A-4D65-8531-7B3E2A7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BB197E-C7EC-47E0-AE44-8CC0540AEF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825870-1D08-4B92-97C0-59138F8E5AA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ACAF1-4797-4F29-A345-0A68206FD0C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02D67B-062A-4835-A9F6-09314181A4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EAC43B-BAC7-4D8C-BE49-BB5370C802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62CE0-28FD-4DD1-BE04-23A188543D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20409-5824-46AC-BC82-6E3F124017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28C98C-7352-4F83-B831-677FE03B62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88C4D5-3958-48E1-B3FE-C2448E2505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50143-41DA-467C-9A99-88181EEF26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286B0E-9878-4BF1-97FE-4FF5C87FEA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E8D83-BD10-4B49-A04E-F1F75D6D09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A291DC-E608-432A-B964-89F54844E0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2E71C-6F88-4846-8CBD-44C3DAB0187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76321-EDD3-44CA-8966-5AF3E10C0B2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D7048-080B-4052-8C5D-86EFB9CF62E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6346A-38D6-4ED9-97D3-CF9D745926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09CE03-F738-4BC9-AF68-90E9FA17AE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B988D-D49F-4016-83F6-C955F2A059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653B1-3EC5-4F5A-9A74-7F505D60713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5A53E-8A90-4479-9EB7-03E5CBC0A22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03252E-F3DD-4FC7-B024-94DB494C0D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CF774-E9AE-481B-BD9D-25DEFF12C2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1A5B1-AC3D-4FB2-9581-9FA418341E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528933-5B8A-4024-8D2F-8A8EAEA5241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6A264-BF9B-4094-839F-818C872CE6C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34AE4-66FC-4D14-AF54-F4BAB5CE4E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35C3C3-3FBD-4D14-823B-FFC6AB0C78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0454D-3B3F-4578-A446-328C3AC7D5C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198206-4105-454B-AD4D-FB58C70EF62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CEC3C7-B23D-4F53-B604-C6CBCE38B98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0D0CB-BE85-4275-B27B-D49D39A311A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2E4BB5-DE7F-4DB2-8DDD-EAFB37430F5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2F9B9-BE50-4C9E-98F8-DAF62E059D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9BF65C-4D3F-4EC2-9CBA-69814D7A1A3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B85C6E-B3AD-42C6-ADD1-61F8FCCD82B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3E890A-8CD4-4104-B45D-8FFBCA331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55061-8A05-426D-97CE-BF9463C9C9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23F059-0BA6-4916-9D5F-D6F2358CF9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3B654-988A-45B5-99DD-B7A5D31E94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A4DE1B-8E7C-43BA-AA17-24C65F619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BE5CA-A99C-4B47-AD6F-12BE12CC36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A1DC10-E637-4B32-9944-872CAF99A2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E63E1-7CFD-441C-B890-6EBAEE9BB4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317A3-866F-40B9-978A-6AD7F2C4DF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A4A82-F33B-4B16-BC83-88C01FB12A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752B11-D897-4D96-89DA-7323572C5A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EDAA02-E517-41FB-B545-42EB1EB7746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1EA9E-CAAD-4B9A-8228-E2FF4A8A702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501E34-B6E2-498E-9320-D257D4EF870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8FEDA9-FD3B-490C-B163-DC33706753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88F38-D40E-49D4-83D9-AEB9C21525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8634-22B5-49C2-9744-3C29EE6217A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3DC09E-F64E-4F86-A47F-A0B8034C23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7296B-2392-41F8-AF9F-47C6ADF4A0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ECEBB-2DCD-4DF8-ABF4-39FCE27B61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8528E-E8DA-4B26-9A6D-6497386E94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73DC57-A041-4FCB-90EF-72286C2B6D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7A15B-46EB-4432-92FF-5A7B83B424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85FFA-A3F8-4A74-9CFA-1EBA034A95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BE129-B7B0-4A5E-AD47-5AEB72DB02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B21B15-E55D-4125-85EB-91FDCC9EFA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93FFC9-8C06-4732-9838-ED0E8997F3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C5D81-D851-4340-820E-C9EE101A4E6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9AF66-2FE5-4E10-AD8F-B8F83B0612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D39F54-DD2D-44D2-A8CE-57BBFD48ABC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145663-254B-493C-AEC5-8A216A171C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41203-7B4F-4EF6-94BA-F6E6DB422E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CDD056-56BF-4FD4-9B5C-B096B72F7D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29C44B-83A2-426E-8F6F-F0126A3D3F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F5C2F-5FDA-45FE-969E-26ED907A29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ECFEAC-5166-4471-8441-81B3546ED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0F6CDA-C2FA-401D-B849-81059D437D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6CE60-9FEF-44DA-80AA-64F41A8426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19799-0F9C-48EA-A5C0-C7F282464C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52651B-42C0-40CE-BF49-F248FA3343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0C93D3-F794-434A-AFAB-A5CE6A7F49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058AB6-B90C-437D-B754-3170404445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B608F5-F69C-4403-9976-511FBE18D0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34242-4EAF-4705-B82F-F21D5EA631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9DC287-3A9B-4181-9AA0-1EFA615D6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2CB971-022A-412F-A6CA-8312ED7D88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6B8B64-D388-47C4-933E-7FAAFCC755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0F640-927F-4C81-9EFF-25F7C2BFB8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AC09B-8ABE-4845-961D-0A220A6062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DAC22-5357-463B-B4F6-33FA2C748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027EC5-94AE-42F3-9F7C-81B80AD6E82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FE1E1B-8C1D-4962-A346-196AF23C6EE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74B108-58EE-4DA3-A9BE-176EC42FF2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C3D59-3FD1-43CC-B371-E94E47FBA0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8322A-26AE-4070-BB66-7F5A5B8812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9B824-6756-4EA7-B26D-E7E34C5F4A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430E2A-C217-41C5-B76D-CE3ACEFD3DF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66225-529A-46A2-AA49-21C8BBB063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CD7F9-665C-4F3F-9B9D-2643B11614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9E5E9-3A7D-4771-84EA-22DC6631CB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CC96D-88C8-4583-A00F-E3E716E235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1442E3-082F-459A-B726-8C4BA2EE81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B9BBBD-8604-4A1F-B188-7FD3601170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A2C51-8AF4-4A60-A078-10CF9E0ADE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12A707-EE63-4D8A-AC82-87FB5055D0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4510D-A6E0-43DA-B2A4-B491D2C3EA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C23A-36F9-4472-B356-8AB639E643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EE41C-3F76-457C-B95D-1B758ADE5EB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AEEE5-5FF5-40C8-830C-6BE8D14C4C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3A2751-B4FF-4975-AC43-31C2CB7813F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D8DD04-5053-4068-B955-73CC6752005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A457F4-2A2D-4651-A729-CEE336868DE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380156-84D6-4D9C-A378-85C0E48DB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925FE-7AF2-4D56-A1CA-E16885A56E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176CF-57D3-4303-8558-2CD568FBA6B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DF4642-F27B-44D2-9DC4-65B484F83A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5743B-AFAC-4EF4-8CC4-6E959AEAAF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1C566A-F970-4B82-8FFD-4025C52A48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0BD40E-B3E9-4BB4-91BC-062E4B0A51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088C3-655E-4188-A6DF-4AA87C1779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6C66CD-4D6A-4788-830B-5ED661495C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EBE20-2046-4200-91C4-22924DC1A64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3D9D6-CA2E-4644-BACC-C2C565DD426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D4F6DA-B94C-4BBE-88D9-9048EA78C4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A6C371-66DB-4E3F-A0AE-55C55310284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33882-A577-4DF9-84E0-F30F40D1AAC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86A54A-6700-45ED-9376-983C2C89921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FC1A3-7D51-4C6C-A4D9-F8F7053A929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8CE049-17D6-4AF0-B1A3-57A5E57A4F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B5AAD-01ED-46F7-B7F1-4FE3D70F26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93797-2F24-4851-A354-09D176056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2276-D6C3-47CA-AC11-639D0E3AD9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0B847-95D9-41CA-AEDE-8F1BF7D8A9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0ED97-9C73-4D7F-9BB2-E29A593A8F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7AC78-9569-43BA-A88F-10C78783B9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889CE-810E-4338-B55F-78905F4446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6F22B-B728-469D-B0EE-32F55A8C1C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96D000-C418-4C86-B7DF-2F2E6D325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75E923-671B-4690-BE94-3C17C0C6675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529090-19F0-415A-AAF0-E21086F170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040653-E5E8-4395-8737-A017A808E5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AFF7DE-A592-4438-90E2-8D1C4C0A98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749E8-E02B-4E0A-9202-397EEA23CDA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35F1E-EE5F-4025-923F-4DEDE206CF7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5F0E3E-20B9-4A6D-B213-684EE0E63D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33137B-661B-4EAA-AAF4-84E6537F5A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DDC2C8-4817-4802-A35D-3D60FC461F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6A8F4E-B1AA-4F0D-992D-A6EBF2D2ED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5D1462-3707-4D4E-A8FC-995ED4E807A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F6-49A1-40FB-8765-445B12B3A04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63A5EE-954E-44DB-A861-721B1F8178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91F563-B0AB-43C2-9408-003FE4525E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6EF3B-0913-4FF1-8E3A-A013EE93A8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BB8782-CFD9-46B0-A654-4D9FEA5228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D538AA-8E8D-4933-803B-19EC83EB0B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B2915C-D646-46C8-A2D1-BD81CBA100F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04372C-3CEC-48CF-8011-945024CD5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0FED7D-3929-4270-9332-7C6AE2DA7E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66858B-6E9B-4CE3-A5E4-4A58AADA0B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AC85A-841F-4CB1-8492-F74251D2E9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46F9C-6992-4199-9D61-2A7BBFE7DD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60C75-B6B5-40D1-8E8C-1746E5CF36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C4288-B7EB-4D7F-AA3C-E3A3406D1D5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C90D3-9E30-4827-9F96-C5436C9C8B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FFC0E-938A-4441-9BA3-55CB47CCA8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F4EB64-DB91-4137-A687-8D9C7DD3FC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EDA7B-58E9-4209-9E91-E37F2DEFC6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1C5922-C570-4A80-8A73-44757FF77B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2A8941-5089-45DD-A5EF-E4AA4A5AE28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4C242-CCE5-4E88-9404-1E331FACEB9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4221F1-A592-45C3-A653-4ACFF34C61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A3BD10-B4CF-4DF5-B0D3-6DBBDE5047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A9B67A-9959-42AF-9C52-485A60A45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70C698-311F-49C1-8E04-49B1FE482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4876FF-BB58-40B1-9278-B10BAB613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F4273-DF67-4209-8B90-560C36F49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D7DE6C-77E8-4289-8E73-4CA5BF6CB77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A56F46-C304-4132-BBC8-D374E150D5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15B7B-B494-4303-B25D-3D1FF7149E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89CC3-185F-49EE-8EEA-9BC06EFB27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CD7988-C40A-4F18-90F7-48BFAF905F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A7592B-A614-4492-86EE-80DB5D414D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EDA0DB-1E71-4486-B25B-31A3EEE64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DA8A77-48A1-4DE2-A954-59BA6909BAB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9D1C8-806A-4999-98B4-00CA7E79BE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208ED-7098-4649-B137-3B9B9AAEDE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B21B-5DC9-4F5C-AB59-A096A724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A6E67-2A71-4995-987A-5C3AF6449E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739B94-7877-4C7E-B21B-095CE8C203F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A684CF-9A65-4A19-AD19-8563ABF871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79CC-9839-4FD3-BB6F-5F63C785BA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048AB-CF3E-4641-858E-54D27C96F0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FBA81D-ED8D-4985-A40D-CBED465D65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04DFB-4271-4DAC-8BF4-89486E08B8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35847-5376-4BD2-A157-A26FAFB43D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33F01-5E04-4C4A-9120-01EAAE33802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23D5F-3058-4438-B593-57031EBB52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609F4E-7C34-479F-B7DA-E2D1AA81DF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29775-31E5-4861-A3FC-17F448DEF0C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4D52E-9810-4B00-8052-6DECE5E8AD5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5351E-F51D-4BAD-921D-0D84C97849C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6093A-CC5C-4CBD-9077-AF608590EB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C1DFE-955E-4C27-92C2-4F96AE5305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75B4EB-1BBB-4FA3-9232-9442720C488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96E44-1C44-48F6-A472-CA528F63B7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34CD4-22EC-4F4B-9D2D-92509D69C7B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4D56-E9BB-4274-85A7-4ED43BF684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4333B-EC43-439D-A5D0-5652D3E3250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9C7B3-2B36-4A4D-B798-0C9E0C5261F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2137B-CEB8-485C-9C1F-09ED758AC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D138F-354B-48C4-940A-C45CCFB8ECB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A960D0-F103-4EF5-85A6-075DED672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2211E-422E-49C7-97A6-F15ED92371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8CC264-8977-40B1-B61A-7B2E1ED367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4BADF-686D-4276-86DB-D544587099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5423B5-1257-453B-AD8D-86CDBC5732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45CC7-192E-4AB7-B724-A2BCDC2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B597B4-81EB-4827-B4BB-22FC38EAA0E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203094-D047-4ABE-9F66-26DBA3FFE58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E98770-46FB-4E5A-B64D-F0AED6AB19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46344-7C11-416F-9904-96289789D31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081BF5-EC65-4923-90D7-5F92F890CF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B6FBB5-F453-4763-AB2F-E8EB9BA1AA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2C7E8-E810-492B-BA0C-3D95ADBFED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5AEC41-A1EC-4DDD-B62B-02DBCE7A8C2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898A55-51B6-40E7-801E-8A0F3924B3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A40FA6-4BE0-43A2-9D95-9C294A79B3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DA4D-4CEC-49A9-9013-438CF4F70D7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2A2600-1EFA-4F87-A07D-41E3E1C1BA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CFB426-1705-4FA4-85DA-CC91AF7759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8E790C-FED7-46DC-95F5-5E5A8CAF33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92FB52-9B48-4AA6-88C7-4FC3CF3DB43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6B27B-9C05-46BD-9464-2D1B1DDCB0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76417-3830-4902-B1C5-380651816C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73AA5B-92C8-4A80-9728-CEB14784E1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AF16-8202-4ADB-959C-227D337F4D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2A46E-B8DB-4039-A143-07204B0BAB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DA0CF4-8CCA-4048-A0A8-E97903D1B1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7D6787-D363-433E-B7DA-F9BB6443C4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62966D-946D-4DAB-B295-99A2BC0D131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DCE213-2F3D-4EC5-963A-942378817F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3DEC39-0078-452E-B945-71C3C0F68C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1EBB26-E54E-4D8B-A02E-4DAF1C384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78040-37DC-4440-B740-39027A4865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7B30E-2E2D-4354-B4C8-65B86273D3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B7F8B-F9E8-414B-A5EA-2543FC0200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A4D471-900D-42B0-A930-13E2AB8C0E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EF3A5-6F01-4F1A-96E5-497465C55F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006CF3-EF1C-47BA-B102-AAD5936586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BF17A-D2E9-42C2-B260-F2F449ECC0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0CA649-6777-4871-A0A6-E5719FF746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7575FE-020D-4474-B290-6C48FC3C76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F8B482-14DD-482E-AF9D-1275144742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B8883-4575-4F14-A992-8D222E8DD0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ED242-4A57-4C66-AC59-98E63CFFF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FBE799-76DB-4412-B489-D877F26609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10BDC7-79BF-4E04-8E7D-1C1A2AC16E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3DE396-3C92-418D-B1C6-1A597183A02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C65A0D-CC0B-4B82-92F5-4F5128912F7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793FAB-7DBE-4AC2-B0D8-6FDEAE8878F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FA77A6-F4C8-421E-A64B-F1FA7BF6124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11232C-2C9C-4096-9CFE-3354424DAA0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082439-2676-4C5B-AC28-06DB171322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D2B9C-9636-4430-987D-7D03A739DD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F4900-7E82-4660-BBD2-70D7F51248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BB710-C974-4928-B96E-96974E47F1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2E1BE-1BCF-445F-A4AA-E28041A633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E71559-1B0C-4C5F-BC62-C6BCC6E0A1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23A5-5737-4F66-B000-256AFC228C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9C7836-33CB-49F7-818F-7A92B72F77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7CCDAC-FAFB-44D4-9C37-7DAE5F5EE48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BDFDA4-0185-457A-8932-F6CEA25A53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4A5A9-EF2B-4CEE-9DEE-682806060FA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070AD1-0AE3-4ABD-A26F-72C05E976B8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396467-F13D-4F1F-AF5A-C5DBE4A2DBC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1B1551-545E-4769-A754-16DDEA9059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5BA7-8F1D-4217-94B1-0D5D1409734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4AD5-6BB4-4879-B9A8-C93E83E9025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762ACB-8BBF-4E31-BDB0-7472D37E83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A8028-4CEF-439C-8F08-35F0A49127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71149-4FF4-4780-9898-A4C1B2677C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FEAC9-6746-4BB9-85AB-EC7B22070F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D20797-1064-40F2-BF57-BB827D6E33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277FF7-B0EA-4889-9AF6-CBD1B2F03C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7404B-BE96-4EAE-8EEC-FFB8B59ACD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3FADD0-2D1B-42DF-A943-EA8223491D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57988-67C7-4F2F-9DD2-826A2131709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C4452B-3DB0-4C20-B3C8-F162B8AB9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469C6-3AD4-40AD-A5B8-8E089DB49A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97753-0E6E-4BCE-A3EF-720A65589A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4D9E31-DD97-4BF0-89A1-E813DE7895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43250D-9FFF-46D5-A72F-815F742F16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2731D-25BE-41AF-A887-3CD3FCD3D91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787EB0-8BA2-47F1-A2E3-CE2DF71543D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34218-7ABD-44E3-B0ED-73BE24FB8BE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49F66D-90E4-4A9A-920F-5B97879BD8E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3BA60A-AAF2-438C-87A4-9D84B3C5C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58444C-D5C7-4C2A-BD3F-C0AF0160B2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85D60D-0C80-476C-962A-61E566424E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E13618-B42F-41CE-A836-350C4FB85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964D0-6132-4331-A395-CE2E6266BD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C6DF4-26CC-476A-9301-36D684E43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9CE8C1-7EB0-4BB8-8D31-206BED87362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D15C8-E762-4CF5-A6C5-40847740EC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C53E8-1A64-4C97-898F-568ED6F66F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35B2E5-E0C4-4716-9B2A-BBA74C81FA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C4BE9-C58A-4B67-9684-850796179D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DC9E40-F08D-45AB-A273-C2AE88196D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B90CCA-CEDA-42FD-8AF1-BB827D03EA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251EE-9B01-4D49-977B-5BC6335B6D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D9F86-3A21-4A4E-AB49-71703AB796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2C4A9C-274D-48D2-BC57-41C9EC059C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015A8-0CDC-466D-847A-ECDB3FC742B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8743A1-7676-43C8-B106-9F45781C923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CCE7F-AF7A-410F-A126-F8165C978D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6592D0-8C4F-4F89-AFAA-D85CDC8937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C63F7F-992C-4D00-9906-1362F92ED8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B75F28-B5F5-49F7-96EC-46E67F61AF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BADF3-2AD8-43B1-B3FA-8A28D3BBF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F4E94-22DB-4A84-8CD2-19F3BC6AC0E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8F457-DA28-4B12-B9BA-57DDB1A964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543BE8-40A0-4E74-AA64-E97B4193F3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FAB1CE-808B-41EC-8465-667AE9B446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0446F0-120B-49AE-A60A-85E4E14D1D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F2DBC-6519-4655-BD19-C6D6778EC1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84DEF6-47DD-4C01-8D4E-20685BF0D7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498B1F-67E9-456A-9C49-95B206BB4C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12BAE-7CA7-4509-BC3B-39413054A4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2C871D-CA61-4D94-B38A-73D9B33DCB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F013B-8582-4AC7-B1CA-397C9D3CC7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05738B-67BE-4ABB-857A-AEF3F97624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F15B01-6414-4F13-9E9D-3E3495BAAD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060828-6E48-45C1-91AF-E4BC6DC56ED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0C69E4-C0C6-4C08-B8C5-FA8CFA79ECF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BCEFE-F5A1-4027-B447-94706BE84A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A45DF1-F75C-4C07-86FA-2D8FD14BAA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8473D7-B640-444A-88EF-3EE24E1BB6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EB22C-C7A2-4C4D-9139-ABDB20E8FE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976213-DCA2-4524-AE21-977599EC842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886A1-B91C-4A2A-873A-7E9FDEA649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020-997D-4BF2-B9D7-9AE7567A90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B7D64-D797-4CA4-BD4E-1B12BFD7D13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33BC2-8161-4ACA-9ADF-1828C31A80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3644D3-1B87-427A-B3E3-09E546064A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B296AA-7E3C-47C0-9E6A-776B2C129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C6912-5DFE-4059-B935-F8A9E5B1AE4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BA637C-002C-4C0E-8BB3-EB136990BB3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9B6EA2-7E09-48B9-8358-25E46B07B96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9125D1-6CD2-4450-BFEE-B5127DAFC8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592AC2-ED24-4694-B954-0F32B0C3620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A035E-7870-48A9-9048-245D113E639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005D38-A05B-445B-AB09-AB410CFE4F0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034C20-126B-46A9-B3FF-8774CDABD78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ADA859-6CDE-4149-A432-F1B446571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5A3A93-BDAE-49F0-AF84-C0297A2B57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8726E4-219A-4ECA-A483-FB1912C761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C38069-3FCA-43D9-AD17-F8862EE47BE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6D30BF-5EFD-47D2-903F-9B0E496A81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1D3328-F1BB-4249-8EFA-20E5D9C90F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9EB15-8C8C-451E-A5AC-BA638D6A65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C851D-76F5-420E-98B3-D0CD57C110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0676E-64E3-4AFD-9A98-33394B81E1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79202-EDFF-4FFC-BFAE-60F6113566B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591E92-24B0-4F4E-91BB-F5AB5609E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E0C32C-ACE2-49DC-B62A-735103045E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706DD-FE34-4929-A16A-65AEDCD885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A82688-3990-4A30-BC90-4B84261751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DACC0E-B199-450A-8C1F-31A24AEA144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846A6-6F12-4F5B-A0FA-6563E6C435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0EADED-35D6-4793-BDCE-C04B1DADFED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CB8ED-ABE8-4516-A659-E37ACFCE09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594B0-E7C3-4CA3-808B-DAADF27841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3ACA57-AB73-466C-848A-F4C5FBDA96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C6FBB-E72A-4878-B168-EB0FAEF65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FC0AD-A33E-4B17-A922-F21FF19A37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E37CF-4AEB-4B72-AF1A-2FAF6C960C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6C746-4AEC-4E1C-AF06-17F370857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4BDDB6-8616-4C03-879A-6270394FCC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98A1EC-5F97-410F-925C-B28223A3F9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5AA26-B878-4B46-92D0-FA45013E89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FD5D65-0537-4BDF-A868-5678A806CF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22D7EB-6ABE-4D79-913F-CE2E9E072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5E323-C437-4193-B4AF-FF6F213898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19AAE6-9493-4C97-9743-8553B7769A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642CF-353A-47E7-ABC3-5D9FE6B408B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155290-88B4-47D5-B337-10A5974B7D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5B0-EA7C-4535-8C9A-F3B5E51E30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A8AFC-23C9-4EA3-81DB-FB6F026254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77F8F4-FFFC-48DD-90E8-E11CFCA7E8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48CD3A-7640-495F-AF16-3F1B85CC30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4DA70E-9611-43CE-9425-CB29F531F7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30C4EB-28EB-4E25-B1E8-9303999AD2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F5F2-03C3-4A5A-96B7-522E9AB753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27CC9D-7491-4E69-9169-BB1B8B3C0F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2AB19B-3E61-4DAB-994C-7723E21A6C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8D8243-D95B-4B1E-A28D-9841F13C837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B4DB0-0A24-4CFA-9CEA-8B75E57369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534CD0-7767-4E9E-A29B-CD3DE4A2AD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7569A4-057B-434B-8D88-1FA76493AC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F5D939-D3C2-4811-9AF6-728DD72A9A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0C86F-5518-4953-B69B-E080DC22ED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2808A-6B1C-4BE5-A4BF-9D88F485B9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75D24-D3F6-4F2C-A1D3-9FB649ED85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DE3EB-30F5-45AB-9138-1685A6FF8D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487B04-0FD6-44A8-AC85-D473C887A9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42ADF-6914-4CD2-85B7-360BBE26384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94A56-EEF7-4CC4-B51D-CABB9A5F88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128F36-6B80-46A2-809D-5E6689E8178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895E3D-2928-43E1-8E2E-6AC6A0F56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2078E-CE1F-4A1E-97FE-AFA2C6F8E7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C8A7BD-23C3-4C66-9D02-4315C25008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F836F-4D5B-4B51-9B00-C5BD7F28D3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82C2B-975D-42E4-86D0-F009062D29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32852-6D81-4F96-95D1-70395DEE8ED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949B2-98CB-490F-A956-9C898639F2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8559B1-9EA8-4A05-BA0E-C43F222364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1D7737-2DC8-49C8-89B6-88326FEB4E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72575-D9C4-4903-A8C0-7C3ADFD0E7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6D18A-7425-435C-AE34-969F4D1DBD1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B517B5-8B89-4C23-A81F-E5978D829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9E353-0A35-455C-A0F3-24C3EC6537B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30CB26-B972-427E-A4B2-786AAF706C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AC4BE-8807-44A7-855A-04E9D4287AF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3211F-A4EB-4E8E-90F0-68E8ADDC550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664DF-88C0-4B01-8A77-B2AF968DF60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25033-50F9-4F60-BB0A-07146FEF7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22EBE7-6601-4E1B-9A23-3944AA9338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5B76BF-AF4E-490C-9038-781346DB10B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0842CC-A72C-4DFB-A31A-A00037DF92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BF8FBA-A1CD-4176-AD6D-88DA547211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910EA1-91B2-456B-B83F-9F3392EE506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29293A-CBAF-4870-82F4-2AF39EDDD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D5D31-84E4-43CB-A734-3FA4442B0B6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58FF9A-5223-41D6-A4A3-C7D31D98B9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DE37-BB8B-4DAB-B13C-8BA3095F72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4750-22F8-44A7-B6DC-A5E32DD33E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656C-205A-4470-9DA3-35F340EB61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D18B3-B0DE-4BE7-ADB0-392D569F06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26F86E-2DC5-4E72-AB1E-C120B84120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868A2E-1819-44C9-AE50-93FC42FABA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47E1CE-1467-42D4-A087-481DE0721F7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3B6A67-7BEB-42EB-A4F8-88B06FD854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8B1B5-6A8D-41D1-A7F6-6AE88B678B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1251B3-1DFD-4798-8E66-BB40CAD8483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6D4B7-4E73-428C-B17A-D5E682ACF67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78DE2-5A0D-469D-8758-297BE0E108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2A9018-3F2B-417F-BABE-0B6262B30F2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951FE-3DBA-4D95-B28F-FA475A4C25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5308D-C99B-4A42-A449-1B31708277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E5F714-0738-4841-8708-9FE96F6F07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F41AF8-C9B0-485E-9AC2-10C1E04F3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3BB2F-5049-42C2-8AAA-F8838B2F96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D730C-71DE-438A-B76A-5CAD240E81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27243-AA9E-4391-B150-DBEAB5C4AB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9EF9A-DBD1-4E5F-85FB-DF636EE613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2C168-5DF0-4620-AA60-7D090AAEA3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A0F2F-E234-482F-8270-AAC300DC5B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18925E-12F9-4639-8E86-04A2560DF9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FD95B-1996-4FA5-AAD6-D0A2C6C5FB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87BA25-9870-418D-907C-C005D270B1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1AE91-D4DC-4227-9837-A9CF8DBB44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964B0-6199-4582-BBE2-2D85015A8CE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201C2-1E11-41E4-A12E-D5AF4369DCE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F8169-F8FD-4A7B-8302-54CAA09E1A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6B8841-B10C-4E60-BC4C-C63AE9A571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DDCE4-5E95-404B-BCF2-298B22899B9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412807-4D5D-4DA0-948E-2BE93CFFDE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6217B3-835D-45AC-A2E2-40A8062F94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F9541C-26F6-4680-ABE8-9D5250CFD7C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4412A-8450-49D4-B9A0-899C457BC5A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1718DE-3619-40BA-A0C9-2FDA6A79BD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7B028E-0DE4-4C5B-B63D-2482C4431B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CF1FF-CDB5-46DD-A3F6-DAF2F5162D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BA773-2E9C-4171-913A-C1F6F97FA2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A6E71-587B-450F-BAD1-0F4B0DEF46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0C659-2570-4739-AF8F-1810C5F20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AEE4D2-3A00-408B-8A20-EDE5E134087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5A8DCC-F8BE-4785-B068-91AAB1638F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7E6931-ECBC-4F13-BB31-49127225C1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0B0DB-F5DD-4EE9-B09C-FB9601705E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D8BAA-5350-45AA-AA9E-2E403F521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719E5E-4C69-4FC6-9EA4-1C0C5C5F78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0517D-27FA-470A-846C-B34ADA038BF3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68F7-080A-4874-9E83-D0336F6BEB8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B1939-8EDD-41C8-B5B9-424794FE9E3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70EB1-84A4-439C-B2C8-411B840F5B1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F0693-A099-42A5-878F-1AB7E00F051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7F80C-20D0-4117-9010-C4741AB8EDE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ABFA2-E498-41B4-B774-42A96750A53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CB93F5-76F6-4CC5-B6C0-2BC03942F09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B4DCE-8F04-4BB5-8A3C-B4496FBC261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C9B09-52AD-41B6-8D0C-AB021D7570B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C9493-B06E-4D8A-8325-ACBF59C8F42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1B7A63-3321-4F1B-9CF4-B2510932E0D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6ED2A2-0E9F-4B13-B6AC-5925FF412985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66C6C4-800A-4D61-9891-6F21C00DBFF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1993-D4B4-4053-9D19-CD783D59CF9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4C385B-EF7B-4D73-8A05-C17E8DF87EF4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81DA3D-F2BA-4AC8-8AC9-3F1F80B324E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FCF59-755C-464C-BE66-A862EA421C27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805F4-E516-4F35-9E24-8EE48B4BA88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D9F0BB-989C-4B32-A069-8834060A0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BC0494-B213-44B6-BDB4-2629C1942C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A10A20-3385-4606-BA78-DAB3D6627F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988FE5-E1F5-4458-BA09-06DAED3CFC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F342-2ABA-4D19-B7FC-B28F582909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D1EF85-1C3D-4D54-AFFC-2B85C065B1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EAE01C-9623-4C18-A300-E12D8BF5C2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A3A675-D5A4-47A5-B646-2E0A8F3B21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CB4162-A8C7-45CD-B24B-7B3B6FB3587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BF6BF-81BE-45B8-96C7-F02CC85082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F81E05-91F5-4AE2-8B8F-D42542BB45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E598A-2291-4CD1-AAF0-B9A32F6B65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C1C0D8-72EA-461C-A6EF-15D7993D19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55EFD-B050-4648-B481-CCB5B2EF5F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7AE333-E6D2-4253-873E-46587A0F9C6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F5DB8-2E13-470C-86D7-F8B5F9D359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516113-D094-43ED-A659-AB4337C661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1ADE35-228A-4BD5-AC79-CB702CFE6A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A48839-D483-457B-B03E-536A1A337C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FEBAAB-31C1-4D7B-9713-E7102A9FFB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793A5D-96A3-42B4-A384-0661CA110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85E9F-4154-4489-A522-B3DC2D8C08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87CEF-5348-4072-986F-0158DFCE80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1829E4-66DD-4508-A567-5CE5A01E4A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BBB17-209C-46E6-BE5B-6A3A0310D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6E7BC9-D4DC-4148-A226-D031CE081A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5ABC3A-9515-414A-8950-930525F154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F0B90-2240-420B-8AEA-E45250127A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752E5-5BAD-4006-8C05-AF12FFF46D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DD183-C0FD-49D7-9CAD-7C1783E2E1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49F11E-C47F-4C61-AF01-F400F54130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E581C0-7BF4-481E-A70D-706AD2FFAB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FD6B4-18D1-4DB8-AAB0-918C8EE5CE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0CE55-595A-40F1-B85B-7C8B6B1047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E512D5-A4C7-4E44-8409-2D57859D44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3F038C-8D4A-467E-A700-DFEC97FD9F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295A45-6965-4E26-A0F4-7AFF8344FE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58FD5-EF98-4BA9-94F6-D17770826A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D8D730-D2E3-4739-977B-4AE9BA136B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27B827-0B39-484F-AAFB-CDDE712204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B6E9F4-4C82-4851-B7C5-E1C1D6467D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A38FC0-7F29-4CE3-89BA-0E7D69A0DA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4F6F0-A64F-406B-9B18-16DEE62A7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ABFEC-0859-4DA3-8B78-8ACA800AC2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62CD-038F-4500-8378-07D20311DB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F42770-D053-4ABF-A26D-7C85799828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25EB01-38BD-4EA8-ADA7-89164DB9E5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BF7B0C-0EA4-4F8F-AADC-C65ED22A53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423BE9-4F2E-472B-9596-B39B916134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16322B-48C3-41C0-A073-D7C494EF5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C9D43A-AF46-4D42-83D4-91F76BFA6F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B10A7-1770-4BAD-BE69-BDB3A672AA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F690F9-988F-4FAA-B19D-F79063AC9E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DC1956-6B70-43F1-9CD3-6643912F91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97F73-AFF8-42A4-B68F-D1875F60BC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28558-4F43-4EA9-BB64-B5A112A05F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7B2DE-380B-4B05-B2C0-7080C7FC3D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C78CD-87E3-41FD-A28D-9DE173C05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41228-47EF-4456-BA64-F364C3EA12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FF23A3-BA48-49B8-803D-86B3AF7755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27C607-947C-499A-839A-817C918146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326264-4937-4B77-886A-126B08212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EF2A4-0A64-4ECD-9152-4D6D21F852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0519E-AC0A-4EA4-92C1-4828A692D6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3E6D2-68CA-4735-8ED7-9D4205733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BC8D5-B425-43AF-BDEC-C08C4ED4E2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C704D5-5B9E-4DB3-BB8C-864474DA47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B65D3-8356-46DA-9E7E-3AD3C7E3F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BC195-0532-4677-9396-C25FA47645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55453-5C85-4D15-AEB0-133F298EFB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8F952-1FA7-4F16-BF32-4DD69BB414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637E07-C0FF-4554-86B6-3426439247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E9074-8CB7-4C13-AAB0-ECA9C49D9E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E00F4-F687-4572-9711-93220B68FE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A0209B-BFEC-4351-BE3C-FAE53D2B9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87E6DD-A135-4B41-B591-6E32D7B12C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473ACF-7047-40F7-89C2-1881268F1F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EEAB9A-B99B-43E0-BB44-688CFDE782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CB3E34-C578-41EB-8CC9-3ED27F8070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5BC6-3D0E-4A18-8F9C-60611AF994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85C579-8FC7-4326-9D58-A4470F28CD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6BD91-3735-4E3E-925C-9DC1C07D55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85E19-EBC8-4D36-BC0B-F65E0AC705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17FA34-E933-4136-8366-48FA067321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F24431-8EE9-4A87-A722-CC92158D1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4E850A-4F77-4294-B917-2DC2E31069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2DA7B-B043-4464-9D87-E07C77416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049BE-838C-4F52-82A7-1D97AE6B4E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EDD2E-D0D8-434B-9175-989EB1FE4C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D02657-89B3-4481-AD73-8FDFE3C2AD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17CD7F-C1B4-4A9C-96D6-E0623E3AE8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E0A08-3344-4E61-B7A1-406649187C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396AC-02F5-4A13-8FE8-6D27752512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E92C9-2C28-4625-B545-60CDCF98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904BA-1A03-43F2-A201-B9EB6BFCB7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E4ED9E-7D13-4789-9A2F-4307EB30F1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C1D681-AC02-4B54-BA78-0594D556B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1A0E0-C93A-4864-B4ED-42E4AE7250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D226A1-E571-4A8B-B5C0-F4A48D521E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FE5E-22DD-437E-BDAA-ED3451E0BE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5A7B6F-47FC-48F0-9FDB-7C018B7ACC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E3AAD-92B0-4BEF-9EFB-654894F41A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2118F-3E83-45AA-A5C5-2F4C85C828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FF4F5-B4DA-4497-B4B8-1A9073BB9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D6F825-F491-46D6-A12C-27052BB916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97DFB-1E5E-4754-8C93-352B7E37A2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6DBBE2-55A5-41D8-8B23-8C409653B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9D100-232A-42E1-A2A4-B62B60F3F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0097A5-11EE-4BA9-8559-B5803CDA6B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84D3A-6289-4B53-80F3-1DAEC98D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A3B9A-6D4A-4603-94CC-8AD30FDC2F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B04033-B186-4ED4-945A-9ED9CC2588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B1D88-6B30-4A85-99A4-3E1ECF98B4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3A8DF-17CA-4E7D-ADBC-9D3CA2E0B0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BB4E8E-2AC3-41E7-92DD-85EDE4E5E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D3589-A5C6-4A21-BD1B-567945AE54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CD437-536D-4131-80A5-1F2DA98280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C68C2-CCBA-4322-9C97-B2F74C015D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873BCD-B47E-4971-98D9-A34F7C556D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610506-D860-4EEB-9541-D68BF0376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0EFE1F-283C-4BA9-8033-76C3237B8E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8F75B-AF94-49DC-8662-9374E4A75A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EDC1C-EB47-4B35-90E8-9FD24C38F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45663C-2C1A-45D3-8198-ECD51568AD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74B4E-8E9B-4A18-8CD1-86FAC4D4E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056D0-74F3-4133-B062-08170F2D5D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05BB8-57B6-4EB1-AA37-B21ED05AE3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C17A9-37BC-4C47-8232-403709A4C9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A3DDC-8433-43CD-BC6E-D942F6ED7F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443EC0-6CE9-43A8-A069-2F97140DA5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9AC2D-888E-4D5E-9510-B72EE2B45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05664-30CF-477B-8512-F0B18085C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0F60FE-92FB-4404-8ED2-36BF04488D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805D1-5156-450D-89C9-3265459B30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55B68-3C21-4080-8AE9-1CB454B04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8B31FB-4107-4583-9D47-03D5FE8D8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A10F72-E644-4B08-B563-C268D579C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B5477D-87C6-4D48-B48F-4434539A7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6DC7E3-0FA6-4C1A-B7DA-69F337DFBF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00922E-CF92-4172-80C1-220A466B8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389FC-EF9B-433B-8F22-2BC9E4F37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C9379-CC7E-4738-8F67-89634A6526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BEB1D7-2ECF-4FB6-971C-CF730D2F05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5CB39-5C00-471E-A5EB-5CF76A1D4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978C2-01C9-444D-9919-F888B456FD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AE8663-2369-441A-BC35-4D0082E720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9E2B7F-67B3-4453-AB41-1143CC59D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72C65-4528-4FD7-A50E-0677E72504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9F677-BB81-44C4-9237-4E2649763B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1C737-5A80-4296-A356-C22126BA4A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9A27A9-2C4E-47F1-9B47-B1EB4A31B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5BC639-9481-44D7-A76F-BF8937D321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7218D8-E3EE-4923-9BF7-B8EE2BEFD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F6AA6C-1B0C-49EB-A72B-0396781991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ADC5E9-8446-4299-B485-E024C54B3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3584EA-5D2A-48FE-AF9B-8C1898496D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8B6447-7CB8-4B99-B4A6-AFA37FCEED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318A9-5ACD-4A3A-A35C-778BD96879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D3EF36-4BF9-4817-9726-91D7714D51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67513F-F1AD-4D6B-9BAE-CA94E245B9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460BA-D840-407C-B608-471D694133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DDFB7B-2D5A-455C-B3DC-0ED21EC022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09E488-DA89-434D-9F05-47848E75B6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8661C-1F92-4E35-80A3-16676B4E94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C8385-9D86-48BD-A266-BED6B6012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45C702-245D-4893-9D3C-65931ACEB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88161E-980F-45DF-A276-23003DD454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CA9F5-C98D-40FA-B776-66E3DB8824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54E07E-2D89-44DA-98BB-EB5D0F6D4F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EE08CA-4ACE-4088-B326-5CCA2D7566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8F445-B5AB-438D-892E-3160F535FD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9BE33-00E7-4E2F-B182-10539FDB5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EA5BA-5D9C-4343-ABB3-13AE38C946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2FDDE4-B3C2-4BCA-8CC7-E54E63E641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F6D05-0CA4-4D60-A8E8-326E4802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750E8B-F0EC-4E2C-A11D-D60B610129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D648E-F461-473F-9740-5631314507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D81EA-EFA7-4FD9-8499-378D01B42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0E6830-8EFC-47B6-B97D-6381623074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5040D-916B-4881-B040-D08BEC36C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79A40B-EACB-4F05-84F9-EB31C5BDE4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DC4BC-AC5A-4612-B559-67009CF887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3F2F12-AD48-46F7-9903-3A436CBDEF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BF5965-530E-4E60-8C43-4581384879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ED91F-1B90-4BD5-AEB6-0A75BE30B9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8EA66-C347-4D7B-A9E8-EDF3CD4100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2E7AF-3620-4089-BDE5-12FD2EB97B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AC069A-CBBB-4725-9758-C10BF62E5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8A511-2E30-4AAD-AEE2-12137892F1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D3679F-343D-4966-9E78-EF82DEB7C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0270C7-74FD-4702-9242-5F4BA502C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B3F535-0698-4075-BA10-D4819A5269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7A3370-BC5C-4660-B600-33505A520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04F76-05D5-46F8-9865-67BE54FCFF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5C64C5-76A6-422E-89F3-AF86E44FD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64562-FBCC-4790-83FB-D65826B18A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A5C0E8-75F1-43EA-AE91-634355FE08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0FD977-08C2-4546-B6E2-C569CEA195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484F7-04EE-4875-BC58-C73BC90D8C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365593-95AB-4089-861B-ED897E799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D98537-245E-4DA8-9C64-F7955FB9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67CA9-EA27-4C94-B000-A1AE29A73D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859FA1-C7EE-43F5-851F-5C87E1B4A4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20C8D-471D-431E-AF87-59E908BE6FE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6B8D9-6BCC-42B7-AD54-547F44ED11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C9D0EE-D5CB-4692-BB98-DB7547A5B3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1B23CE-4A32-4AF9-A324-A4C3117604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530D88-B6EC-4917-815C-D11CB850DE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C27ADE-4993-48B0-8E9C-18AB0ABC9C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2F5AB-1014-49E3-990E-8F2053B179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5E95C-7404-473F-80FB-F813CC994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10465F-F043-4528-A557-1AE8E84392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48FB21-218C-48F0-9DE1-A904A71D0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C22DC2-B644-400D-9668-5CEB42927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429566-7259-4204-BEF7-EBA9DAFDC4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E57A55-C828-4AD2-B7DB-E9360DEC6C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E2E23-095E-4B1C-AB1E-6D192E6E16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172FA-1AFD-4DC0-8146-95395B6845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5268F5-48DD-436D-93C0-9013B512E5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A933F-3994-4B50-8B98-8CF280C6DC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9C89A-F905-4AC0-9973-19BAA1EC40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F0B1AD-1F9C-4794-B697-9103D8C5C6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4C143A-8E63-4E07-8D12-FFA6F50837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8E04C-BF3A-4ED0-98DD-386B60CB5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92FB7-D6C6-47D5-B1A9-DF80B137A7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EB890-3A55-4D8F-BAD2-EE3A91B3EA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3BA1F3-07B7-4AF1-868D-44B434CC4C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B1EDC-0173-4332-9B52-FFCAD3CA66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0AFE2-35BE-4644-B5AD-7E4012376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B90E5B-922A-41EC-A871-F35B92C4C7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3A862-2379-4C83-BBE4-1E27821462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10A247-D122-40F8-A3AA-B0CFE5706F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01FFB2-889A-43C9-85EB-68039D1BA8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916113-00FD-43B7-B331-8A61D268BD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E081DA-1C47-4A12-92F6-2E1D086120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931BF-B937-4469-BB12-D4BACE820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36FDD4-10C3-492A-9A36-356CFB62F1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CF8C27-0EC6-4825-962B-2E80C0447D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3B6CB-D526-40C1-9AD3-DDBE12E9F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CBA1F-234D-4AFE-BCB8-57D8A175C1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6B0C40-1E93-4141-8B74-2189664C6F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75E2E-828C-46ED-A847-A8C0775A3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FF731-F82B-4FF7-802F-E52898F300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B1AAE-8E78-49C8-81CE-EEE2E466EA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31431-E1FF-44F6-AFBC-43B0F177AC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831BD7-D7D2-4320-9943-37F38EFF6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9C283D-8D03-4145-B824-76E633BD00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77F3E7-34BB-4709-8E31-6C25B869F3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656E70-C463-4024-84E1-60B356239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E2F1B-EE3E-4092-8404-40136B579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C7902-AC24-4E3B-98E7-51742C2AD3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E4B82-FD12-488D-9F99-43A32F4C14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518F36-537F-469C-A1BA-0E706B5ACB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A3472-4FAB-4E92-9D7F-8C86BE2FD7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1CB0F-0310-4DAA-B98E-AD1359355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04FAD-B022-45CE-958D-01CCE25C1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B19D3-E0F7-43AC-8C3D-429FA49700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E199D-861F-4212-9155-0D954A4F00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729C8F-3534-4A13-8442-6D8DBBF004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033379-22DB-4175-8D86-8812972192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A99E-BA9D-44AF-B98D-DB51EAA8FE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9D8C0-0084-4D34-9702-1F197BABC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34199-96C8-4163-96AE-D8803BB03C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1D88A-6955-41EC-81AA-3C020156AE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29A7E2-1A80-4FFB-9168-A584ADFE7E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4AC2B-0812-456A-9216-4255E088D4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0E1C07-FB5A-4F9A-9F6C-13A5D36A47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F209C-3495-41B6-AC8B-D88FB848A7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186E4A-739E-4C6A-86EE-E9C596B52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294E7C-4329-434F-B2F6-367AC5F2B9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6289E-4F9D-497F-8710-91212EEB59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4E1A5D-617C-46B0-8374-C97C69C757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F81FFB-B6D4-43C0-909B-BB89D7DA4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02814B-9D3D-44FF-AD51-47B6CB649D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9AB98A-2549-409D-BB32-E6C41B6076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CBFAF-86F8-4B8D-8C1A-B95518842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BE5A4-48AC-4251-A18B-C1F3D9ED0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DE5A3-D523-45B0-BF6C-BFA97BAED4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C7D3-DDD9-4477-9C5B-45184AAD3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AC1A44-33CC-4B55-AD26-FB3C1E0009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08150-E0AD-4822-BE3A-F0CB9256A1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AC987-08DF-447B-82B9-C405DE5687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44CA5F-EAB4-42D0-899F-A78FF75C5B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AAE51C-A5CF-4781-95AA-F504A1245F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E322E-88B5-4105-93F4-ECD802EA3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EEC053-9C7C-4604-BAE6-972009A755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5418-6908-4AC3-9F21-84805EC385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69612A-2C48-40D4-A413-2BA5A49A75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FB2212-5D66-429A-88F1-D4A1DAE273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471C4A-D6D0-4CEE-A12C-FEC55FA4DA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2B328-C5A2-49C1-83B4-7BFC388D1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520E5-83A2-4EF5-93CA-F67BE469BD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20762-2828-4FBA-BB03-B6D8664FA5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1759C5-2E53-4F96-8E95-326F11A3D2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9C7EF-D2CD-429E-B69F-7D37AC600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73EAEF-BEBA-4108-A90C-669911FA6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E32439-B6C8-4BB6-BE94-B756B59C09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CE21-A4CB-4687-A7F7-9F77722BB4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EA896-DBE8-4827-A2EB-96AC5181C9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06B17-B372-4C54-887D-27474DB761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8E2416-66DC-484A-B610-036FEFDAB8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B386B-490A-4563-BC02-0525C29D60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59FAA2-5AB7-4DE4-A594-CADF009C15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0C0578-5653-4207-9C67-98AAFC6F4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B3842-2659-4836-9F76-65152296F8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DCBB35-70D4-4EAD-9506-E026F3955C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D2666-3932-4B11-BA8D-177E4B177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B554B-9DCF-4E55-85E2-4E4697CB57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709EF0-9574-4027-BBCB-A4D0FB8D71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89B6E-E0C4-430B-B5AB-7B710190FC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6A0CA-88A2-4B41-AA64-2FC2946349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B8EE-D33C-40C8-AEF3-3053DEBAE7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F40B86-D677-463C-8390-D2F86BDC0A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9796-E338-4BFF-988E-42DA1F7F42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831C3-61F8-4EC4-93E8-49AFEFB0F1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6B04A4-4F84-4CB9-8433-0E61794849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34F04E-12C9-4077-B294-AB340A6DB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F74E8E-85E6-4718-BE6D-9B9315223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DBFBF1-CCBD-4707-A3EF-A3A6460C93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50DE6-92A1-4432-A212-3264202B71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B885E4-104D-4EA3-B492-43B139F2FA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D0B1A-6E92-4FC3-A093-C87016B2DB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551111-DE87-40DC-9A0A-E9C78CE85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8BE8F7-D9FC-4CA9-B92E-CE845DCF5A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A2BA00-743F-4447-ACF2-90BB3EDF12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054FEF-D53B-4635-8287-15065895B0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8F3DAC-6431-47DB-9394-F092DA5804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31898-1BB2-4FB8-9975-8ECE3342E9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2D271-60EE-4E4B-897A-AEE50B3CA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29A42D-DCCC-485C-9750-12957B8F36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B1D565-D89B-4875-80F0-46DACD35C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A53B0-5E5C-4CEB-8395-30D74D5F93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EC0399-995A-4395-B74D-517BA97C7D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746B8-7CB6-4DD3-B549-32733A1F3B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E9A18C-AC14-445A-A66E-9138A5A736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9909F-8B17-42DE-82A8-6B2C44FB38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8B74A5-0E49-4EEF-A698-43A9CF30C4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93197F-51BA-488D-B700-457CC2D1CE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AC74CB-65C3-4639-A205-085026A740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64D34-EC0C-4837-BDA4-8F073ECE0F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E5C6CD-B4B3-4B95-9F84-4E484ACF3F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E69F64-614E-4D9A-99DF-13B4BE2504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3AC39-7E0E-4705-AFD9-DDB1A826C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496FB3-501E-4F61-8CAB-13B976A101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76EB9-F785-47A6-9798-A3F29430DC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A83BC-8115-48B5-A2C5-8E7581404D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F24A0A-B6CD-4BDA-998B-1C49C5B6B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98A1D7-E7EE-48F8-B57D-C3836A904C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D9C0-7457-490D-B677-8583EBFE9E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904174-7588-4BDC-923D-516F19E575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3D5230-8655-4975-BF80-C4B8D0283A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E3E4E3-18D7-43BE-A7DC-8914D6C10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526E79-1AB6-47AA-8BC9-F6AF7715AB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6521A-8BD5-43B0-AA52-154A72EBB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1C74A-26AE-4F88-8357-3A337D3669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CBF5DB-FBB6-4662-B601-E0097BA94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7A642-AD31-4DE7-BD33-4451EAE30F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F2675B-CF62-49A7-80A2-9983EC2EC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04FD15-7BD9-4F51-84FC-54F27705D2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B7B0B3-069C-49AF-9958-2DEB517229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43063-CD3B-4F87-A47C-6D24F061B5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AF1885-AFBA-4332-8747-E8D33793F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E36D97-5303-4E5F-9B5C-CF4F54F90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98AA82-40E3-4FB3-8279-B2F0FDD8A1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DEC80-6C09-4C34-BD53-09FD620651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1E959-11EB-4C5E-9981-F3C2F085DE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2182-B456-4A94-B591-B1082770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8BDFB-EE60-4781-86B6-8A93205289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699AB6-D829-4112-B28A-2054C34F33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E6F3F-1162-4BEE-A027-20B3AA334E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DE68B-4616-4694-9C99-1C26EDCE0C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018C2-53CE-4513-ADAE-4816BC9A41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02AABE-8FA3-4CF8-8D23-360E3124D0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00320B-A58F-410A-9C56-3F2BF04D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93E5C-0752-4559-A0DE-D1DF33C0F9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91275-48E9-4065-8BD9-32D6EAF08E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CF53D-4A66-482F-9C64-96AD839AA7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8B5BD-CA86-4483-8775-36B795846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143759-F8C5-42F2-A286-90BB56A5A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71FAB-824D-4F88-8DE4-21A8C1D92D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06096-25AB-42CE-8149-2C8E3BB79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44C74D-6139-4E78-A568-99BDC43EF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AFEB1-5202-479D-B6EF-832284B572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F8D4A8-3D25-4E3A-8E25-7ECF868DB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F84CD5-9996-491E-A82A-561BBDF81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DAB7B1-5E1B-4951-921A-0DE9BEADA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4A85E3-033E-4B29-8A64-8B85713A6E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EB6F3F-64F5-45FE-A855-1C39E71D4A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AA7-991B-4172-AD84-A0D11A895E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F2D227-21F9-43AC-88DA-02190466F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F5E5DF-37AC-4666-BB71-1E0A6C3BCB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FB80DA-A949-4A99-A6AC-5C7658AA76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51D06-4755-479F-B151-CFA1915A1D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EF931-C48E-4923-9C85-1E4243E007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4C9CF8-217B-4200-9E3F-879A5530E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1C22BA-5576-4369-98DC-A99C4F2F53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FA62B-5E16-40C8-B954-0C1DE05ABD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9379C3-460D-437D-9EFE-E0D45F5234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8700C-2365-4973-AA4C-8A5E3A31CC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949D9-3D15-4926-B4A0-9EEB5458A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1B61A-73C1-4B4D-9AE7-A8830631DD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B14B4F-50EF-4FE0-89D6-045E29BE9C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4D050-5EB5-43B3-ABCD-69A96F97E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1D915-5B43-4C1F-A0B7-33D8F2670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59AF12-7793-4612-929F-CF80697229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5F35C-3A55-4472-9A4B-50322600F5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49E5F3-72EB-42F2-B47C-03C4E40A0A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9B913E-E1FF-4350-A675-DEBA835DC1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D1947-F51B-4313-B91B-7A34DFA79A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CDAD10-15A4-4D55-9D1D-F11A24D398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A6878-0C31-40E0-9940-4DC06955D6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30946-A3D9-45B3-AF93-B384BE2354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36F4EE-752F-48F1-99A0-A651121AC1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E3D40A-1C48-4069-A36E-3C48346746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C00686-FF59-4FB9-94AC-BF2C6ECC5F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050F0-7CEE-49D8-98B3-624D87C5DF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E5828C-879D-420D-8AE9-7CFE820A2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9CF49-D4DE-41F3-8897-1424422F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17AD4F-CB6A-4E61-9608-A449251C1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037219-FFF2-4E20-8CF9-C1D4623C0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ADE96-92F8-42C9-B622-18A97999EB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53AB65-67CC-400E-86A0-00B72FF14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4BC049-572B-484E-B9AC-FE171AFF6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2BC77A-49A7-4811-BA68-FA8390E829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B38C8-2E4D-454B-9DE2-E38EC3D587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39BA-1091-44E8-B574-8F16093D2F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843F7-69B8-4635-AE21-54B3D9BCD8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F3FAA4-7582-4309-B031-F9D256396D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9A984D-74EB-4927-8F9A-BADFA4CE45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BD0534-44F3-42D0-AE25-183EA75884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14B0AB-FFE5-493B-A57A-C5BFF31DDA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CAD86F-E786-441F-B045-ABD6A0535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7DA4-04D6-4CC3-A6CD-F6F0EE02C7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43ABB-FFFA-4A54-8F95-7BC25C76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ED32CB-433D-44A1-9767-5A484244C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55AD86-D16C-4D73-958F-CE04E73CF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769FF-D380-4D1F-9A07-C84B8CC38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2EB89C-56D9-4670-9CD2-F274BBE2C0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9E365-DC66-4473-9299-9A481A4031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32D5-45A8-46C7-9769-C0F33C8B5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3A008-A9FC-45E3-A30E-678FFF2F3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2CF554-3755-4FE3-86A4-15A866BFB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9F3FC-9AC5-4B93-9979-B6E3F68522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5AD8C0-FF87-4B5F-AA1F-B73298ADD0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4AAC7-D2E4-46AC-A6F7-CCE8BEFCB8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2333F-61A9-461B-BFF5-A066D77466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DC116-4E4F-4A94-BDAD-809AC87077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207107-88E5-44CD-A46A-43E2D02BD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35E1B7-1208-4292-9B04-478258706F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3A35E-96B6-4162-99D7-4CBB2A2F1C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0A82D-8337-45E0-AA2E-DBB9F6A5E0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31AAF8-67C6-4D26-9A0D-C7FAAF37755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6A0ED-55EC-444F-B916-787F781613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84890-7B72-4D45-A959-884DEEEAA0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EF13B3-0F6F-4476-B6D5-D25EB448C4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36661C-A6B5-482A-A8EA-850ED24789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D8F5C-E9D0-4EF1-BA61-758F4837E8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3E1FA4-BD14-448A-AB6F-B6A847CAE2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F80073-DFE1-4CB1-89D9-B77D03436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792C9-FF27-4DCC-8974-ED2201076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4EE0F-A59A-4A76-BD82-923B9FC394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DD92A0-47A5-414E-91DA-ECEDB13B89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F73833-2869-4863-84FE-226EBB4B0B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E2B171-DB26-491B-A49A-926FF88FDA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86C76D-2161-434A-AF40-95B2AE2448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17293D-92F2-4DFF-BE25-56C80952E0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419EC6-E553-4708-8348-9C2D20C8D7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69578-5D8B-4E37-8951-90B0B2020A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3A9BF7-9088-49C0-8EFB-72444A6EE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C96F62-CD6C-4983-BEBD-6A44645958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1EAC-A58B-4350-B56F-6DE966331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A3130-BCB4-4EB0-AF6D-64F254A97F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B25A69-3966-4997-BAAD-24CAE49DBA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E7E-9F7F-4784-89F9-B32FF5E75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62494-9EB7-4C1F-944F-954BDF86A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E43EE3-378E-479C-991D-43A4B072B2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53716-98BC-4C7B-8F88-186DCBAF6F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A0E2D-C5AE-4A24-A0B4-7DA66B2688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474B3-96F8-4017-A163-97680CD586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E23CE1-D85E-465D-864F-CAE12A8304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A0555E-EF15-4FE5-927E-BF2D28796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5A2C2-9CA6-46FC-AD1F-BA68955AEF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B7B53-5054-4513-960A-CB8259023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7BF49-746A-4B90-A0A1-AFE4E0E90A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03826A-C0B1-4E7B-BF22-1A32584F82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42008-62D5-45C5-AC71-BC5E643EDD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86D3FB-7AF9-4B3B-A847-D110B3E87A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84B692-FE10-439B-A14F-A13E80B665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7D519-21EA-4693-9F7F-7CEE397919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1FDC3C-4A2E-47DB-8B19-966E3530E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47714E-AF0B-4256-86F0-A7420D1CC2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609D1F-9358-45C3-9B31-1901ED7CFC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6A80CB-1AA1-4448-964D-B124041FB7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A5F3C2-BA47-428C-8DA1-FDC9B3BDD4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6E6EF4-DF94-497C-AEFE-39D9B6F26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C3D217-1335-4433-AA33-C0D8A94E96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A1D10-9146-4DCA-A35B-6A22BD5E3A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DE38D-C9FC-4A2E-A862-4E0444B925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783239-CA08-4AB8-8F20-979BAE7F7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168002-8D93-4517-B19A-7A18E95D60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94A526-7E20-474F-8D80-02A3326DE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A27EB-06A5-4930-9A45-46ACDAC91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85AE78-FB57-4F1C-827A-11FDF62FA5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E55AD1-3D03-434B-854B-D00484F1BB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2DC633-4E67-4FCA-8479-6D25B7BB4E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A4ACF1-38E5-4135-8B50-653588C957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05165-D124-490D-9EB5-7EF1220161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AC6396-7C1D-480C-B371-394E02F0F1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4E9C-A268-40B0-8E60-350AFA1704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539A7D-74CA-4FDA-BA5C-02ABCC0122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C24FF-2CB7-4A04-BABF-5F17141E21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A05F5-39FD-4E62-A9E2-064A0ADBDA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BC8048-8F48-4110-98E6-8DB7499F6C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753155-C07B-470D-A50D-41BFFCF5EA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B34E4-4589-47CA-BCD4-5CDC2220AD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78B53-1AED-4D1E-9CB3-5762EC6024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7D800F-EE89-4F90-96C7-9ADE8304AF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19A9A-E25B-4D1C-94DF-4A71D8D420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CB0399-D750-492E-AB0F-55B1B85966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FB9680-4B11-441C-8215-4F63E7BCA6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C72D86-4BF2-4619-8FB5-36C6E080BB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2039D-D20D-4267-896C-38667A3AEF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18A3F4-E2D8-465F-A45A-F90998969C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DD3C0-BBF0-4C4B-A508-0F74948F21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D3DF35-FC81-4049-A3F6-E8258CF66F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988294-B307-42E7-8BC8-24AB0741FB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A666A-3A07-4797-B7F9-BE10FB016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753CAE-0935-4D10-AB25-E9A1BB763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2F41-39CD-4B33-952A-B464E27090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987478-1F21-433B-BE9A-85E09624E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34F8A-F094-4AA5-93FA-A2BFAA1CB9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72F7F-78CB-406A-97A3-3B57E142A1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3B57D-E8A4-4E80-8766-33BC568BA9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8D1541-2CCC-451F-A40C-11D4378BF7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0E8F79-A52B-4771-A898-D44DA35D8F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9E2731-9B6E-47D2-945A-359C2AA806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BFAC8-92AA-4EF6-9FCE-C70C02E53D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B7BC2E-BA1E-4AC7-AB2A-D4996DABC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15C87D-DE97-409F-82D3-A0FB5B23B3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A1608-8E0E-4359-9804-378BE6A646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AE61E-CAAF-481E-96EB-D41147B84C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F710D-0257-4B83-9386-92D30DEA2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436C09-3A6A-466C-BC62-3E1E1C720EA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269354-10C1-4412-B728-C72C610C03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2E9EC-5EDC-4270-9094-D4B2D973DF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65E82-2848-4665-8965-42E87FC578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F399A-9217-42C0-8904-4F861CC302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486870-ECB8-4874-9BE8-95F0CBDDDE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A83E5-98BF-40FE-9766-4973BEE410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74A0C9-270B-46C5-B8FC-96C3C97037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E5947-20B3-407A-8806-7DC669D2E2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BE6B86-BF0E-477F-B5F2-6AB1839297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94D25-B3B8-4705-BC24-36DB49EE0A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9BA938-6EA9-48D5-8C46-633517C216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4F612D-382B-49D3-9D86-C610A92B53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640688-4A83-44F5-A951-7AED07040E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836658-59ED-4689-B610-023B5A6533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54628-4A44-4A8B-A3C6-B9C71179D5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1EC316-A662-4A06-B4F5-5E87A1B5FD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C9B9E-CC74-48F9-B137-C455DA51CE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7D7E3C-8CFA-485D-809B-416721E002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908035-E3E2-46CA-BEC9-AE87EDE595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EA631-1184-4A43-A8A5-3CD323C51C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EE6EB3-5C00-48EE-B0BB-E0882863AF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6E0948-CA2E-4718-8B50-097E586293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90893D-24E3-4464-BF1B-89A4C55B66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8C5B7-23AF-4C4E-B348-70F3618B3C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2C5A3-9C23-4670-AAA7-FAFCC268B8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E056D-4046-4A8F-BAC6-F13AA0F299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C42166-25B3-40F4-95D4-ABB191BDC0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2D793-4DCC-4B4B-B31A-7B662F7FD11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29B6B-2D9B-4AF8-9130-5BABEC0BA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BCCC2B-67E7-4A47-8B62-E964CA8C07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35C4C-8934-456B-9723-71F762D878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45393E-1451-452B-A0C4-0BD5286603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10361-EAD0-47E6-A82B-990261E2D3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6F710-5676-4E62-9ACC-F68778B9C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D2D9D-F542-490D-BE0B-DD20276553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4AE0BB-FE98-48AC-8D92-579AE6ED2D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ABFBA-5DD9-4752-9C92-0D29DEC123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ABF8B-1CAC-4A05-99C5-7C3803EBFE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B1112C-9389-4F05-A01C-42C82625C9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6B6217-41B8-457C-9FD2-7A98003A0F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AE792-F2C2-49B3-9E5C-2A2A892FF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2539E-97DA-4884-AD58-B0CC6FC0CE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F874D-8A6B-4535-9397-D4CDDE570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3D485-B72B-4714-B74D-17A054A9D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534696-A14B-4246-B0E1-F4ED90798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DF6686-F60F-449F-9CDC-39FAD3D20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1B602-1146-4F13-83DA-D4A2AE6250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B8AD3A-1AAE-4BB3-957E-33687EB16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A998A-5456-4F49-BAFD-2EF1F023CB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2CC1A-6D49-4A0F-B537-63455F15EB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C94115-3763-4D98-B3C7-FF5129D39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46742E-0A10-4251-A482-7D1E26DC99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8738-6609-4561-89D7-EC43BD2A68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559CF-2AFA-4103-9469-414EF1DE41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17FB81-D12D-45C7-9922-DC1659D24C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1ADF3E-DFAA-4C44-8360-54CD044D8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47885B-918A-4ECA-BB56-4A4CCDEFC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809B34-CB44-438B-8417-8024533FC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34F8F8-7B4F-4D10-B7C8-2AA86CC64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64AC9-4568-4D15-8B2B-3785BC43E4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7EED07-5B87-4697-B2CE-561A085F76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C6B23-CADF-43DA-87EF-5F64AE30BB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D9F99-35CB-4449-903A-33A9E25046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6B16B-027C-479D-8A22-12E5E1B017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8E74E-7610-46F8-A870-306E38BF59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BF3A1F-8870-4652-9222-3A4F92F66A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1B432D-585E-434A-A572-CCB583734B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54AC13-008A-4A30-9A0A-34E6F854AA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A96DB-9DF5-4376-951C-9D604380F5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56D601-A673-4B43-AEC5-0B2CD8EA22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D40D-3511-4AB7-A1A6-32BC5FE93F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272195-82C9-48AB-BF43-0CCA8143EC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F42F6-DFD8-4943-AB03-48CB05B458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961AAE-D4A2-4B62-9592-C7F805BF9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21117F-8433-4C07-B3A9-432DB3F8D0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0A29FB-8E9A-48C0-8235-6F788B6B2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48010-C909-4FA6-A243-B2E9C6FB55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F6156-8C7A-450D-9644-6835E4A47A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7DEEE3-5E3A-417E-9968-EB76AB92D1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20BE1C-8043-4FCD-AA98-4EB0127B4E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C2953-F7FC-40DB-AAAB-E26403453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42C64-C2D6-4101-963B-0DFA67A16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DFC666-DBD0-46A3-823F-589D9EDC8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5E4DE-B544-4BC0-AE3A-6064DC531C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DD8047-D58E-409A-A948-7EC9249347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8DCDF-A751-4547-81DB-2B5BB5310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663A7-2EB7-4381-8414-429DE5198A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CCE16B-3225-48EA-B829-72145CDC47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A44C4-15B9-44EE-A0F4-E298EC309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518674-D3BC-4AAF-8655-AA29C0A139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91936-0E46-4E42-A162-BF90942C5C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2E95FB-85FD-4D31-84CF-21C955DDB9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E89A82-9D06-4A4F-88EF-ABE36D88EC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718E19-AF61-4727-8F27-29A6D1D50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78F59-ADA1-4037-A2BC-70A2C9362D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8C7DB-DD69-45E7-BDB8-370B961F03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1AD54-1594-47F5-9447-5B2998511D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695508-3D3E-4A0D-9AD2-4F9B462B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D94137-BDE5-4F50-AB59-23B6D75A0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D39054-3A2E-47B9-B32B-879291B4E5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E6995-5AA1-4642-BB5D-E0E16A5B04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3DC3C7-F6C8-4B18-9EE7-5C1072A15F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BF5AAB-061E-4B4A-9D4E-ABC432F80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0B75F2-E11A-48FD-9616-2B408A2D2E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6F4A20-10C7-4827-9EA1-36A56816B7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6E339-30BD-4AD4-BA7D-78AC049D10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80410-B8E0-48AA-A52A-C7AC008B18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9209-1B9B-4483-B750-5569A3F5F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4125F-4AB7-4B62-B373-8951919331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B3A27-8819-46D2-A787-F24B0AE60D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86B5B5-7ABF-42CD-8796-80FD7BB35C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F67E7-53E1-49F2-AFA7-AA2DF072A3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AB3090-637C-48AA-A3D8-49E9A14FA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2FD8F9-66E6-4B12-BAFF-3D11316D072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7873A1-6A0B-45FA-B1ED-A9D5BD4830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441D4-E3CE-42AB-AEBF-4E48276072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21482-503E-4812-B47B-CFE53E987D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94DC-2310-4458-8488-62D0EC5EE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98B15-5FB7-46F8-AD97-81579AF8B3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657059-974A-4515-8B0D-62838EBCF8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FA44A-8EE7-4C64-B06F-F10AF7DAD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E6AEB9-6BA7-4247-B6AC-238ACB2F9A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811A3C-768F-4B9F-992A-1C4B2E43F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5BB644-810B-4E34-8D0C-068C3FF44C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E60736-29C9-4A7E-B51B-7A6AFD69A1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4AF3CA-48D7-47FE-A5C8-DF766E6A2B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13CF5-5A3B-4628-A3C5-4CE47DC569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7F97A-8781-4BB6-8E29-1F6446B8A8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6AE68-DA58-4BB7-ABE9-B7060B886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29824-EBF5-43ED-A331-771BBFEAC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939243-EBD8-4A7E-9919-6837174C60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0AE41D-6FEA-4A6E-A6A9-756ECF23B0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6710-EDBF-4B09-B60A-0BE54B8DA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5D9E34-DB41-472D-8ED6-95912C449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C9B6E9-43E7-48EA-A511-97CDE5B226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7C924-8EB9-49C5-8E08-25D9DF3D4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3F5B6-2C07-41E2-B707-596C944041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E722CF-BED3-424A-811F-541581485B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72B82E-5079-4B42-AACC-9C3A98B576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8F180C-86B9-45B6-8AD5-74595ABAF9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DD36F-CB15-4269-B55F-A1D4C1A5C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A2877A-CE19-4CF4-8B42-9A5C567E54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D03D5-469D-47C2-B479-C933826BA6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23A36-F49C-4550-8E55-9BC76AFC7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01AF8A-89C3-445F-897D-13BE3A0592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5AB1E7-FE75-4B39-ACEF-F097094D57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84950-5806-4BDC-B6B1-38339CB73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FC1431-8AB1-4006-9EBA-7F8BC14405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D8C4F-0530-4C5C-870B-16B97AB8E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B794F-ECAE-4ABF-8CDE-DD83D6C19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971A-B9A6-49E0-ACE2-7BF2054E99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9CAFF6-1BDF-44BA-AF78-D428A2B618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8AD0D7-7679-4367-B42B-589F0163A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FBC76D-1565-4483-B03A-4663BC319A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5F426-B28A-405E-8115-70F6428A28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70261-260F-4716-AA45-ED43220D8E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48137-E4BC-4046-881F-A30D48066D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315960-7233-4990-B5CB-AF3F73E8B7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2B44C-969F-4B2C-8CF3-33BFDACCA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3F35AE-B6E9-47CC-8B57-39EA8BFAE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BF3E18-2E8F-42FE-87F5-C07DA547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7650D9-B132-4AEE-AD87-D29014672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0B226-4BC7-4BFA-A8A8-969A60BA7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18D76-7AE1-48A0-B04B-B41F363AF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5174F1-85F9-40FA-BECA-5E459E9999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CB128-1430-49EC-9440-EB5B71C201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AFB76-F8B2-469A-A425-D9B1C3C66C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3ADD5B-6ADB-43B6-92C7-D41524E779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3875F-7132-4D51-9DF4-AA9E140BC9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CB99-E95D-4E61-82B4-7DED6DF2A3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CE8AB3-1542-4949-83B7-8DDD71159D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B6B59-4C86-415D-9082-925F80B5DF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806F1-5A43-4AE9-834D-990CE629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A8CB4-1770-4637-9419-50CF6FC609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82A8D7-40E1-4FE2-9AA1-E220B1C8B1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4CD8E-FEF7-4D6F-BAF0-E4FDB84633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EACCE-829A-49F0-977B-ADAA160F72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FB0240-C544-43E1-B155-B497C3DFC8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07D553-54C0-4713-B798-8792E050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6D4523-9104-443C-84E4-45EEB8052C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771B6E-D62C-44F5-8FA7-3E0C2F350B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7854F3-84E4-4FDC-9EE5-EDBAC04F8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6DA5D8-1680-4F9F-B56F-E528018CD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0CB313-B53E-49C8-875D-11A22DC2A2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3CEF-76C6-444E-AF0E-3D5CFC86DC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5803E-F86C-4120-9EA2-2748BE19FC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D6A07E-24E3-47E0-935B-C0B7E90369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55E1FF-0C7F-4D88-9769-B91CA0A249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A237BE-1610-4A53-A623-599DCDD59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4B7F9-CB98-4C4D-8818-E4A7AE1DD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D1A1A3-D95B-40AA-B68C-0F5F5F368F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86C25-6157-4AA1-8009-5CFA28D26A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8A3A3F-9C3F-46E0-8FBB-F7DDE9B0C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AEBC-4923-464C-9E8C-E04446AA8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928A0-E0AA-4CD4-8DD2-CBF1C60DAF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4D110-CD95-44EE-8B9A-BCC94CB110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680019-AE90-413D-AF6F-419B0A5D1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C1388B-CA1A-4D4B-A7BB-8F36B0E81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01F320-3EAD-459D-90D0-785C43BE5A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5F9BE9-0BB5-4B58-B076-4A0D14D1A3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326731-3078-4EA1-BD08-63B48324B8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E4702-1F61-4183-8C81-F4AD0F529E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C2A0AD-37F4-4520-A8CB-DDA051B94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0CBAC7-E378-4D66-8985-96D4724C88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C27E8-2F41-4B21-A52B-B19FE5140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A30CA2-616A-4ACD-9EBB-48B88EF851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71981-78F9-4F76-A2AE-186AF6A0C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2EC5E-E730-4971-A43D-1D61F0B54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F6D0D2-FFB4-47A6-A8B2-725B16F655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27DC2-508A-4EB3-A3F2-3D74495F59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7D9D0D-7D6D-49D9-A8E4-1B09AFCA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191A67-BEB2-4E7A-BEE3-92A7DE117B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522E0-9809-4D1E-BED4-01778D8FF3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BB230D-E91C-43A0-BCF0-4FEFC21F10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49751E-B24E-472D-9B9B-83FF981230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DDDBC3-F9C8-4C73-AC6D-A51179BA7B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89AC4-FFA4-4A18-A9DC-6928425748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8E2E5C-8753-4F15-B76A-2313C0FFB9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E084E7-FC35-4A4C-8B77-10AFAE0789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78665-7596-4F4F-AFC4-5C3D9B022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16640-EF76-4A4A-BC4A-9550C03CD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054696-241A-43D5-9539-E2B5B7C851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E47107-F9C8-432D-A738-06BC31296B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DADE8-BE8B-475F-8282-F26B97CEC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5ED83E-CB86-4F14-B87B-120E7C2008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B9916-169A-444C-9034-E241AE383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8A860D-5ECD-4583-A4F2-04ABFA9416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261D4-7F12-421B-9ED0-3A82F707F8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03FA2-C428-41A6-B0E1-087DBE8C0C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9EB3B-CE70-4981-91DF-1D194B86B9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4317B-3D89-49B2-B93A-381A9ECD24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8A12F-051F-4DCD-A30A-242BCC4529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85F330-1BDE-4A62-83C3-8F46BF372B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4AD52C-2D96-41ED-B353-2DF0B4CC9B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1F0E7E-0C00-4BD9-ACB5-C2E955F1DC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1D5617-FE15-484C-BAF0-BEDD4EB2E3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884B57-D0D5-40BF-8A7F-569A49F74B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EFF42-26B3-4095-B66B-DB2ABB5E5E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0FA45E-91B8-4058-91C3-FBDA8BFAA3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CC8863-2889-4670-B98F-27C526980E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0D299-BAE1-4441-9FFC-CB337F5AB9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5A7279-AAE6-4381-9154-91D7D2BF0F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D1C244-B67F-4282-B981-A435C16E53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E3E406-479F-4EA2-A07D-E17810018D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A5FE27-DBB7-4E91-8D4B-DDF927F015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FB7F77-F8D8-4EBD-8397-69BC85A541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7273B-A537-45EA-89D4-0EB7F3C371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DB587-6FC0-4462-BC4C-6DD5498445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5B342-D460-4AB0-953D-D72B9D5722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8D0ED9-034B-45C1-A1C9-D12EF368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A1F9C0-830F-4102-907F-40B77C120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9276D-A6C3-4AE9-AB47-0F933EDFE6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ABFDA4-7B25-47C8-8822-6BEF67FA78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3A910-44FD-4D40-9701-745AF28D93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79620A-E7E5-4A42-B311-7FFDE5378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01968E-AA14-4837-8BF1-9227EA8199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9E9C-52A4-43A4-9AB7-7784147AE9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B6DFB-684C-4157-A03D-6DAC184D29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2404A-76EF-4693-B2C5-56FAE85C28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C56D63-7F41-4D8A-B2FE-A65FDCEC8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20DE-62FB-4A6C-8E1A-8C17F04C34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DED4-2804-49CF-A9C8-7FF4C8284B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7D2461-5EA2-47DE-A99B-C308567FDB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557DC-D723-4183-BBF6-2CBD3B8CC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C6F4CF-B0C2-41E5-87E7-C890F5E44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B80CF-50AC-41E2-8386-DC0A136146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EF0D9-61E6-4EF7-B701-BFEF1CD645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08B2D-4741-4AEE-8BB9-D3CEAF45CB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BA668-5262-462F-ABE3-7E212E72BB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0F15CE-F4D4-4A9E-BD15-853ED7981A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9C688-D4AE-4B66-AB99-6CFD1D8236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0E059-32DA-4592-82CD-9DFC680AFF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62BAF-49FF-4971-9517-AD9036C06B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186B9C-01A5-4FFD-813B-83BA521EB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ACC552-7BA2-4CBB-9E04-C92D83A4BD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54B96-A78A-40D2-B486-16798CDD5B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C4AD6-91B7-4B8F-8F2F-36FDC4454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55D8F-23F9-4979-A2A1-D88936F1AD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E9C64-9608-4713-88A9-E7365A5DA2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D5C239-675B-41F9-B55B-D1F1F98610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80E-9AD6-4869-8326-08BAA0CF44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0246B-E8B5-4BE0-80A2-FCD424C36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300DF-BA4B-46D3-912D-8F0C057829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DABDE-5E4A-4365-A692-E09E27D8C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3A06D-3FA4-419C-B381-F960222DBF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ADA969-CAA6-4FDD-858E-90765FAF36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4E167-0AB5-4E29-A0FA-574CC3AD1F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1C73F9-2188-4DA8-AAAD-BAA66E486F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BDBCD-3E8E-401F-B74D-1EBD728AA8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58C347-A335-4B8C-90E9-D921C3B549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18CDD-03FD-4283-812D-F5B50CBE14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6CFC1-5A3D-4B43-AAAB-2866193EC3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67157-8D87-4313-9DA9-A1EA46458E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9AC80-1117-4D01-A728-943D249AC1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BFB22E-3492-4CD7-84AC-38AF2937C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EFD77-D818-4ED6-B4B9-E31E9593E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0D6823-64DF-42D0-8C70-99A05790B5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908C2-2189-4ABC-AA56-211EBA639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8A5345-8862-4297-A9B3-C656E4E341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6970F-BAAC-43FB-B86D-B31611DF53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F5588-311B-44F8-927E-A97925844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2C383-8021-4B19-BC2E-555E28C89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22B9E-8B7B-4D61-BE14-CF87626E6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12D89-4593-475F-9588-0B2188A190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820B29-AE4E-4FFB-A0E5-3ECEFBD084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B7CA76-DEC8-448A-B511-1A4A7A13D3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787A90-7251-4DC7-A92B-459AC0CCE6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4030-5F4F-4BDC-8817-B58920E3BE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87AE4C-601B-41DA-861C-D3723F6A8E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51E55B-23DE-4FD6-8D75-F176D3C61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B6FDA9-E73E-4F06-8851-08B2DC2484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D5C65-20FE-40B1-803D-11A7B133AE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5337C-3DF4-42B7-9BEB-6079F606B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B9C1CC-1811-4493-A87D-48F5BBCBA4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E87B7C-77F3-4CA9-8C57-2E3DBB9212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AE552-978E-4348-AA2D-5BCC4F6B6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9179A4-81CE-4DE2-A4D6-5CD36B5E66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05058F-06EE-40A9-9B5C-9CE6FCFFA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3C9A2-BBAD-4434-A89D-1AD2ADD5B02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ED7B7-1753-4A8B-8E95-3EB9EDC64A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28F9F-1721-4146-A958-41FC74C4C9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4A535-014F-43A4-85A9-8DDB47BE4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B9A73-E354-47BB-910F-FC805EA25B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6EAF6C-EACF-4D84-B3FA-A068040874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595B3E-BD54-4AFA-A861-96996B531B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D0C9D0-3E2E-43ED-A6C8-8EC9F4AD7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B81FCD-DC8A-4565-9A16-A55B917E0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381BE-A8B2-4A28-B2ED-DA7225B4DB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DA1B4F-15DF-4436-9B19-CBB5FEAE1D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C4A675-B8E5-4591-A586-665C984E60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3C094-3E65-48C3-A58C-13C62C86E2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EE949-7141-4ADF-9AA2-21E29C6D12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29377-1D67-46EB-BCEB-388DDC49AE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BF5F5-B6BB-4D5B-98E8-6BE4FCDDBD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68D9E-B072-4A0E-8F46-B4297ECA6E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3A16BB-2349-487A-B276-46F41B2A04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A2798-0DA8-4C03-9A83-F14B83C882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DC4E-7D49-4216-AE9D-002C6965BF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F9FBE9-E1F0-48F8-BF56-E9F79068EA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AE4AC3-C654-43C5-B300-2D1875449F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708314-B81C-4080-8007-4576DAD0B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A0590-0E82-42E5-8541-C1A77414A4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58F11-9022-4AEA-9C65-2BC9241A50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170FF-BA43-4D24-B155-036FE0DACA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12DE1F-9C13-4C68-8E34-76AC5EF611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C86B55-D63E-4990-B84F-FBBD449B7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EE3A1-0DC9-40B8-A527-B5221E4E4F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D28208-B6B1-4740-8B4F-FDC65F1697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EA69AB-DAE4-4A40-8B66-F024245D00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AB83-454E-4179-97F4-C9787C1F46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CD602A-C408-4656-8B84-8BC1EC1378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A0903-6634-44EE-B2F9-907066AAF0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5F94F-9111-4F25-AE6C-B14F472E26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D9B59F-8E8D-4CBD-98F9-A6DBB3B0E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56641-06A9-4BA7-A78D-2B27339EB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9A44D0-4ED3-485C-AC7A-A02696DDDF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DD05FE-54E0-4CDF-9BC3-D12731F28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E48E9-4859-44CF-9F80-528EA5002F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65615B-2BF3-4225-9B6F-7620C1C526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06FA03-31C6-40D5-B2B6-025F8D8FD4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BB8FE0-8C76-4FE4-8621-FB83689E3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A0920-C83E-454E-85BE-3B746F5A3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488B2-502F-4695-9B7D-2127AAEFC4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43FC9-8DD6-4124-B1C7-2ACD2F6BA8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366FEA-EDC0-4DCF-8C14-2B8D7A553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07406-7201-4D23-B4E4-A251DD5F46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98C4EA-2458-4469-8B0B-E6DD334E0F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5A0BB1-825D-4B8B-A856-517359FC6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2F217A-3DA6-49CB-BC0B-AAACEA1D8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76591-D95A-4534-8EFA-1BEEF441A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EF0A8-F94D-4744-B584-D5C1EE9075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A8979B-520B-4781-8E77-F39F37543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58E236-3576-41BF-8301-50F243C40A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9ADC19-38E8-4C9B-80ED-FF10CECF42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748F4A-557B-46ED-972A-42D380428B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7B77D9-5C31-4C32-A9B7-4C2CE0859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736361-583B-408D-B519-E7B9D6C0D9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41D761-2160-4D53-B791-E9357551C6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5989F-0908-4AA5-AE5A-D6548FF701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B9EFF-478B-4C29-920A-FC3166FDF3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B5692-C7EB-4A9D-AB27-C07B04731E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8EDCB-EE5D-4747-84A1-FC7AD6F301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4D1DA-3F49-4038-9A75-FA6D5240E6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3706C1-4B0D-40CF-A302-FB83477146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00A8-B29A-4543-B413-609B23EFA8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82511B-4B37-424A-9E1E-5B380007C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3704C-0F69-416B-BE85-0693B778B8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3AA272-4AC1-4C96-8B65-974AB0761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C2E60-1C84-4FCA-A4A8-8644B43647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C0C9E6-6758-4BF1-814F-3EA87EB230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7326D9-CE96-4EBB-B479-DAD86B2816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5D017-FF2E-424F-B0CD-6A0FDAA695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A073D-8BBB-4D15-8EB0-CE7E13EF3B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19879D-EE90-4EC1-90C3-716DF74FF3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82BAD-03CA-4767-B54F-F8DBB3C165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0A9BD-43B4-4455-B3FE-22A7306649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2C46B-3A09-4ABA-9B6B-17386A871F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095CA7-A207-48E5-B71B-217B69A30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F9E97F-4D98-4826-B6BD-0D580D93AD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F1C99-A6FB-4E52-981C-BEBECC225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8EA03A-7825-45E3-A312-D3E918F2BB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9E51A-F1B7-4C8D-8C79-A1BB7C7A73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C9BFB-27E6-4666-A7F7-5F2419C72E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6ADD1E-77CA-47C9-B2D6-82D9DE740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22BF01-E2AF-4F5B-A26D-07F0E62D9D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C1E658-5AA1-4AA0-A469-6BF449F773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3ACDD-33F1-4817-9553-C21ED8E4E5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75955-BDB0-4467-9629-EB0DD62B6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3D4B6-2D8F-46A4-82CD-A9AA160488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DE5E1-F665-4488-97CB-77BE7A290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CE08E-38CF-437E-93ED-77F00A6ECA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987FC-A34E-46A3-911D-5C2EF4F5A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91C6B-DFBB-48E7-94F3-FEBE5A831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E7D975-120F-40E5-8AEB-6173F84613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CF3D26-46DF-4527-A7F6-FA4E28B58B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AB16-9939-4E59-BA70-7D5BB3D8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E3D09E-2003-4862-AD6A-53556788A3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897E4-F0F0-4D60-9B85-98F641A23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0D5901-4D4E-4306-A1B4-8EA84C7BF9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7C9C-CC2B-4BBC-86B0-9E63D27D4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8845F-BEAB-479E-AC1F-B0508D41FA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6479A-CCFA-49B0-880F-4B178A120D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68E86-D727-4DAB-A1DE-9FD0D75798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A49BD-83FB-464B-AB21-3C6DF1CEE8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0A07E-EC55-43D7-A044-558D16961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6F6824-8208-4A07-8F82-C4F2479759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BDB8E2-8263-43AB-9322-27A1DB2316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077B48-58E4-451A-A59C-7AA0FD0BBE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629E3-D25E-4488-949C-1BD1402C10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7B4B34-32CC-4656-A59B-81F4917CE6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BE9835-A8EE-4B87-9839-924E714DB6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1C3E1-A9C8-44C9-9365-C75DFEDB6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CAB054-1660-4D26-9D1D-5C524BEE27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2E0778-87B0-4B96-9DC0-F5C2D8079B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D5E84A-3862-4D6D-AB06-7AC426C82D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E2ECFF-CFD3-4450-998B-82F2AE93E7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7E1CB-671A-4255-B7D3-20B355EEBC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82093-01CD-49C0-BF0E-6FAA04961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73E0D6-68CD-4C48-BFAB-C08D43F1DF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E5DBA-C987-4F63-A286-1B0139487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9369F-0343-426E-98DA-6BAAF5D97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D9BDA-D744-4641-9ACA-267169ABE8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CC4E9-324C-4D2C-9BE6-E453C1FDDB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A2F77-56E0-41BD-9FDB-99646FB653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7E368-648C-404B-B88F-F7CD48F04E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4D94C5-9ED3-48DD-B88D-329D77B504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487A49-0B99-44A1-B49D-35E2AAFB6B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BE1495-7232-40F0-94FB-F6C16E54D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98D75E-68B2-41F2-AB87-FDC42A4252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A0E81-ABE7-40B7-B216-749E768B53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A4E1C-44F3-41C1-A567-236F7CAA4E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32847-1682-4787-BDE6-45E85B99EA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B0E8F0-88A4-4BA8-ADA7-0AC0429167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02C264-DBED-4E2D-BB8C-9BA53FB37E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6E840-BE27-455E-8072-4E99C08C4D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12CA5-58F2-4BF4-B4F2-0DE46C583A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47E92-A4CF-44D9-87BA-29ADF1EE7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08F1EC-A2D0-4E0F-BE92-6A6F0D0BEB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2B5872-56F7-47D3-AFB0-0F3F52FD80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7510C4-BE68-40F1-93B0-47B245979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CC5EBD-6869-49CE-A551-938AAA31A3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497BD6-97B9-4FF0-86D9-7C9499023D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B2E135-7BD4-45BA-A478-DD5A3ECCF5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BFB0F-7606-4B43-B1F1-309C9407FD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0B4A39-42C9-43DD-9561-1F4BA1C14A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4AEDC8-047F-4667-9275-D385C48AE6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2C2789-F78B-48CE-9253-0C0F8E5F1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C75C71-5CD4-40BB-AB0F-29925CECAC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E918D-E055-455F-994A-BD9B79A0C7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286E1B-EEDD-482D-A870-71EA846E61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7F0404-5AAE-4903-809A-F6C2D8BFA4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EBC4EA-E3A7-48AC-902E-58B5383916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CB824-45AE-4695-97EB-64E92A45B3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A5A18E-C5BC-4BE7-86C4-29832E1FE4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2911F1-3FF7-474A-B8F7-A1151CAE64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3FB7C-4F4D-44BE-A6C0-B7829B1D68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845066-DE46-4884-91F8-FDCC500A10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A8D208-8D1F-4BAE-96F6-E85054E6E4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0ACDCB-0280-4205-BA82-55ABE78191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00B66A-94DD-4B24-A3D0-A887A61C8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75923-5008-4716-9C67-816B8621E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FB9D5F-B268-46D7-8FC0-36E06B1E33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DB2E9-E9F6-409E-8351-3353BAA77E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F890B-C28F-4BF9-B39B-93B7DC14E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DECC6-79CD-4CEC-A77F-95CD4E45E1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A0CF1-0903-44BF-9C83-1A3C9D67F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712C2D-13D6-4445-9385-E7081F287D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C57E0-DCFD-4EC7-945C-CE3184549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E476B5-C90D-4311-BBD2-6E9CE46AC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D55CDE-370B-461B-8E0D-F9D3FED02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5F9198-9F29-4DC6-B361-7569CB27CE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31EBD-F41E-4A00-8F94-027DE236D6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F536AA-04C6-4051-BDA9-744E89FF35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093E-5A11-4D62-A1AD-409DDA2A3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F4C934-A83C-4FFF-A20E-45719448FC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BF59A-3C5F-4CED-8D61-8314F86E6B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4DAD76-6B51-4485-A723-35C935A4FC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AF2D48-15FC-49DE-B635-4E151C1256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9CD35A-112D-4A7A-B6AC-28FB6B939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65C3-D143-4628-9741-54B28F6D44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60AD2B-36D7-430A-904A-949686207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60EF6-1969-4751-B209-478D45CDF6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D7CD7-472D-4B2C-8DF7-97B2CE63A2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4F7130-43D0-47A3-B0EC-089C7DE69B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4C1E84-3498-4AAC-9660-CE7E389D92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D53218-1924-4E67-9E47-4CB438C060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8A8308-2018-4CB4-A5EA-64E4D0192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F4EC65-46A7-4F4C-BC5D-7FAACD250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5AED27-768B-411D-8EF7-CD2DAF1BB2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BF2510-823C-4DB9-8147-38CF00D494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6CB3F-4FFD-485D-B2C3-5725DE663C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5560AE-A2EE-423E-BDF2-89E437567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6015EA-CD1E-4A16-99FD-1BF9B402B2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F43A03-6A4F-40C8-8CA1-BA706EA50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2761A-46BA-414B-8078-6B13ACDE16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20380F-99DA-46C4-8B17-9635C3B4DB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05A772-3557-4FDC-9594-A6E810842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C95A82-833B-4524-9179-7D2F4BE3B6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1EB9A-B190-40C6-8493-004E0B799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492D40-EA7B-4507-9AB1-7C69A4D7D5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2A2F42-BC0D-4E25-8630-76AE362DE2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0CA08-60F2-4B86-A3FC-FAC366AE52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4A970-F5F7-45A4-B8DA-EC6B8CF2BF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657F06-F4D8-4A6C-B3D7-4EAC6BC488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7CFF0A-0FC5-4B09-AC47-590604960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631345-18FF-47E4-8096-87D750431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9E81CA-E449-4538-89A1-E6A9FF7AA2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200E6-3F54-4FF5-9CFA-19D6115360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8A96DB-009E-45E6-984F-C0AFCD0FE2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42EAA-DF8D-4826-A627-F054F3736E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FDD-9F8E-4D06-AFF7-19F996D0F7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B9F78-DFA8-4858-B95E-D4A3D7522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D63323-6F85-44E0-951A-56D51762B5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18B42B-1500-4790-B066-A3F8A0139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7118B-DE46-414D-A573-B9C020859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F724BE-D63B-4727-993F-9B98964A6F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41A4A-02F8-433B-82F8-DF11D7E98C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4E941-C094-4578-BB2E-3E656ECBAA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C074C-735F-447C-A501-4D59D9EEF7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A3BFD8-3BD2-43DA-A15A-B4C0DA0AB5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C0B770-7E6B-4CAF-B4F6-027778ED20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D4B8E9-D8AC-4295-90D7-737203C71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DA083A-9BB7-43FB-94A8-7219EFFC94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03864-1F46-4519-9C7F-D74EC3CC3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9F83D4-EC7B-4C92-BDD4-0F9079C87B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496945-582A-4686-92BA-734A53A14D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BEE750-F083-47E1-B757-0600D58A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E6F383-051D-4B12-895D-FB4AB3D89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E4A98D-1907-4B68-A92C-3C0BA529D5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570F36-9B00-4C7C-BE19-0D489FA00D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70A1E-06B9-4EF8-A2E2-2F5C4DA12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80FEE8-E9ED-4A54-8921-B9581B0088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50156-BA14-4CD6-9F5E-40E324EC40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82D4F-18D6-4FB6-B736-6D565633B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05590-44CE-4B75-95B7-ADA6F8CEF7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BB306-1018-4C71-A463-57C2B89D8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309F93-B3FB-402C-B012-FF8F111649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6EC19F-CEB2-4AF7-9B85-163D2C415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AE2326-F6C1-4FCC-B828-803F460ADC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CBE11-D473-4D07-B2EB-B17A7FA67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ED99C-967F-48A5-A350-5DC3E86BF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FF5EE-513B-4831-B61C-02FBF0372C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E4295-87A2-4267-87FF-B4EC451F2C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B7F37-B77A-4569-8BB5-23D8BA5D87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FAB9D-DA60-4E05-A5C5-0BABA50DE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7B009D-268D-4C34-A956-71430C8A5B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99ED9-A01C-4C7B-9B20-3DD48BC6CE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2788F4-F3AE-4A8F-9C0A-E667ECC2EF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E6762D-09AA-466E-8FC9-2DA549FA2B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CD539-1B92-4AD5-A903-D50E2B5E97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17020C-2A18-4A72-B93F-E330202A7C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F2477-452B-4B18-B5CF-D8993E3F33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EDB2C-B405-4443-BA6E-E39C51B2B7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1041DD-439C-4C95-8405-843868A0C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814571-BE67-4272-8658-327F35C9A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2B9FAA-895E-4D2E-82D3-D997873BF5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9FF0-895A-4484-BAF4-1156694D78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2337-36D9-4D58-8645-5821859228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7E9CE-3AA6-4C15-9845-99DCF5D1EC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D5F0DE-B97C-4813-9920-11CBEDEEE4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27A813-2A57-4855-8CFB-26028A517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A042B6-4591-4E64-BC09-F1A0A0F937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6C42C-9E09-416C-B21E-01F7E7FD6B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18035-CEE0-461F-BDBE-D8866D104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D0B564-27F9-4ABD-8B8A-842E757F5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CC4B0A-A04D-410C-99CC-E3EE713CD8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3CAC20-141F-4A3F-8C8F-81583DB502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220888-C6F3-480F-97A5-49617DB50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C9B46A-FA15-40C9-B67B-35D795DE6F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D104F-EFC9-4081-84FA-C5B87C92BD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C862B-50C9-454F-8A1A-6BE1B82D82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7387B-F518-4001-812B-B77FE3FEE2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A98BE-3E3F-4A5E-B2AD-787C15AB54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F3837F-21AF-4225-9510-22C6F242E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3998C5-0730-4482-A68E-2DC2EAD586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219A-F822-4EF5-8DCB-417D640088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C9402E-CB2D-4E72-86F8-63B3A2EA41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02CD0F-51E7-4EAA-A73D-52025E4ACC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9226FE-D27D-4FC1-8E3E-DFE079F705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A6D8A1-577B-434D-9EB1-B05D308113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1FA67-50B8-4D42-92E4-18C564FAE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55250-59AD-4C93-A415-A0904A1634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FDE977-AF42-4D73-8385-0A8918699E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D02BB-4C64-4842-B389-B675D0DB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92EB31-A376-4D7A-9E4F-85E86B4990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29383-0225-4FC1-9C7C-B6F3F82B0A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B481BB-E07E-4BEC-B0DA-E8C7D75B2F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5CC6BD-3BBD-4FCE-87B3-B5017BFA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1095A1-B09E-4A72-BA96-7FF291EA09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50A8A2-E837-43D2-93D9-1E365512A2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E89E29-C605-4DA0-986E-677DA4E2C7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123356-4260-41F7-8D3B-E5B09AD8BC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8C065A-CF41-4B7A-BC91-8991DA789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B4EDB-FCF2-4C00-8680-9BE57EAA33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866D67-A026-45EE-8E77-424CE79942C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9602F7-5630-4334-A668-E83CFA2EA3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1EE895-E1D7-4992-81E5-014833CC9C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50B4B0-09B3-44E9-8DFB-2BC7EEE7F1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B514A-9842-4457-B23E-C07D6B7159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7D967-D786-4EFD-A882-0E3E0CEDF3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937D9-F0C9-4D9E-9D91-2919D6EFF6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A4EFFC-A800-42AD-871C-7232A76095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F895C-C669-4935-A963-40A80391D1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FC6B7-65BC-4B35-9F7D-6E65B78DCA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777CF-9142-43A4-9E5A-6EA3D9BCC0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864712-0859-415D-8EE2-DFA152129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F321F1-29FB-47BD-90FD-A4603B9AE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167726-D4DA-404B-B4A2-2121A27725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FF4D72-270B-431B-804C-313E6083E5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9C456-C678-498A-93CF-3826F303BB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D70C30-C516-40E5-B69C-271FA19EB1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78547-8A01-44A4-AE9C-DFC1D863E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F19466-9D18-4591-86E5-3DB18B34F5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CFFA0F-808E-4906-AA6C-633C4D4C3A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D3BCA9-3EBF-4038-9072-90F5CC8894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2B6B62-C5F8-4374-8D91-C16FB9E06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8B873-17C2-4B34-9780-5F6B8A00D8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61E978-D599-43AC-A365-F37FA5D0A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20518-B249-49D2-8B11-FAD1F5B893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DC53E2-BF22-42BA-9F28-55A053DA1F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42FC62-F8FB-4AA1-80F5-B812225F0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0BB677-9AC5-4681-B84B-FA3D2EBB17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C7F8A-54E2-4E8D-98CA-9C2531269E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CC8ECB-2704-4DA5-AB01-DE4C5CB15B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1515D-B603-4173-8D79-BFEB62CCE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ABD6D2-ABD3-47E9-A5D2-7009A31104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BEA10F-4823-4B83-923B-0D782C88D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B5BE-205F-4958-B403-1D9EE3EE12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79-CD3F-45A1-B11C-EAB113E6AA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2774D4-3CEA-4C63-AE4D-CA79F9050C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6973A-371C-4FF9-9E32-0E30E42411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6D61-780E-4ED2-ABF5-C6A683374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F53E6-30E1-4C84-8FDB-0563CE2A41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E28D9-F1DB-4480-8ED8-08D7CA2C97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C0BC6-A551-411A-B172-24C587D3C4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002D5F-3058-4824-BDED-0218CE7ACB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6D304B-F031-4606-BED1-06AD6E1B17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7E02-2AED-4FFD-8D29-37094AAF286D}">
  <dimension ref="A1:CQ83"/>
  <sheetViews>
    <sheetView tabSelected="1" topLeftCell="A49" zoomScale="90" zoomScaleNormal="90" workbookViewId="0">
      <selection activeCell="H77" sqref="H77"/>
    </sheetView>
  </sheetViews>
  <sheetFormatPr defaultRowHeight="15" x14ac:dyDescent="0.25"/>
  <cols>
    <col min="1" max="1" width="13.7109375" customWidth="1"/>
    <col min="2" max="2" width="25.140625" style="1" bestFit="1" customWidth="1"/>
    <col min="3" max="3" width="29.140625" style="1" bestFit="1" customWidth="1"/>
    <col min="4" max="4" width="34.7109375" style="8" bestFit="1" customWidth="1"/>
    <col min="5" max="5" width="16.42578125" style="8" bestFit="1" customWidth="1"/>
    <col min="6" max="6" width="30.5703125" style="8" bestFit="1" customWidth="1"/>
    <col min="7" max="7" width="20.7109375" style="9" bestFit="1" customWidth="1"/>
    <col min="8" max="8" width="20.85546875" bestFit="1" customWidth="1"/>
    <col min="9" max="9" width="25" customWidth="1"/>
    <col min="10" max="11" width="28.5703125" bestFit="1" customWidth="1"/>
    <col min="12" max="12" width="35.5703125" bestFit="1" customWidth="1"/>
    <col min="13" max="14" width="33.28515625" bestFit="1" customWidth="1"/>
    <col min="15" max="15" width="35.5703125" bestFit="1" customWidth="1"/>
    <col min="16" max="17" width="33.7109375" bestFit="1" customWidth="1"/>
    <col min="18" max="18" width="35.5703125" bestFit="1" customWidth="1"/>
    <col min="19" max="19" width="29.140625" bestFit="1" customWidth="1"/>
    <col min="20" max="21" width="30.42578125" customWidth="1"/>
    <col min="22" max="22" width="29.140625" bestFit="1" customWidth="1"/>
    <col min="23" max="23" width="30.42578125" customWidth="1"/>
    <col min="24" max="24" width="35.5703125" bestFit="1" customWidth="1"/>
    <col min="25" max="26" width="33.42578125" bestFit="1" customWidth="1"/>
    <col min="27" max="27" width="35.5703125" bestFit="1" customWidth="1"/>
    <col min="28" max="28" width="29.140625" bestFit="1" customWidth="1"/>
    <col min="29" max="29" width="30.42578125" customWidth="1"/>
    <col min="30" max="30" width="35.5703125" bestFit="1" customWidth="1"/>
    <col min="31" max="32" width="35.140625" bestFit="1" customWidth="1"/>
    <col min="33" max="33" width="35.5703125" bestFit="1" customWidth="1"/>
    <col min="34" max="35" width="31.5703125" bestFit="1" customWidth="1"/>
    <col min="36" max="36" width="35.5703125" bestFit="1" customWidth="1"/>
    <col min="37" max="38" width="31.28515625" bestFit="1" customWidth="1"/>
    <col min="39" max="39" width="35.5703125" bestFit="1" customWidth="1"/>
    <col min="40" max="41" width="31.85546875" bestFit="1" customWidth="1"/>
    <col min="42" max="42" width="35.5703125" bestFit="1" customWidth="1"/>
    <col min="43" max="43" width="29.140625" bestFit="1" customWidth="1"/>
    <col min="44" max="44" width="33" bestFit="1" customWidth="1"/>
    <col min="45" max="45" width="35.5703125" bestFit="1" customWidth="1"/>
    <col min="46" max="47" width="29.7109375" bestFit="1" customWidth="1"/>
    <col min="48" max="48" width="35.5703125" bestFit="1" customWidth="1"/>
    <col min="49" max="50" width="29.42578125" bestFit="1" customWidth="1"/>
    <col min="51" max="51" width="35.5703125" bestFit="1" customWidth="1"/>
    <col min="52" max="53" width="29.85546875" bestFit="1" customWidth="1"/>
    <col min="54" max="54" width="35.5703125" bestFit="1" customWidth="1"/>
    <col min="55" max="56" width="31.28515625" bestFit="1" customWidth="1"/>
    <col min="57" max="57" width="35.5703125" bestFit="1" customWidth="1"/>
  </cols>
  <sheetData>
    <row r="1" spans="1:95" x14ac:dyDescent="0.25">
      <c r="A1" s="2" t="s">
        <v>76</v>
      </c>
      <c r="D1" s="34" t="s">
        <v>39</v>
      </c>
      <c r="E1" s="23"/>
      <c r="F1" s="24"/>
      <c r="G1" s="34" t="s">
        <v>40</v>
      </c>
      <c r="H1" s="23"/>
      <c r="I1" s="24"/>
      <c r="J1" s="35" t="s">
        <v>41</v>
      </c>
      <c r="K1" s="12"/>
      <c r="L1" s="12"/>
      <c r="M1" s="12" t="s">
        <v>42</v>
      </c>
      <c r="N1" s="12"/>
      <c r="O1" s="12"/>
      <c r="P1" s="12" t="s">
        <v>43</v>
      </c>
      <c r="Q1" s="12"/>
      <c r="R1" s="12"/>
      <c r="S1" s="12" t="s">
        <v>44</v>
      </c>
      <c r="T1" s="12"/>
      <c r="U1" s="12"/>
      <c r="V1" s="12" t="s">
        <v>45</v>
      </c>
      <c r="W1" s="12"/>
      <c r="X1" s="12"/>
      <c r="Y1" s="12" t="s">
        <v>46</v>
      </c>
      <c r="Z1" s="12"/>
      <c r="AA1" s="12"/>
      <c r="AB1" s="12" t="s">
        <v>47</v>
      </c>
      <c r="AC1" s="12"/>
      <c r="AD1" s="12"/>
      <c r="AE1" s="12" t="s">
        <v>48</v>
      </c>
      <c r="AF1" s="12"/>
      <c r="AG1" s="12"/>
      <c r="AH1" s="12" t="s">
        <v>49</v>
      </c>
      <c r="AI1" s="12"/>
      <c r="AJ1" s="12"/>
      <c r="AK1" s="12" t="s">
        <v>50</v>
      </c>
      <c r="AL1" s="12"/>
      <c r="AM1" s="12"/>
      <c r="AN1" s="12" t="s">
        <v>51</v>
      </c>
      <c r="AO1" s="12"/>
      <c r="AP1" s="12"/>
      <c r="AQ1" s="12" t="s">
        <v>52</v>
      </c>
      <c r="AR1" s="12"/>
      <c r="AS1" s="12"/>
      <c r="AT1" s="12" t="s">
        <v>53</v>
      </c>
      <c r="AU1" s="12"/>
      <c r="AV1" s="12"/>
      <c r="AW1" s="12" t="s">
        <v>54</v>
      </c>
      <c r="AX1" s="12"/>
      <c r="AY1" s="12"/>
      <c r="AZ1" s="12" t="s">
        <v>55</v>
      </c>
      <c r="BA1" s="12"/>
      <c r="BB1" s="12"/>
      <c r="BC1" s="12" t="s">
        <v>56</v>
      </c>
      <c r="BD1" s="13"/>
      <c r="BE1" s="13"/>
    </row>
    <row r="2" spans="1:95" ht="16.5" thickBot="1" x14ac:dyDescent="0.3">
      <c r="A2" s="45" t="s">
        <v>80</v>
      </c>
      <c r="B2" s="44" t="s">
        <v>78</v>
      </c>
      <c r="C2" s="44" t="s">
        <v>79</v>
      </c>
      <c r="D2" s="25" t="s">
        <v>35</v>
      </c>
      <c r="E2" s="12" t="s">
        <v>59</v>
      </c>
      <c r="F2" s="26" t="s">
        <v>60</v>
      </c>
      <c r="G2" s="25" t="s">
        <v>35</v>
      </c>
      <c r="H2" s="12" t="s">
        <v>59</v>
      </c>
      <c r="I2" s="26" t="s">
        <v>60</v>
      </c>
      <c r="J2" s="12" t="s">
        <v>35</v>
      </c>
      <c r="K2" s="12" t="s">
        <v>59</v>
      </c>
      <c r="L2" s="12" t="s">
        <v>60</v>
      </c>
      <c r="M2" s="12" t="s">
        <v>35</v>
      </c>
      <c r="N2" s="12" t="s">
        <v>59</v>
      </c>
      <c r="O2" s="12" t="s">
        <v>60</v>
      </c>
      <c r="P2" s="12" t="s">
        <v>35</v>
      </c>
      <c r="Q2" s="12" t="s">
        <v>59</v>
      </c>
      <c r="R2" s="12" t="s">
        <v>60</v>
      </c>
      <c r="S2" s="12" t="s">
        <v>35</v>
      </c>
      <c r="T2" s="12" t="s">
        <v>59</v>
      </c>
      <c r="U2" s="12" t="s">
        <v>60</v>
      </c>
      <c r="V2" s="12" t="s">
        <v>35</v>
      </c>
      <c r="W2" s="12" t="s">
        <v>59</v>
      </c>
      <c r="X2" s="12" t="s">
        <v>60</v>
      </c>
      <c r="Y2" s="12" t="s">
        <v>35</v>
      </c>
      <c r="Z2" s="12" t="s">
        <v>59</v>
      </c>
      <c r="AA2" s="12" t="s">
        <v>60</v>
      </c>
      <c r="AB2" s="12" t="s">
        <v>35</v>
      </c>
      <c r="AC2" s="12" t="s">
        <v>59</v>
      </c>
      <c r="AD2" s="12" t="s">
        <v>60</v>
      </c>
      <c r="AE2" s="12" t="s">
        <v>35</v>
      </c>
      <c r="AF2" s="12" t="s">
        <v>59</v>
      </c>
      <c r="AG2" s="12" t="s">
        <v>60</v>
      </c>
      <c r="AH2" s="12" t="s">
        <v>35</v>
      </c>
      <c r="AI2" s="12" t="s">
        <v>59</v>
      </c>
      <c r="AJ2" s="12" t="s">
        <v>60</v>
      </c>
      <c r="AK2" s="12" t="s">
        <v>35</v>
      </c>
      <c r="AL2" s="12" t="s">
        <v>59</v>
      </c>
      <c r="AM2" s="12" t="s">
        <v>60</v>
      </c>
      <c r="AN2" s="12" t="s">
        <v>35</v>
      </c>
      <c r="AO2" s="12" t="s">
        <v>59</v>
      </c>
      <c r="AP2" s="12" t="s">
        <v>60</v>
      </c>
      <c r="AQ2" s="12" t="s">
        <v>35</v>
      </c>
      <c r="AR2" s="12" t="s">
        <v>59</v>
      </c>
      <c r="AS2" s="12" t="s">
        <v>60</v>
      </c>
      <c r="AT2" s="12" t="s">
        <v>35</v>
      </c>
      <c r="AU2" s="12" t="s">
        <v>59</v>
      </c>
      <c r="AV2" s="12" t="s">
        <v>60</v>
      </c>
      <c r="AW2" s="12" t="s">
        <v>35</v>
      </c>
      <c r="AX2" s="12" t="s">
        <v>59</v>
      </c>
      <c r="AY2" s="12" t="s">
        <v>60</v>
      </c>
      <c r="AZ2" s="12" t="s">
        <v>35</v>
      </c>
      <c r="BA2" s="12" t="s">
        <v>59</v>
      </c>
      <c r="BB2" s="12" t="s">
        <v>60</v>
      </c>
      <c r="BC2" s="12" t="s">
        <v>35</v>
      </c>
      <c r="BD2" s="12" t="s">
        <v>59</v>
      </c>
      <c r="BE2" s="12" t="s">
        <v>60</v>
      </c>
    </row>
    <row r="3" spans="1:95" ht="16.5" thickBot="1" x14ac:dyDescent="0.3">
      <c r="A3" s="6" t="s">
        <v>58</v>
      </c>
      <c r="B3" s="3" t="s">
        <v>36</v>
      </c>
      <c r="C3" s="6" t="s">
        <v>37</v>
      </c>
      <c r="D3" s="40" t="s">
        <v>38</v>
      </c>
      <c r="E3" s="41" t="s">
        <v>38</v>
      </c>
      <c r="F3" s="42" t="s">
        <v>38</v>
      </c>
      <c r="G3" s="40" t="s">
        <v>8</v>
      </c>
      <c r="H3" s="41" t="s">
        <v>8</v>
      </c>
      <c r="I3" s="41" t="s">
        <v>8</v>
      </c>
      <c r="J3" s="40" t="s">
        <v>27</v>
      </c>
      <c r="K3" s="41" t="s">
        <v>27</v>
      </c>
      <c r="L3" s="42" t="s">
        <v>27</v>
      </c>
      <c r="M3" s="40" t="s">
        <v>28</v>
      </c>
      <c r="N3" s="41" t="s">
        <v>28</v>
      </c>
      <c r="O3" s="42" t="s">
        <v>28</v>
      </c>
      <c r="P3" s="40" t="s">
        <v>29</v>
      </c>
      <c r="Q3" s="41" t="s">
        <v>29</v>
      </c>
      <c r="R3" s="41" t="s">
        <v>29</v>
      </c>
      <c r="S3" s="40" t="s">
        <v>30</v>
      </c>
      <c r="T3" s="41" t="s">
        <v>30</v>
      </c>
      <c r="U3" s="42" t="s">
        <v>30</v>
      </c>
      <c r="V3" s="40" t="s">
        <v>17</v>
      </c>
      <c r="W3" s="41" t="s">
        <v>17</v>
      </c>
      <c r="X3" s="42" t="s">
        <v>17</v>
      </c>
      <c r="Y3" s="41" t="s">
        <v>15</v>
      </c>
      <c r="Z3" s="41" t="s">
        <v>15</v>
      </c>
      <c r="AA3" s="43" t="s">
        <v>15</v>
      </c>
      <c r="AB3" s="40" t="s">
        <v>31</v>
      </c>
      <c r="AC3" s="41" t="s">
        <v>31</v>
      </c>
      <c r="AD3" s="42" t="s">
        <v>31</v>
      </c>
      <c r="AE3" s="40" t="s">
        <v>19</v>
      </c>
      <c r="AF3" s="41" t="s">
        <v>19</v>
      </c>
      <c r="AG3" s="42" t="s">
        <v>19</v>
      </c>
      <c r="AH3" s="40" t="s">
        <v>22</v>
      </c>
      <c r="AI3" s="41" t="s">
        <v>22</v>
      </c>
      <c r="AJ3" s="42" t="s">
        <v>22</v>
      </c>
      <c r="AK3" s="40" t="s">
        <v>20</v>
      </c>
      <c r="AL3" s="41" t="s">
        <v>20</v>
      </c>
      <c r="AM3" s="42" t="s">
        <v>20</v>
      </c>
      <c r="AN3" s="41" t="s">
        <v>32</v>
      </c>
      <c r="AO3" s="41" t="s">
        <v>32</v>
      </c>
      <c r="AP3" s="43" t="s">
        <v>32</v>
      </c>
      <c r="AQ3" s="40" t="s">
        <v>23</v>
      </c>
      <c r="AR3" s="41" t="s">
        <v>23</v>
      </c>
      <c r="AS3" s="42" t="s">
        <v>23</v>
      </c>
      <c r="AT3" s="41" t="s">
        <v>25</v>
      </c>
      <c r="AU3" s="41" t="s">
        <v>25</v>
      </c>
      <c r="AV3" s="43" t="s">
        <v>25</v>
      </c>
      <c r="AW3" s="40" t="s">
        <v>24</v>
      </c>
      <c r="AX3" s="41" t="s">
        <v>24</v>
      </c>
      <c r="AY3" s="42" t="s">
        <v>24</v>
      </c>
      <c r="AZ3" s="40" t="s">
        <v>33</v>
      </c>
      <c r="BA3" s="41" t="s">
        <v>33</v>
      </c>
      <c r="BB3" s="42" t="s">
        <v>33</v>
      </c>
      <c r="BC3" s="40" t="s">
        <v>34</v>
      </c>
      <c r="BD3" s="41" t="s">
        <v>34</v>
      </c>
      <c r="BE3" s="42" t="s">
        <v>34</v>
      </c>
    </row>
    <row r="4" spans="1:95" s="4" customFormat="1" ht="15.75" x14ac:dyDescent="0.25">
      <c r="A4" s="4">
        <v>1998</v>
      </c>
      <c r="B4" s="18">
        <v>42.448748999999999</v>
      </c>
      <c r="C4" s="18">
        <f>LN(B4)</f>
        <v>3.7482974423584441</v>
      </c>
      <c r="D4" s="37"/>
      <c r="E4" s="38"/>
      <c r="F4" s="39"/>
      <c r="G4" s="37"/>
      <c r="H4" s="38"/>
      <c r="I4" s="39"/>
      <c r="J4" s="37"/>
      <c r="K4" s="38"/>
      <c r="L4" s="39"/>
      <c r="M4" s="37"/>
      <c r="N4" s="38"/>
      <c r="O4" s="39"/>
      <c r="P4" s="37"/>
      <c r="Q4" s="38"/>
      <c r="R4" s="39"/>
      <c r="S4" s="37"/>
      <c r="T4" s="38"/>
      <c r="U4" s="39"/>
      <c r="V4" s="37"/>
      <c r="W4" s="38"/>
      <c r="X4" s="39"/>
      <c r="Y4" s="37"/>
      <c r="Z4" s="38"/>
      <c r="AA4" s="39"/>
      <c r="AB4" s="37"/>
      <c r="AC4" s="38"/>
      <c r="AD4" s="39"/>
      <c r="AE4" s="37"/>
      <c r="AF4" s="38"/>
      <c r="AG4" s="39"/>
      <c r="AH4" s="37"/>
      <c r="AI4" s="38"/>
      <c r="AJ4" s="39"/>
      <c r="AK4" s="37"/>
      <c r="AL4" s="38"/>
      <c r="AM4" s="39"/>
      <c r="AN4" s="37"/>
      <c r="AO4" s="38"/>
      <c r="AP4" s="39"/>
      <c r="AQ4" s="37"/>
      <c r="AR4" s="38"/>
      <c r="AS4" s="39"/>
      <c r="AT4" s="37"/>
      <c r="AU4" s="38"/>
      <c r="AV4" s="39"/>
      <c r="AW4" s="37"/>
      <c r="AX4" s="38"/>
      <c r="AY4" s="39"/>
      <c r="AZ4" s="37"/>
      <c r="BA4" s="38"/>
      <c r="BB4" s="39"/>
      <c r="BC4" s="37"/>
      <c r="BD4" s="38"/>
      <c r="BE4" s="39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95" ht="15.75" x14ac:dyDescent="0.25">
      <c r="A5">
        <v>1999</v>
      </c>
      <c r="B5" s="16">
        <v>77.818105000000003</v>
      </c>
      <c r="C5" s="16">
        <f t="shared" ref="C5:C28" si="0">LN(B5)</f>
        <v>4.3543741161933518</v>
      </c>
      <c r="D5" s="27"/>
      <c r="E5" s="17"/>
      <c r="F5" s="28"/>
      <c r="G5" s="27"/>
      <c r="H5" s="17"/>
      <c r="I5" s="28"/>
      <c r="J5" s="27"/>
      <c r="K5" s="17"/>
      <c r="L5" s="28"/>
      <c r="M5" s="27"/>
      <c r="N5" s="17"/>
      <c r="O5" s="28"/>
      <c r="P5" s="27"/>
      <c r="Q5" s="17"/>
      <c r="R5" s="28"/>
      <c r="S5" s="27"/>
      <c r="T5" s="17"/>
      <c r="U5" s="28"/>
      <c r="V5" s="27"/>
      <c r="W5" s="17"/>
      <c r="X5" s="28"/>
      <c r="Y5" s="27"/>
      <c r="Z5" s="17"/>
      <c r="AA5" s="28"/>
      <c r="AB5" s="27"/>
      <c r="AC5" s="17"/>
      <c r="AD5" s="28"/>
      <c r="AE5" s="27"/>
      <c r="AF5" s="17"/>
      <c r="AG5" s="28"/>
      <c r="AH5" s="27"/>
      <c r="AI5" s="17"/>
      <c r="AJ5" s="28"/>
      <c r="AK5" s="27"/>
      <c r="AL5" s="17"/>
      <c r="AM5" s="28"/>
      <c r="AN5" s="27"/>
      <c r="AO5" s="17"/>
      <c r="AP5" s="28"/>
      <c r="AQ5" s="27"/>
      <c r="AR5" s="17"/>
      <c r="AS5" s="28"/>
      <c r="AT5" s="27"/>
      <c r="AU5" s="17"/>
      <c r="AV5" s="28"/>
      <c r="AW5" s="27"/>
      <c r="AX5" s="17"/>
      <c r="AY5" s="28"/>
      <c r="AZ5" s="27"/>
      <c r="BA5" s="17"/>
      <c r="BB5" s="28"/>
      <c r="BC5" s="27"/>
      <c r="BD5" s="17"/>
      <c r="BE5" s="28"/>
    </row>
    <row r="6" spans="1:95" ht="15.75" x14ac:dyDescent="0.25">
      <c r="A6">
        <v>2000</v>
      </c>
      <c r="B6" s="16">
        <v>20.248977</v>
      </c>
      <c r="C6" s="16">
        <f t="shared" si="0"/>
        <v>3.0081042737579264</v>
      </c>
      <c r="D6" s="27"/>
      <c r="E6" s="17"/>
      <c r="F6" s="28"/>
      <c r="G6" s="27"/>
      <c r="H6" s="17"/>
      <c r="I6" s="28"/>
      <c r="J6" s="27"/>
      <c r="K6" s="17"/>
      <c r="L6" s="28"/>
      <c r="M6" s="27"/>
      <c r="N6" s="17"/>
      <c r="O6" s="28"/>
      <c r="P6" s="27"/>
      <c r="Q6" s="17"/>
      <c r="R6" s="28"/>
      <c r="S6" s="27"/>
      <c r="T6" s="17"/>
      <c r="U6" s="28"/>
      <c r="V6" s="27"/>
      <c r="W6" s="17"/>
      <c r="X6" s="28"/>
      <c r="Y6" s="27"/>
      <c r="Z6" s="17"/>
      <c r="AA6" s="28"/>
      <c r="AB6" s="27"/>
      <c r="AC6" s="17"/>
      <c r="AD6" s="28"/>
      <c r="AE6" s="27"/>
      <c r="AF6" s="17"/>
      <c r="AG6" s="28"/>
      <c r="AH6" s="27"/>
      <c r="AI6" s="17"/>
      <c r="AJ6" s="28"/>
      <c r="AK6" s="27"/>
      <c r="AL6" s="17"/>
      <c r="AM6" s="28"/>
      <c r="AN6" s="27"/>
      <c r="AO6" s="17"/>
      <c r="AP6" s="28"/>
      <c r="AQ6" s="27"/>
      <c r="AR6" s="17"/>
      <c r="AS6" s="28"/>
      <c r="AT6" s="27"/>
      <c r="AU6" s="17"/>
      <c r="AV6" s="28"/>
      <c r="AW6" s="27"/>
      <c r="AX6" s="17"/>
      <c r="AY6" s="28"/>
      <c r="AZ6" s="27"/>
      <c r="BA6" s="17"/>
      <c r="BB6" s="28"/>
      <c r="BC6" s="27"/>
      <c r="BD6" s="17"/>
      <c r="BE6" s="28"/>
    </row>
    <row r="7" spans="1:95" ht="15.75" x14ac:dyDescent="0.25">
      <c r="A7">
        <v>2001</v>
      </c>
      <c r="B7" s="16">
        <v>67.023652999999996</v>
      </c>
      <c r="C7" s="16">
        <f t="shared" si="0"/>
        <v>4.2050455869413366</v>
      </c>
      <c r="D7" s="27"/>
      <c r="E7" s="17"/>
      <c r="F7" s="28"/>
      <c r="G7" s="27"/>
      <c r="H7" s="17"/>
      <c r="I7" s="28"/>
      <c r="J7" s="27"/>
      <c r="K7" s="17"/>
      <c r="L7" s="28"/>
      <c r="M7" s="27"/>
      <c r="N7" s="17"/>
      <c r="O7" s="28"/>
      <c r="P7" s="27"/>
      <c r="Q7" s="17"/>
      <c r="R7" s="28"/>
      <c r="S7" s="27"/>
      <c r="T7" s="17"/>
      <c r="U7" s="28"/>
      <c r="V7" s="27"/>
      <c r="W7" s="17"/>
      <c r="X7" s="28"/>
      <c r="Y7" s="27"/>
      <c r="Z7" s="17"/>
      <c r="AA7" s="28"/>
      <c r="AB7" s="27"/>
      <c r="AC7" s="17"/>
      <c r="AD7" s="28"/>
      <c r="AE7" s="27"/>
      <c r="AF7" s="17"/>
      <c r="AG7" s="28"/>
      <c r="AH7" s="27"/>
      <c r="AI7" s="17"/>
      <c r="AJ7" s="28"/>
      <c r="AK7" s="27"/>
      <c r="AL7" s="17"/>
      <c r="AM7" s="28"/>
      <c r="AN7" s="27"/>
      <c r="AO7" s="17"/>
      <c r="AP7" s="28"/>
      <c r="AQ7" s="27"/>
      <c r="AR7" s="17"/>
      <c r="AS7" s="28"/>
      <c r="AT7" s="27"/>
      <c r="AU7" s="17"/>
      <c r="AV7" s="28"/>
      <c r="AW7" s="27"/>
      <c r="AX7" s="17"/>
      <c r="AY7" s="28"/>
      <c r="AZ7" s="27"/>
      <c r="BA7" s="17"/>
      <c r="BB7" s="28"/>
      <c r="BC7" s="27"/>
      <c r="BD7" s="17"/>
      <c r="BE7" s="28"/>
    </row>
    <row r="8" spans="1:95" ht="15.75" x14ac:dyDescent="0.25">
      <c r="A8">
        <v>2002</v>
      </c>
      <c r="B8" s="16">
        <v>45.315401000000001</v>
      </c>
      <c r="C8" s="16">
        <f t="shared" si="0"/>
        <v>3.8136469526345338</v>
      </c>
      <c r="D8" s="27"/>
      <c r="E8" s="17"/>
      <c r="F8" s="28"/>
      <c r="G8" s="27"/>
      <c r="H8" s="17"/>
      <c r="I8" s="28"/>
      <c r="J8" s="27"/>
      <c r="K8" s="17"/>
      <c r="L8" s="28"/>
      <c r="M8" s="27"/>
      <c r="N8" s="17"/>
      <c r="O8" s="28"/>
      <c r="P8" s="27"/>
      <c r="Q8" s="17"/>
      <c r="R8" s="28"/>
      <c r="S8" s="27"/>
      <c r="T8" s="17"/>
      <c r="U8" s="28"/>
      <c r="V8" s="27"/>
      <c r="W8" s="17"/>
      <c r="X8" s="28"/>
      <c r="Y8" s="27"/>
      <c r="Z8" s="17"/>
      <c r="AA8" s="28"/>
      <c r="AB8" s="27"/>
      <c r="AC8" s="17"/>
      <c r="AD8" s="28"/>
      <c r="AE8" s="27"/>
      <c r="AF8" s="17"/>
      <c r="AG8" s="28"/>
      <c r="AH8" s="27"/>
      <c r="AI8" s="17"/>
      <c r="AJ8" s="28"/>
      <c r="AK8" s="27"/>
      <c r="AL8" s="17"/>
      <c r="AM8" s="28"/>
      <c r="AN8" s="27"/>
      <c r="AO8" s="17"/>
      <c r="AP8" s="28"/>
      <c r="AQ8" s="27"/>
      <c r="AR8" s="17"/>
      <c r="AS8" s="28"/>
      <c r="AT8" s="27"/>
      <c r="AU8" s="17"/>
      <c r="AV8" s="28"/>
      <c r="AW8" s="27"/>
      <c r="AX8" s="17"/>
      <c r="AY8" s="28"/>
      <c r="AZ8" s="27"/>
      <c r="BA8" s="17"/>
      <c r="BB8" s="28"/>
      <c r="BC8" s="27"/>
      <c r="BD8" s="17"/>
      <c r="BE8" s="28"/>
    </row>
    <row r="9" spans="1:95" ht="15.75" x14ac:dyDescent="0.25">
      <c r="A9">
        <v>2003</v>
      </c>
      <c r="B9" s="16">
        <v>52.466735</v>
      </c>
      <c r="C9" s="16">
        <f t="shared" si="0"/>
        <v>3.9601793497285764</v>
      </c>
      <c r="D9" s="27"/>
      <c r="E9" s="17"/>
      <c r="F9" s="28"/>
      <c r="G9" s="27"/>
      <c r="H9" s="17"/>
      <c r="I9" s="28"/>
      <c r="J9" s="27"/>
      <c r="K9" s="17"/>
      <c r="L9" s="28"/>
      <c r="M9" s="27"/>
      <c r="N9" s="17"/>
      <c r="O9" s="28"/>
      <c r="P9" s="27"/>
      <c r="Q9" s="17"/>
      <c r="R9" s="28"/>
      <c r="S9" s="27"/>
      <c r="T9" s="17"/>
      <c r="U9" s="28"/>
      <c r="V9" s="27"/>
      <c r="W9" s="17"/>
      <c r="X9" s="28"/>
      <c r="Y9" s="27"/>
      <c r="Z9" s="17"/>
      <c r="AA9" s="28"/>
      <c r="AB9" s="27"/>
      <c r="AC9" s="17"/>
      <c r="AD9" s="28"/>
      <c r="AE9" s="27"/>
      <c r="AF9" s="17"/>
      <c r="AG9" s="28"/>
      <c r="AH9" s="27"/>
      <c r="AI9" s="17"/>
      <c r="AJ9" s="28"/>
      <c r="AK9" s="27"/>
      <c r="AL9" s="17"/>
      <c r="AM9" s="28"/>
      <c r="AN9" s="27"/>
      <c r="AO9" s="17"/>
      <c r="AP9" s="28"/>
      <c r="AQ9" s="27"/>
      <c r="AR9" s="17"/>
      <c r="AS9" s="28"/>
      <c r="AT9" s="27"/>
      <c r="AU9" s="17"/>
      <c r="AV9" s="28"/>
      <c r="AW9" s="27"/>
      <c r="AX9" s="17"/>
      <c r="AY9" s="28"/>
      <c r="AZ9" s="27"/>
      <c r="BA9" s="17"/>
      <c r="BB9" s="28"/>
      <c r="BC9" s="27"/>
      <c r="BD9" s="17"/>
      <c r="BE9" s="28"/>
    </row>
    <row r="10" spans="1:95" ht="15.75" x14ac:dyDescent="0.25">
      <c r="A10">
        <v>2004</v>
      </c>
      <c r="B10" s="16">
        <v>45.309744000000002</v>
      </c>
      <c r="C10" s="16">
        <f t="shared" si="0"/>
        <v>3.813522108696191</v>
      </c>
      <c r="D10" s="27"/>
      <c r="E10" s="17"/>
      <c r="F10" s="28"/>
      <c r="G10" s="27"/>
      <c r="H10" s="17"/>
      <c r="I10" s="28"/>
      <c r="J10" s="27"/>
      <c r="K10" s="17"/>
      <c r="L10" s="28"/>
      <c r="M10" s="27"/>
      <c r="N10" s="17"/>
      <c r="O10" s="28"/>
      <c r="P10" s="27"/>
      <c r="Q10" s="17"/>
      <c r="R10" s="28"/>
      <c r="S10" s="27"/>
      <c r="T10" s="17"/>
      <c r="U10" s="28"/>
      <c r="V10" s="27"/>
      <c r="W10" s="17"/>
      <c r="X10" s="28"/>
      <c r="Y10" s="27"/>
      <c r="Z10" s="17"/>
      <c r="AA10" s="28"/>
      <c r="AB10" s="27"/>
      <c r="AC10" s="17"/>
      <c r="AD10" s="28"/>
      <c r="AE10" s="27"/>
      <c r="AF10" s="17"/>
      <c r="AG10" s="28"/>
      <c r="AH10" s="27"/>
      <c r="AI10" s="17"/>
      <c r="AJ10" s="28"/>
      <c r="AK10" s="27"/>
      <c r="AL10" s="17"/>
      <c r="AM10" s="28"/>
      <c r="AN10" s="27"/>
      <c r="AO10" s="17"/>
      <c r="AP10" s="28"/>
      <c r="AQ10" s="27"/>
      <c r="AR10" s="17"/>
      <c r="AS10" s="28"/>
      <c r="AT10" s="27"/>
      <c r="AU10" s="17"/>
      <c r="AV10" s="28"/>
      <c r="AW10" s="27"/>
      <c r="AX10" s="17"/>
      <c r="AY10" s="28"/>
      <c r="AZ10" s="27"/>
      <c r="BA10" s="17"/>
      <c r="BB10" s="28"/>
      <c r="BC10" s="27"/>
      <c r="BD10" s="17"/>
      <c r="BE10" s="28"/>
    </row>
    <row r="11" spans="1:95" ht="15.75" x14ac:dyDescent="0.25">
      <c r="A11">
        <v>2005</v>
      </c>
      <c r="B11" s="16">
        <v>59.121487000000002</v>
      </c>
      <c r="C11" s="16">
        <f t="shared" si="0"/>
        <v>4.0795944285563817</v>
      </c>
      <c r="D11" s="29"/>
      <c r="E11" s="17"/>
      <c r="F11" s="28"/>
      <c r="G11" s="29"/>
      <c r="H11" s="17"/>
      <c r="I11" s="28"/>
      <c r="J11" s="29"/>
      <c r="K11" s="17"/>
      <c r="L11" s="28"/>
      <c r="M11" s="29"/>
      <c r="N11" s="17"/>
      <c r="O11" s="28"/>
      <c r="P11" s="29"/>
      <c r="Q11" s="17"/>
      <c r="R11" s="28"/>
      <c r="S11" s="29"/>
      <c r="T11" s="17"/>
      <c r="U11" s="28"/>
      <c r="V11" s="29"/>
      <c r="W11" s="17"/>
      <c r="X11" s="28"/>
      <c r="Y11" s="29"/>
      <c r="Z11" s="17"/>
      <c r="AA11" s="28"/>
      <c r="AB11" s="29"/>
      <c r="AC11" s="17"/>
      <c r="AD11" s="28"/>
      <c r="AE11" s="29"/>
      <c r="AF11" s="17"/>
      <c r="AG11" s="28"/>
      <c r="AH11" s="29"/>
      <c r="AI11" s="17"/>
      <c r="AJ11" s="28"/>
      <c r="AK11" s="29"/>
      <c r="AL11" s="17"/>
      <c r="AM11" s="28"/>
      <c r="AN11" s="29"/>
      <c r="AO11" s="17"/>
      <c r="AP11" s="28"/>
      <c r="AQ11" s="29"/>
      <c r="AR11" s="17"/>
      <c r="AS11" s="28"/>
      <c r="AT11" s="29"/>
      <c r="AU11" s="17"/>
      <c r="AV11" s="28"/>
      <c r="AW11" s="29"/>
      <c r="AX11" s="17"/>
      <c r="AY11" s="28"/>
      <c r="AZ11" s="29"/>
      <c r="BA11" s="17"/>
      <c r="BB11" s="28"/>
      <c r="BC11" s="29"/>
      <c r="BD11" s="17"/>
      <c r="BE11" s="28"/>
    </row>
    <row r="12" spans="1:95" ht="15.75" x14ac:dyDescent="0.25">
      <c r="A12">
        <v>2006</v>
      </c>
      <c r="B12" s="16">
        <v>11.6065</v>
      </c>
      <c r="C12" s="16">
        <f t="shared" si="0"/>
        <v>2.4515652860053647</v>
      </c>
      <c r="D12" s="29"/>
      <c r="E12" s="17"/>
      <c r="F12" s="28"/>
      <c r="G12" s="29"/>
      <c r="H12" s="17"/>
      <c r="I12" s="28"/>
      <c r="J12" s="29"/>
      <c r="K12" s="17"/>
      <c r="L12" s="28"/>
      <c r="M12" s="29"/>
      <c r="N12" s="17"/>
      <c r="O12" s="28"/>
      <c r="P12" s="29"/>
      <c r="Q12" s="17"/>
      <c r="R12" s="28"/>
      <c r="S12" s="29"/>
      <c r="T12" s="17"/>
      <c r="U12" s="28"/>
      <c r="V12" s="29"/>
      <c r="W12" s="17"/>
      <c r="X12" s="28"/>
      <c r="Y12" s="29"/>
      <c r="Z12" s="17"/>
      <c r="AA12" s="28"/>
      <c r="AB12" s="29"/>
      <c r="AC12" s="17"/>
      <c r="AD12" s="28"/>
      <c r="AE12" s="29"/>
      <c r="AF12" s="17"/>
      <c r="AG12" s="28"/>
      <c r="AH12" s="29"/>
      <c r="AI12" s="17"/>
      <c r="AJ12" s="28"/>
      <c r="AK12" s="29"/>
      <c r="AL12" s="17"/>
      <c r="AM12" s="28"/>
      <c r="AN12" s="29"/>
      <c r="AO12" s="17"/>
      <c r="AP12" s="28"/>
      <c r="AQ12" s="29"/>
      <c r="AR12" s="17"/>
      <c r="AS12" s="28"/>
      <c r="AT12" s="29"/>
      <c r="AU12" s="17"/>
      <c r="AV12" s="28"/>
      <c r="AW12" s="29"/>
      <c r="AX12" s="17"/>
      <c r="AY12" s="28"/>
      <c r="AZ12" s="29"/>
      <c r="BA12" s="17"/>
      <c r="BB12" s="28"/>
      <c r="BC12" s="29"/>
      <c r="BD12" s="17"/>
      <c r="BE12" s="28"/>
    </row>
    <row r="13" spans="1:95" ht="15.75" x14ac:dyDescent="0.25">
      <c r="A13">
        <v>2007</v>
      </c>
      <c r="B13" s="16">
        <v>44.796396999999999</v>
      </c>
      <c r="C13" s="16">
        <f t="shared" si="0"/>
        <v>3.8021277120796046</v>
      </c>
      <c r="D13" s="30"/>
      <c r="E13" s="19"/>
      <c r="F13" s="31"/>
      <c r="G13" s="30"/>
      <c r="H13" s="19"/>
      <c r="I13" s="31"/>
      <c r="J13" s="30"/>
      <c r="K13" s="19"/>
      <c r="L13" s="31"/>
      <c r="M13" s="30"/>
      <c r="N13" s="19"/>
      <c r="O13" s="31"/>
      <c r="P13" s="30"/>
      <c r="Q13" s="19"/>
      <c r="R13" s="31"/>
      <c r="S13" s="30"/>
      <c r="T13" s="19"/>
      <c r="U13" s="31"/>
      <c r="V13" s="30"/>
      <c r="W13" s="19"/>
      <c r="X13" s="31"/>
      <c r="Y13" s="30"/>
      <c r="Z13" s="19"/>
      <c r="AA13" s="31"/>
      <c r="AB13" s="30"/>
      <c r="AC13" s="19"/>
      <c r="AD13" s="31"/>
      <c r="AE13" s="30"/>
      <c r="AF13" s="19"/>
      <c r="AG13" s="31"/>
      <c r="AH13" s="30"/>
      <c r="AI13" s="19"/>
      <c r="AJ13" s="31"/>
      <c r="AK13" s="30"/>
      <c r="AL13" s="19"/>
      <c r="AM13" s="31"/>
      <c r="AN13" s="30"/>
      <c r="AO13" s="19"/>
      <c r="AP13" s="31"/>
      <c r="AQ13" s="30"/>
      <c r="AR13" s="19"/>
      <c r="AS13" s="31"/>
      <c r="AT13" s="30"/>
      <c r="AU13" s="19"/>
      <c r="AV13" s="31"/>
      <c r="AW13" s="30"/>
      <c r="AX13" s="19"/>
      <c r="AY13" s="31"/>
      <c r="AZ13" s="30"/>
      <c r="BA13" s="19"/>
      <c r="BB13" s="31"/>
      <c r="BC13" s="30"/>
      <c r="BD13" s="19"/>
      <c r="BE13" s="31"/>
    </row>
    <row r="14" spans="1:95" ht="13.5" customHeight="1" x14ac:dyDescent="0.25">
      <c r="A14">
        <v>2008</v>
      </c>
      <c r="B14" s="16">
        <v>15.908924000000001</v>
      </c>
      <c r="C14" s="16">
        <f t="shared" si="0"/>
        <v>2.7668802096415366</v>
      </c>
      <c r="D14" s="32"/>
      <c r="E14" s="19"/>
      <c r="F14" s="31"/>
      <c r="G14" s="32"/>
      <c r="H14" s="19"/>
      <c r="I14" s="31"/>
      <c r="J14" s="32"/>
      <c r="K14" s="19"/>
      <c r="L14" s="31"/>
      <c r="M14" s="32"/>
      <c r="N14" s="19"/>
      <c r="O14" s="31"/>
      <c r="P14" s="32"/>
      <c r="Q14" s="19"/>
      <c r="R14" s="31"/>
      <c r="S14" s="32"/>
      <c r="T14" s="19"/>
      <c r="U14" s="31"/>
      <c r="V14" s="32"/>
      <c r="W14" s="19"/>
      <c r="X14" s="31"/>
      <c r="Y14" s="32"/>
      <c r="Z14" s="19"/>
      <c r="AA14" s="31"/>
      <c r="AB14" s="32"/>
      <c r="AC14" s="19"/>
      <c r="AD14" s="31"/>
      <c r="AE14" s="32"/>
      <c r="AF14" s="19"/>
      <c r="AG14" s="31"/>
      <c r="AH14" s="32"/>
      <c r="AI14" s="19"/>
      <c r="AJ14" s="31"/>
      <c r="AK14" s="32"/>
      <c r="AL14" s="19"/>
      <c r="AM14" s="31"/>
      <c r="AN14" s="32"/>
      <c r="AO14" s="19"/>
      <c r="AP14" s="31"/>
      <c r="AQ14" s="32"/>
      <c r="AR14" s="19"/>
      <c r="AS14" s="31"/>
      <c r="AT14" s="32"/>
      <c r="AU14" s="19"/>
      <c r="AV14" s="31"/>
      <c r="AW14" s="32"/>
      <c r="AX14" s="19"/>
      <c r="AY14" s="31"/>
      <c r="AZ14" s="32"/>
      <c r="BA14" s="19"/>
      <c r="BB14" s="31"/>
      <c r="BC14" s="32"/>
      <c r="BD14" s="19"/>
      <c r="BE14" s="31"/>
    </row>
    <row r="15" spans="1:95" ht="15.75" x14ac:dyDescent="0.25">
      <c r="A15">
        <v>2009</v>
      </c>
      <c r="B15" s="16">
        <v>38.024357000000002</v>
      </c>
      <c r="C15" s="16">
        <f t="shared" si="0"/>
        <v>3.6382269280747028</v>
      </c>
      <c r="D15" s="32"/>
      <c r="E15" s="19"/>
      <c r="F15" s="31"/>
      <c r="G15" s="32"/>
      <c r="H15" s="19"/>
      <c r="I15" s="31"/>
      <c r="J15" s="32"/>
      <c r="K15" s="19"/>
      <c r="L15" s="31"/>
      <c r="M15" s="32"/>
      <c r="N15" s="19"/>
      <c r="O15" s="31"/>
      <c r="P15" s="32"/>
      <c r="Q15" s="19"/>
      <c r="R15" s="31"/>
      <c r="S15" s="32"/>
      <c r="T15" s="19"/>
      <c r="U15" s="31"/>
      <c r="V15" s="32"/>
      <c r="W15" s="19"/>
      <c r="X15" s="31"/>
      <c r="Y15" s="32"/>
      <c r="Z15" s="19"/>
      <c r="AA15" s="31"/>
      <c r="AB15" s="32"/>
      <c r="AC15" s="19"/>
      <c r="AD15" s="31"/>
      <c r="AE15" s="32"/>
      <c r="AF15" s="19"/>
      <c r="AG15" s="31"/>
      <c r="AH15" s="32"/>
      <c r="AI15" s="19"/>
      <c r="AJ15" s="31"/>
      <c r="AK15" s="32"/>
      <c r="AL15" s="19"/>
      <c r="AM15" s="31"/>
      <c r="AN15" s="32"/>
      <c r="AO15" s="19"/>
      <c r="AP15" s="31"/>
      <c r="AQ15" s="32"/>
      <c r="AR15" s="19"/>
      <c r="AS15" s="31"/>
      <c r="AT15" s="32"/>
      <c r="AU15" s="19"/>
      <c r="AV15" s="31"/>
      <c r="AW15" s="32"/>
      <c r="AX15" s="19"/>
      <c r="AY15" s="31"/>
      <c r="AZ15" s="32"/>
      <c r="BA15" s="19"/>
      <c r="BB15" s="31"/>
      <c r="BC15" s="32"/>
      <c r="BD15" s="19"/>
      <c r="BE15" s="31"/>
    </row>
    <row r="16" spans="1:95" ht="15.75" x14ac:dyDescent="0.25">
      <c r="A16">
        <v>2010</v>
      </c>
      <c r="B16" s="16">
        <v>24.141670999999999</v>
      </c>
      <c r="C16" s="16">
        <f t="shared" si="0"/>
        <v>3.1839394344833187</v>
      </c>
      <c r="D16" s="32"/>
      <c r="E16" s="19"/>
      <c r="F16" s="31"/>
      <c r="G16" s="32"/>
      <c r="H16" s="19"/>
      <c r="I16" s="31"/>
      <c r="J16" s="32"/>
      <c r="K16" s="19"/>
      <c r="L16" s="31"/>
      <c r="M16" s="32"/>
      <c r="N16" s="19"/>
      <c r="O16" s="31"/>
      <c r="P16" s="32"/>
      <c r="Q16" s="19"/>
      <c r="R16" s="31"/>
      <c r="S16" s="32"/>
      <c r="T16" s="19"/>
      <c r="U16" s="31"/>
      <c r="V16" s="32"/>
      <c r="W16" s="19"/>
      <c r="X16" s="31"/>
      <c r="Y16" s="32"/>
      <c r="Z16" s="19"/>
      <c r="AA16" s="31"/>
      <c r="AB16" s="32"/>
      <c r="AC16" s="19"/>
      <c r="AD16" s="31"/>
      <c r="AE16" s="32"/>
      <c r="AF16" s="19"/>
      <c r="AG16" s="31"/>
      <c r="AH16" s="32"/>
      <c r="AI16" s="19"/>
      <c r="AJ16" s="31"/>
      <c r="AK16" s="32"/>
      <c r="AL16" s="19"/>
      <c r="AM16" s="31"/>
      <c r="AN16" s="32"/>
      <c r="AO16" s="19"/>
      <c r="AP16" s="31"/>
      <c r="AQ16" s="32"/>
      <c r="AR16" s="19"/>
      <c r="AS16" s="31"/>
      <c r="AT16" s="32"/>
      <c r="AU16" s="19"/>
      <c r="AV16" s="31"/>
      <c r="AW16" s="32"/>
      <c r="AX16" s="19"/>
      <c r="AY16" s="31"/>
      <c r="AZ16" s="32"/>
      <c r="BA16" s="19"/>
      <c r="BB16" s="31"/>
      <c r="BC16" s="32"/>
      <c r="BD16" s="19"/>
      <c r="BE16" s="31"/>
    </row>
    <row r="17" spans="1:95" ht="15.75" x14ac:dyDescent="0.25">
      <c r="A17">
        <v>2011</v>
      </c>
      <c r="B17" s="16">
        <v>58.882053999999997</v>
      </c>
      <c r="C17" s="16">
        <f t="shared" si="0"/>
        <v>4.0755363583230402</v>
      </c>
      <c r="D17" s="32"/>
      <c r="E17" s="19"/>
      <c r="F17" s="31"/>
      <c r="G17" s="32"/>
      <c r="H17" s="19"/>
      <c r="I17" s="31"/>
      <c r="J17" s="32"/>
      <c r="K17" s="19"/>
      <c r="L17" s="31"/>
      <c r="M17" s="32"/>
      <c r="N17" s="19"/>
      <c r="O17" s="31"/>
      <c r="P17" s="32"/>
      <c r="Q17" s="19"/>
      <c r="R17" s="31"/>
      <c r="S17" s="32"/>
      <c r="T17" s="19"/>
      <c r="U17" s="31"/>
      <c r="V17" s="32"/>
      <c r="W17" s="19"/>
      <c r="X17" s="31"/>
      <c r="Y17" s="32"/>
      <c r="Z17" s="19"/>
      <c r="AA17" s="31"/>
      <c r="AB17" s="32"/>
      <c r="AC17" s="19"/>
      <c r="AD17" s="31"/>
      <c r="AE17" s="32"/>
      <c r="AF17" s="19"/>
      <c r="AG17" s="31"/>
      <c r="AH17" s="32"/>
      <c r="AI17" s="19"/>
      <c r="AJ17" s="31"/>
      <c r="AK17" s="32"/>
      <c r="AL17" s="19"/>
      <c r="AM17" s="31"/>
      <c r="AN17" s="32"/>
      <c r="AO17" s="19"/>
      <c r="AP17" s="31"/>
      <c r="AQ17" s="32"/>
      <c r="AR17" s="19"/>
      <c r="AS17" s="31"/>
      <c r="AT17" s="32"/>
      <c r="AU17" s="19"/>
      <c r="AV17" s="31"/>
      <c r="AW17" s="32"/>
      <c r="AX17" s="19"/>
      <c r="AY17" s="31"/>
      <c r="AZ17" s="32"/>
      <c r="BA17" s="19"/>
      <c r="BB17" s="31"/>
      <c r="BC17" s="32"/>
      <c r="BD17" s="19"/>
      <c r="BE17" s="31"/>
    </row>
    <row r="18" spans="1:95" ht="15.75" x14ac:dyDescent="0.25">
      <c r="A18">
        <v>2012</v>
      </c>
      <c r="B18" s="16">
        <v>21.277018000000002</v>
      </c>
      <c r="C18" s="16">
        <f t="shared" si="0"/>
        <v>3.0576275230751495</v>
      </c>
      <c r="D18" s="32"/>
      <c r="E18" s="19"/>
      <c r="F18" s="31"/>
      <c r="G18" s="32"/>
      <c r="H18" s="19"/>
      <c r="I18" s="31"/>
      <c r="J18" s="32"/>
      <c r="K18" s="19"/>
      <c r="L18" s="31"/>
      <c r="M18" s="32"/>
      <c r="N18" s="19"/>
      <c r="O18" s="31"/>
      <c r="P18" s="32"/>
      <c r="Q18" s="19"/>
      <c r="R18" s="31"/>
      <c r="S18" s="32"/>
      <c r="T18" s="19"/>
      <c r="U18" s="31"/>
      <c r="V18" s="32"/>
      <c r="W18" s="19"/>
      <c r="X18" s="31"/>
      <c r="Y18" s="32"/>
      <c r="Z18" s="19"/>
      <c r="AA18" s="31"/>
      <c r="AB18" s="32"/>
      <c r="AC18" s="19"/>
      <c r="AD18" s="31"/>
      <c r="AE18" s="32"/>
      <c r="AF18" s="19"/>
      <c r="AG18" s="31"/>
      <c r="AH18" s="32"/>
      <c r="AI18" s="19"/>
      <c r="AJ18" s="31"/>
      <c r="AK18" s="32"/>
      <c r="AL18" s="19"/>
      <c r="AM18" s="31"/>
      <c r="AN18" s="32"/>
      <c r="AO18" s="19"/>
      <c r="AP18" s="31"/>
      <c r="AQ18" s="32"/>
      <c r="AR18" s="19"/>
      <c r="AS18" s="31"/>
      <c r="AT18" s="32"/>
      <c r="AU18" s="19"/>
      <c r="AV18" s="31"/>
      <c r="AW18" s="32"/>
      <c r="AX18" s="19"/>
      <c r="AY18" s="31"/>
      <c r="AZ18" s="32"/>
      <c r="BA18" s="19"/>
      <c r="BB18" s="31"/>
      <c r="BC18" s="32"/>
      <c r="BD18" s="19"/>
      <c r="BE18" s="31"/>
    </row>
    <row r="19" spans="1:95" ht="15.75" x14ac:dyDescent="0.25">
      <c r="A19">
        <v>2013</v>
      </c>
      <c r="B19" s="16">
        <v>94.719412000000005</v>
      </c>
      <c r="C19" s="16">
        <f t="shared" si="0"/>
        <v>4.5509189633461569</v>
      </c>
      <c r="D19" s="32">
        <v>3.8868883604400599</v>
      </c>
      <c r="E19" s="36">
        <v>0.32832569470785</v>
      </c>
      <c r="F19" s="31">
        <f>EXP(D19+(0.5*E19*E19))</f>
        <v>51.459096086750954</v>
      </c>
      <c r="G19" s="32">
        <v>4.1489118889023802</v>
      </c>
      <c r="H19" s="36">
        <v>0.23299902873261699</v>
      </c>
      <c r="I19" s="31">
        <f>EXP(G19+(0.5*H19*H19))</f>
        <v>65.108568595093644</v>
      </c>
      <c r="J19" s="32">
        <v>4.0651399587146697</v>
      </c>
      <c r="K19" s="36">
        <v>0.24043956149242501</v>
      </c>
      <c r="L19" s="31">
        <f>EXP(J19+(0.5*K19*K19))</f>
        <v>59.982061953454718</v>
      </c>
      <c r="M19" s="32">
        <v>4.0545018371352404</v>
      </c>
      <c r="N19" s="36">
        <v>0.293792787105915</v>
      </c>
      <c r="O19" s="31">
        <f>EXP(M19+(0.5*N19*N19))</f>
        <v>60.19919246444767</v>
      </c>
      <c r="P19" s="32">
        <v>4.06827105611164</v>
      </c>
      <c r="Q19" s="36">
        <v>0.25710576718624101</v>
      </c>
      <c r="R19" s="31">
        <f>EXP(P19+(0.5*Q19*Q19))</f>
        <v>60.420155153522416</v>
      </c>
      <c r="S19" s="32">
        <v>4.0751179323498903</v>
      </c>
      <c r="T19" s="36">
        <v>0.28004050182032603</v>
      </c>
      <c r="U19" s="31">
        <f>EXP(S19+(0.5*T19*T19))</f>
        <v>61.211144565277444</v>
      </c>
      <c r="V19" s="32">
        <v>3.9726087827572498</v>
      </c>
      <c r="W19" s="36">
        <v>0.24475127548904099</v>
      </c>
      <c r="X19" s="31">
        <f>EXP(V19+(0.5*W19*W19))</f>
        <v>54.738120948814093</v>
      </c>
      <c r="Y19" s="32">
        <v>4.0796652409864196</v>
      </c>
      <c r="Z19" s="36">
        <v>0.30087636354602498</v>
      </c>
      <c r="AA19" s="31">
        <f>EXP(Y19+(0.5*Z19*Z19))</f>
        <v>61.863387967011057</v>
      </c>
      <c r="AB19" s="32">
        <v>4.0459682138052599</v>
      </c>
      <c r="AC19" s="36">
        <v>0.26961208517735702</v>
      </c>
      <c r="AD19" s="31">
        <f>EXP(AB19+(0.5*AC19*AC19))</f>
        <v>59.282464383320253</v>
      </c>
      <c r="AE19" s="32">
        <v>4.0931914703457002</v>
      </c>
      <c r="AF19" s="36">
        <v>0.29379857806315901</v>
      </c>
      <c r="AG19" s="31">
        <f>EXP(AE19+(0.5*AF19*AF19))</f>
        <v>62.574026044213845</v>
      </c>
      <c r="AH19" s="32">
        <v>4.0697519430100098</v>
      </c>
      <c r="AI19" s="36">
        <v>0.23847639139509599</v>
      </c>
      <c r="AJ19" s="31">
        <f>EXP(AH19+(0.5*AI19*AI19))</f>
        <v>60.231016123652473</v>
      </c>
      <c r="AK19" s="32">
        <v>4.0796119971793701</v>
      </c>
      <c r="AL19" s="36">
        <v>0.289868804311541</v>
      </c>
      <c r="AM19" s="31">
        <f>EXP(AK19+(0.5*AL19*AL19))</f>
        <v>61.659293169442655</v>
      </c>
      <c r="AN19" s="32">
        <v>4.0690534988200202</v>
      </c>
      <c r="AO19" s="36">
        <v>0.25222342949686299</v>
      </c>
      <c r="AP19" s="31">
        <f>EXP(AN19+(0.5*AO19*AO19))</f>
        <v>60.392312962800588</v>
      </c>
      <c r="AQ19" s="32">
        <v>4.0991174903468997</v>
      </c>
      <c r="AR19" s="36">
        <v>0.27811872751761602</v>
      </c>
      <c r="AS19" s="31">
        <f>EXP(AQ19+(0.5*AR19*AR19))</f>
        <v>62.664337357563433</v>
      </c>
      <c r="AT19" s="32">
        <v>4.0860612983220497</v>
      </c>
      <c r="AU19" s="36">
        <v>0.24732585258010001</v>
      </c>
      <c r="AV19" s="31">
        <f>EXP(AT19+(0.5*AU19*AU19))</f>
        <v>61.353139104735945</v>
      </c>
      <c r="AW19" s="32">
        <v>4.0400633392663101</v>
      </c>
      <c r="AX19" s="36">
        <v>0.29074525261408901</v>
      </c>
      <c r="AY19" s="31">
        <f>EXP(AW19+(0.5*AX19*AX19))</f>
        <v>59.283424066471561</v>
      </c>
      <c r="AZ19" s="32">
        <v>4.0857618637391999</v>
      </c>
      <c r="BA19" s="36">
        <v>0.25494244038157199</v>
      </c>
      <c r="BB19" s="31">
        <f>EXP(AZ19+(0.5*BA19*BA19))</f>
        <v>61.452203125290801</v>
      </c>
      <c r="BC19" s="32">
        <v>4.0665607492709803</v>
      </c>
      <c r="BD19" s="36">
        <v>0.27993996967236101</v>
      </c>
      <c r="BE19" s="31">
        <f>EXP(BC19+(0.5*BD19*BD19))</f>
        <v>60.687876053050225</v>
      </c>
    </row>
    <row r="20" spans="1:95" ht="15.75" x14ac:dyDescent="0.25">
      <c r="A20">
        <v>2014</v>
      </c>
      <c r="B20" s="16">
        <v>37.173864700000003</v>
      </c>
      <c r="C20" s="16">
        <f t="shared" si="0"/>
        <v>3.6156059525389286</v>
      </c>
      <c r="D20" s="32">
        <v>3.3505895314796801</v>
      </c>
      <c r="E20" s="36">
        <v>0.35902039264867602</v>
      </c>
      <c r="F20" s="31">
        <f t="shared" ref="F20:F27" si="1">EXP(D20+(0.5*E20*E20))</f>
        <v>30.418085602404584</v>
      </c>
      <c r="G20" s="32">
        <v>3.3801146504746802</v>
      </c>
      <c r="H20" s="36">
        <v>0.24617306499268601</v>
      </c>
      <c r="I20" s="31">
        <f t="shared" ref="I20:I28" si="2">EXP(G20+(0.5*H20*H20))</f>
        <v>30.277814192021523</v>
      </c>
      <c r="J20" s="32">
        <v>3.5762447531517898</v>
      </c>
      <c r="K20" s="36">
        <v>0.26326257163183697</v>
      </c>
      <c r="L20" s="31">
        <f t="shared" ref="L20:L28" si="3">EXP(J20+(0.5*K20*K20))</f>
        <v>36.999275965874986</v>
      </c>
      <c r="M20" s="32">
        <v>3.30894546189892</v>
      </c>
      <c r="N20" s="36">
        <v>0.30962758036699001</v>
      </c>
      <c r="O20" s="31">
        <f t="shared" ref="O20:O28" si="4">EXP(M20+(0.5*N20*N20))</f>
        <v>28.699510910112643</v>
      </c>
      <c r="P20" s="32">
        <v>3.44890899149723</v>
      </c>
      <c r="Q20" s="36">
        <v>0.27682218710205497</v>
      </c>
      <c r="R20" s="31">
        <f t="shared" ref="R20:R28" si="5">EXP(P20+(0.5*Q20*Q20))</f>
        <v>32.69506840193408</v>
      </c>
      <c r="S20" s="32">
        <v>3.3550001238225602</v>
      </c>
      <c r="T20" s="36">
        <v>0.29540809668871998</v>
      </c>
      <c r="U20" s="31">
        <f t="shared" ref="U20:U28" si="6">EXP(S20+(0.5*T20*T20))</f>
        <v>29.923169967840636</v>
      </c>
      <c r="V20" s="32">
        <v>3.5580807599714102</v>
      </c>
      <c r="W20" s="36">
        <v>0.28033679303360298</v>
      </c>
      <c r="X20" s="31">
        <f t="shared" ref="X20:X28" si="7">EXP(V20+(0.5*W20*W20))</f>
        <v>36.502294394480806</v>
      </c>
      <c r="Y20" s="32">
        <v>3.3186930496343199</v>
      </c>
      <c r="Z20" s="36">
        <v>0.31250947436318399</v>
      </c>
      <c r="AA20" s="31">
        <f t="shared" ref="AA20:AA28" si="8">EXP(Y20+(0.5*Z20*Z20))</f>
        <v>29.00662161335184</v>
      </c>
      <c r="AB20" s="32">
        <v>3.4568165745564099</v>
      </c>
      <c r="AC20" s="36">
        <v>0.29031213175398701</v>
      </c>
      <c r="AD20" s="31">
        <f t="shared" ref="AD20:AD28" si="9">EXP(AB20+(0.5*AC20*AC20))</f>
        <v>33.080935228574646</v>
      </c>
      <c r="AE20" s="32">
        <v>3.3595361525946998</v>
      </c>
      <c r="AF20" s="36">
        <v>0.30495251667677098</v>
      </c>
      <c r="AG20" s="31">
        <f t="shared" ref="AG20:AG28" si="10">EXP(AE20+(0.5*AF20*AF20))</f>
        <v>30.145455173857005</v>
      </c>
      <c r="AH20" s="32">
        <v>3.6080464995060502</v>
      </c>
      <c r="AI20" s="36">
        <v>0.260990245513746</v>
      </c>
      <c r="AJ20" s="31">
        <f t="shared" ref="AJ20:AJ28" si="11">EXP(AH20+(0.5*AI20*AI20))</f>
        <v>38.172083637909807</v>
      </c>
      <c r="AK20" s="32">
        <v>3.2954478570959198</v>
      </c>
      <c r="AL20" s="36">
        <v>0.303218477960914</v>
      </c>
      <c r="AM20" s="31">
        <f t="shared" ref="AM20:AM28" si="12">EXP(AK20+(0.5*AL20*AL20))</f>
        <v>28.259186195159234</v>
      </c>
      <c r="AN20" s="32">
        <v>3.4705720698313201</v>
      </c>
      <c r="AO20" s="36">
        <v>0.27260379400461299</v>
      </c>
      <c r="AP20" s="31">
        <f t="shared" ref="AP20:AP28" si="13">EXP(AN20+(0.5*AO20*AO20))</f>
        <v>33.372375738943163</v>
      </c>
      <c r="AQ20" s="32">
        <v>3.3544883876737002</v>
      </c>
      <c r="AR20" s="36">
        <v>0.29087357366705302</v>
      </c>
      <c r="AS20" s="31">
        <f t="shared" ref="AS20:AS28" si="14">EXP(AQ20+(0.5*AR20*AR20))</f>
        <v>29.868132388087734</v>
      </c>
      <c r="AT20" s="32">
        <v>3.4191617722170502</v>
      </c>
      <c r="AU20" s="36">
        <v>0.26623274046049</v>
      </c>
      <c r="AV20" s="31">
        <f t="shared" ref="AV20:AV28" si="15">EXP(AT20+(0.5*AU20*AU20))</f>
        <v>31.645681958247835</v>
      </c>
      <c r="AW20" s="32">
        <v>3.1961779818596798</v>
      </c>
      <c r="AX20" s="36">
        <v>0.30890374212490401</v>
      </c>
      <c r="AY20" s="31">
        <f t="shared" ref="AY20:AY28" si="16">EXP(AW20+(0.5*AX20*AX20))</f>
        <v>25.633209139251793</v>
      </c>
      <c r="AZ20" s="32">
        <v>3.3094767172959698</v>
      </c>
      <c r="BA20" s="36">
        <v>0.27272214423027502</v>
      </c>
      <c r="BB20" s="31">
        <f t="shared" ref="BB20:BB28" si="17">EXP(AZ20+(0.5*BA20*BA20))</f>
        <v>28.407846757206119</v>
      </c>
      <c r="BC20" s="32">
        <v>3.2283004413093601</v>
      </c>
      <c r="BD20" s="36">
        <v>0.29638797076755902</v>
      </c>
      <c r="BE20" s="31">
        <f t="shared" ref="BE20:BE28" si="18">EXP(BC20+(0.5*BD20*BD20))</f>
        <v>26.369903896081908</v>
      </c>
    </row>
    <row r="21" spans="1:95" ht="15.75" x14ac:dyDescent="0.25">
      <c r="A21">
        <v>2015</v>
      </c>
      <c r="B21" s="16">
        <v>35.092568</v>
      </c>
      <c r="C21" s="16">
        <f t="shared" si="0"/>
        <v>3.5579893701604499</v>
      </c>
      <c r="D21" s="32">
        <v>4.0707933145466102</v>
      </c>
      <c r="E21" s="36">
        <v>0.35299100142437101</v>
      </c>
      <c r="F21" s="31">
        <f t="shared" si="1"/>
        <v>62.370639143084922</v>
      </c>
      <c r="G21" s="32">
        <v>4.0444746021382496</v>
      </c>
      <c r="H21" s="36">
        <v>0.24476003669975899</v>
      </c>
      <c r="I21" s="31">
        <f t="shared" si="2"/>
        <v>58.816847732154763</v>
      </c>
      <c r="J21" s="32">
        <v>3.74650029786438</v>
      </c>
      <c r="K21" s="36">
        <v>0.25387654241915097</v>
      </c>
      <c r="L21" s="31">
        <f t="shared" si="3"/>
        <v>43.760297094037711</v>
      </c>
      <c r="M21" s="32">
        <v>3.9760245626759398</v>
      </c>
      <c r="N21" s="36">
        <v>0.30850084173299702</v>
      </c>
      <c r="O21" s="31">
        <f t="shared" si="4"/>
        <v>55.902603166524344</v>
      </c>
      <c r="P21" s="32">
        <v>3.98454358138008</v>
      </c>
      <c r="Q21" s="36">
        <v>0.27011098294378499</v>
      </c>
      <c r="R21" s="31">
        <f t="shared" si="5"/>
        <v>55.758148044949131</v>
      </c>
      <c r="S21" s="32">
        <v>4.0236126417986302</v>
      </c>
      <c r="T21" s="36">
        <v>0.29238272972433099</v>
      </c>
      <c r="U21" s="31">
        <f t="shared" si="6"/>
        <v>58.343996874933488</v>
      </c>
      <c r="V21" s="32">
        <v>3.7574288425579199</v>
      </c>
      <c r="W21" s="36">
        <v>0.27052148795060799</v>
      </c>
      <c r="X21" s="31">
        <f t="shared" si="7"/>
        <v>44.434659322115117</v>
      </c>
      <c r="Y21" s="32">
        <v>3.97422946872911</v>
      </c>
      <c r="Z21" s="36">
        <v>0.31057875635992899</v>
      </c>
      <c r="AA21" s="31">
        <f t="shared" si="8"/>
        <v>55.838246217443043</v>
      </c>
      <c r="AB21" s="32">
        <v>3.9569301633526002</v>
      </c>
      <c r="AC21" s="36">
        <v>0.28265034099175901</v>
      </c>
      <c r="AD21" s="31">
        <f t="shared" si="9"/>
        <v>54.427839092312169</v>
      </c>
      <c r="AE21" s="32">
        <v>4.0185012968212899</v>
      </c>
      <c r="AF21" s="36">
        <v>0.30108854311946598</v>
      </c>
      <c r="AG21" s="31">
        <f t="shared" si="10"/>
        <v>58.196688367719901</v>
      </c>
      <c r="AH21" s="32">
        <v>3.68554867670009</v>
      </c>
      <c r="AI21" s="36">
        <v>0.25150348304984099</v>
      </c>
      <c r="AJ21" s="31">
        <f t="shared" si="11"/>
        <v>41.1480145838581</v>
      </c>
      <c r="AK21" s="32">
        <v>3.9466606235841502</v>
      </c>
      <c r="AL21" s="36">
        <v>0.30342610878454002</v>
      </c>
      <c r="AM21" s="31">
        <f t="shared" si="12"/>
        <v>54.200727200024424</v>
      </c>
      <c r="AN21" s="32">
        <v>3.95740402060843</v>
      </c>
      <c r="AO21" s="36">
        <v>0.26526061484623098</v>
      </c>
      <c r="AP21" s="31">
        <f t="shared" si="13"/>
        <v>54.194835476966482</v>
      </c>
      <c r="AQ21" s="32">
        <v>4.0049489411757504</v>
      </c>
      <c r="AR21" s="36">
        <v>0.288160701975885</v>
      </c>
      <c r="AS21" s="31">
        <f t="shared" si="14"/>
        <v>57.19504314104551</v>
      </c>
      <c r="AT21" s="32">
        <v>3.76165227985202</v>
      </c>
      <c r="AU21" s="36">
        <v>0.261411849428207</v>
      </c>
      <c r="AV21" s="31">
        <f t="shared" si="15"/>
        <v>44.514739424959693</v>
      </c>
      <c r="AW21" s="32">
        <v>3.9379489379197898</v>
      </c>
      <c r="AX21" s="36">
        <v>0.31577595789086799</v>
      </c>
      <c r="AY21" s="31">
        <f t="shared" si="16"/>
        <v>53.936431879094819</v>
      </c>
      <c r="AZ21" s="32">
        <v>3.9898903479314098</v>
      </c>
      <c r="BA21" s="36">
        <v>0.274227743908805</v>
      </c>
      <c r="BB21" s="31">
        <f t="shared" si="17"/>
        <v>56.119916968378007</v>
      </c>
      <c r="BC21" s="32">
        <v>3.9896175130879801</v>
      </c>
      <c r="BD21" s="36">
        <v>0.30201219446151401</v>
      </c>
      <c r="BE21" s="31">
        <f t="shared" si="18"/>
        <v>56.555541794199669</v>
      </c>
    </row>
    <row r="22" spans="1:95" ht="15.75" x14ac:dyDescent="0.25">
      <c r="A22">
        <v>2016</v>
      </c>
      <c r="B22" s="16">
        <v>18.374199999999998</v>
      </c>
      <c r="C22" s="16">
        <f t="shared" si="0"/>
        <v>2.9109475067361537</v>
      </c>
      <c r="D22" s="32">
        <v>3.4838347074005598</v>
      </c>
      <c r="E22" s="36">
        <v>0.36282534197093602</v>
      </c>
      <c r="F22" s="31">
        <f t="shared" si="1"/>
        <v>34.80133756399313</v>
      </c>
      <c r="G22" s="32">
        <v>3.15318562713842</v>
      </c>
      <c r="H22" s="36">
        <v>0.264837648514544</v>
      </c>
      <c r="I22" s="31">
        <f t="shared" si="2"/>
        <v>24.246083936145478</v>
      </c>
      <c r="J22" s="32">
        <v>2.6717197739573999</v>
      </c>
      <c r="K22" s="36">
        <v>0.249204072110735</v>
      </c>
      <c r="L22" s="31">
        <f t="shared" si="3"/>
        <v>14.921022263303517</v>
      </c>
      <c r="M22" s="32">
        <v>3.0956944378261002</v>
      </c>
      <c r="N22" s="36">
        <v>0.31493144876233398</v>
      </c>
      <c r="O22" s="31">
        <f t="shared" si="4"/>
        <v>23.226302072638337</v>
      </c>
      <c r="P22" s="32">
        <v>2.7562858788456799</v>
      </c>
      <c r="Q22" s="36">
        <v>0.28098567338111302</v>
      </c>
      <c r="R22" s="31">
        <f t="shared" si="5"/>
        <v>16.375107611074579</v>
      </c>
      <c r="S22" s="32">
        <v>2.9813182453917801</v>
      </c>
      <c r="T22" s="36">
        <v>0.30461285833643498</v>
      </c>
      <c r="U22" s="31">
        <f t="shared" si="6"/>
        <v>20.649946779168125</v>
      </c>
      <c r="V22" s="32">
        <v>2.8368888052449801</v>
      </c>
      <c r="W22" s="36">
        <v>0.26545850935644</v>
      </c>
      <c r="X22" s="31">
        <f t="shared" si="7"/>
        <v>17.674499867449796</v>
      </c>
      <c r="Y22" s="32">
        <v>3.1775712541041998</v>
      </c>
      <c r="Z22" s="36">
        <v>0.31667394887685102</v>
      </c>
      <c r="AA22" s="31">
        <f t="shared" si="8"/>
        <v>25.221894560132302</v>
      </c>
      <c r="AB22" s="32">
        <v>2.86623826781172</v>
      </c>
      <c r="AC22" s="36">
        <v>0.28981075975940301</v>
      </c>
      <c r="AD22" s="31">
        <f t="shared" si="9"/>
        <v>18.324398185274788</v>
      </c>
      <c r="AE22" s="32">
        <v>3.0854991431057401</v>
      </c>
      <c r="AF22" s="36">
        <v>0.31195047168199003</v>
      </c>
      <c r="AG22" s="31">
        <f t="shared" si="10"/>
        <v>22.969234532819819</v>
      </c>
      <c r="AH22" s="32">
        <v>2.5919776276548898</v>
      </c>
      <c r="AI22" s="36">
        <v>0.244741532309459</v>
      </c>
      <c r="AJ22" s="31">
        <f t="shared" si="11"/>
        <v>13.762215592958421</v>
      </c>
      <c r="AK22" s="32">
        <v>2.9807457817304499</v>
      </c>
      <c r="AL22" s="36">
        <v>0.30790015177251501</v>
      </c>
      <c r="AM22" s="31">
        <f t="shared" si="12"/>
        <v>20.658916819838488</v>
      </c>
      <c r="AN22" s="32">
        <v>2.6179132178131801</v>
      </c>
      <c r="AO22" s="36">
        <v>0.27412189541335902</v>
      </c>
      <c r="AP22" s="31">
        <f t="shared" si="13"/>
        <v>14.231881508022941</v>
      </c>
      <c r="AQ22" s="32">
        <v>2.8763178318295499</v>
      </c>
      <c r="AR22" s="36">
        <v>0.29908134236123901</v>
      </c>
      <c r="AS22" s="31">
        <f t="shared" si="14"/>
        <v>18.560629735629107</v>
      </c>
      <c r="AT22" s="32">
        <v>2.5339205880339999</v>
      </c>
      <c r="AU22" s="36">
        <v>0.257020763618523</v>
      </c>
      <c r="AV22" s="31">
        <f t="shared" si="15"/>
        <v>13.026039916614007</v>
      </c>
      <c r="AW22" s="32">
        <v>2.9865027703671299</v>
      </c>
      <c r="AX22" s="36">
        <v>0.31853875295759998</v>
      </c>
      <c r="AY22" s="31">
        <f t="shared" si="16"/>
        <v>20.847545905328623</v>
      </c>
      <c r="AZ22" s="32">
        <v>2.6494428466184798</v>
      </c>
      <c r="BA22" s="36">
        <v>0.285176973550262</v>
      </c>
      <c r="BB22" s="31">
        <f t="shared" si="17"/>
        <v>14.733234610379577</v>
      </c>
      <c r="BC22" s="32">
        <v>2.8821519043179502</v>
      </c>
      <c r="BD22" s="36">
        <v>0.31020005669418399</v>
      </c>
      <c r="BE22" s="31">
        <f t="shared" si="18"/>
        <v>18.732574155523416</v>
      </c>
    </row>
    <row r="23" spans="1:95" ht="15.75" x14ac:dyDescent="0.25">
      <c r="A23">
        <v>2017</v>
      </c>
      <c r="B23" s="16">
        <v>34.734366000000001</v>
      </c>
      <c r="C23" s="16">
        <f t="shared" si="0"/>
        <v>3.5477295714951795</v>
      </c>
      <c r="D23" s="33">
        <v>4.22547733564687</v>
      </c>
      <c r="E23" s="36">
        <v>0.37688796598014102</v>
      </c>
      <c r="F23" s="31">
        <f t="shared" si="1"/>
        <v>73.442266304134932</v>
      </c>
      <c r="G23" s="33">
        <v>3.6809509163624101</v>
      </c>
      <c r="H23" s="36">
        <v>0.26248092705264903</v>
      </c>
      <c r="I23" s="31">
        <f t="shared" si="2"/>
        <v>41.074974162694822</v>
      </c>
      <c r="J23" s="33">
        <v>3.68134937175263</v>
      </c>
      <c r="K23" s="36">
        <v>0.24580872623237901</v>
      </c>
      <c r="L23" s="31">
        <f t="shared" si="3"/>
        <v>40.917601978841809</v>
      </c>
      <c r="M23" s="33">
        <v>3.7257596027557001</v>
      </c>
      <c r="N23" s="36">
        <v>0.30759470309288101</v>
      </c>
      <c r="O23" s="31">
        <f t="shared" si="4"/>
        <v>43.513309353234931</v>
      </c>
      <c r="P23" s="33">
        <v>3.53293792248656</v>
      </c>
      <c r="Q23" s="36">
        <v>0.27373540885557401</v>
      </c>
      <c r="R23" s="31">
        <f t="shared" si="5"/>
        <v>35.530925550231764</v>
      </c>
      <c r="S23" s="33">
        <v>3.6011556247928498</v>
      </c>
      <c r="T23" s="36">
        <v>0.29531008194636399</v>
      </c>
      <c r="U23" s="31">
        <f t="shared" si="6"/>
        <v>38.273572579579856</v>
      </c>
      <c r="V23" s="33">
        <v>3.6088243312191399</v>
      </c>
      <c r="W23" s="36">
        <v>0.25748455254661601</v>
      </c>
      <c r="X23" s="31">
        <f t="shared" si="7"/>
        <v>38.167084376136053</v>
      </c>
      <c r="Y23" s="33">
        <v>3.61556149317216</v>
      </c>
      <c r="Z23" s="36">
        <v>0.312501828287988</v>
      </c>
      <c r="AA23" s="31">
        <f t="shared" si="8"/>
        <v>39.032326582121641</v>
      </c>
      <c r="AB23" s="33">
        <v>3.3365812869351101</v>
      </c>
      <c r="AC23" s="36">
        <v>0.28075500360979</v>
      </c>
      <c r="AD23" s="31">
        <f t="shared" si="9"/>
        <v>29.253317117109724</v>
      </c>
      <c r="AE23" s="33">
        <v>3.4821860719330902</v>
      </c>
      <c r="AF23" s="36">
        <v>0.30444280356722098</v>
      </c>
      <c r="AG23" s="31">
        <f t="shared" si="10"/>
        <v>34.073800740317296</v>
      </c>
      <c r="AH23" s="33">
        <v>3.6487916956292099</v>
      </c>
      <c r="AI23" s="36">
        <v>0.24463534940603901</v>
      </c>
      <c r="AJ23" s="31">
        <f t="shared" si="11"/>
        <v>39.595478114742463</v>
      </c>
      <c r="AK23" s="33">
        <v>3.6471328031810302</v>
      </c>
      <c r="AL23" s="36">
        <v>0.29847899123096999</v>
      </c>
      <c r="AM23" s="31">
        <f t="shared" si="12"/>
        <v>40.112084871795886</v>
      </c>
      <c r="AN23" s="33">
        <v>3.4577342651916201</v>
      </c>
      <c r="AO23" s="36">
        <v>0.270886552268643</v>
      </c>
      <c r="AP23" s="31">
        <f t="shared" si="13"/>
        <v>32.9313149509005</v>
      </c>
      <c r="AQ23" s="33">
        <v>3.5173434464433799</v>
      </c>
      <c r="AR23" s="36">
        <v>0.28966792332687302</v>
      </c>
      <c r="AS23" s="31">
        <f t="shared" si="14"/>
        <v>35.13849310916649</v>
      </c>
      <c r="AT23" s="33">
        <v>3.64151447989572</v>
      </c>
      <c r="AU23" s="36">
        <v>0.25821411336675199</v>
      </c>
      <c r="AV23" s="31">
        <f t="shared" si="15"/>
        <v>39.442808793272938</v>
      </c>
      <c r="AW23" s="33">
        <v>3.7096758938114802</v>
      </c>
      <c r="AX23" s="36">
        <v>0.30881248526974098</v>
      </c>
      <c r="AY23" s="31">
        <f t="shared" si="16"/>
        <v>42.835126103200579</v>
      </c>
      <c r="AZ23" s="33">
        <v>3.5258237201098601</v>
      </c>
      <c r="BA23" s="36">
        <v>0.28027508153379299</v>
      </c>
      <c r="BB23" s="31">
        <f t="shared" si="17"/>
        <v>35.343015121228525</v>
      </c>
      <c r="BC23" s="33">
        <v>3.5951427350611902</v>
      </c>
      <c r="BD23" s="36">
        <v>0.30040349341448602</v>
      </c>
      <c r="BE23" s="31">
        <f t="shared" si="18"/>
        <v>38.101889134610367</v>
      </c>
    </row>
    <row r="24" spans="1:95" ht="15.75" x14ac:dyDescent="0.25">
      <c r="A24">
        <v>2018</v>
      </c>
      <c r="B24" s="16">
        <v>8.0677000000000003</v>
      </c>
      <c r="C24" s="16">
        <f t="shared" si="0"/>
        <v>2.0878684354640864</v>
      </c>
      <c r="D24" s="33">
        <v>2.6662764732030402</v>
      </c>
      <c r="E24" s="36">
        <v>0.39512097942176999</v>
      </c>
      <c r="F24" s="31">
        <f t="shared" si="1"/>
        <v>15.554294395208911</v>
      </c>
      <c r="G24" s="33">
        <v>2.71601775644955</v>
      </c>
      <c r="H24" s="36">
        <v>0.256116949238886</v>
      </c>
      <c r="I24" s="31">
        <f t="shared" si="2"/>
        <v>15.624117316664375</v>
      </c>
      <c r="J24" s="33">
        <v>2.28191189699143</v>
      </c>
      <c r="K24" s="36">
        <v>0.24007596107069601</v>
      </c>
      <c r="L24" s="31">
        <f t="shared" si="3"/>
        <v>10.081782986005221</v>
      </c>
      <c r="M24" s="33">
        <v>2.526059934529</v>
      </c>
      <c r="N24" s="36">
        <v>0.30057393580521802</v>
      </c>
      <c r="O24" s="31">
        <f t="shared" si="4"/>
        <v>13.081935119101455</v>
      </c>
      <c r="P24" s="33">
        <v>2.3343088936425702</v>
      </c>
      <c r="Q24" s="36">
        <v>0.26557792530308899</v>
      </c>
      <c r="R24" s="31">
        <f t="shared" si="5"/>
        <v>10.692843766490364</v>
      </c>
      <c r="S24" s="33">
        <v>2.41434510449968</v>
      </c>
      <c r="T24" s="36">
        <v>0.286682582260821</v>
      </c>
      <c r="U24" s="31">
        <f t="shared" si="6"/>
        <v>11.651542282173494</v>
      </c>
      <c r="V24" s="33">
        <v>2.30085938574467</v>
      </c>
      <c r="W24" s="36">
        <v>0.25010118525515301</v>
      </c>
      <c r="X24" s="31">
        <f t="shared" si="7"/>
        <v>10.299905157440248</v>
      </c>
      <c r="Y24" s="33">
        <v>2.55417667975588</v>
      </c>
      <c r="Z24" s="36">
        <v>0.30345048124193102</v>
      </c>
      <c r="AA24" s="31">
        <f t="shared" si="8"/>
        <v>13.46667044729738</v>
      </c>
      <c r="AB24" s="33">
        <v>2.3067822763908801</v>
      </c>
      <c r="AC24" s="36">
        <v>0.27496709495468702</v>
      </c>
      <c r="AD24" s="31">
        <f t="shared" si="9"/>
        <v>10.428951410418886</v>
      </c>
      <c r="AE24" s="33">
        <v>2.4324378710457202</v>
      </c>
      <c r="AF24" s="36">
        <v>0.295596617301014</v>
      </c>
      <c r="AG24" s="31">
        <f t="shared" si="10"/>
        <v>11.895100006094875</v>
      </c>
      <c r="AH24" s="33">
        <v>2.21605118725854</v>
      </c>
      <c r="AI24" s="36">
        <v>0.23824007866796501</v>
      </c>
      <c r="AJ24" s="31">
        <f t="shared" si="11"/>
        <v>9.4350394004524887</v>
      </c>
      <c r="AK24" s="33">
        <v>2.44588271818531</v>
      </c>
      <c r="AL24" s="36">
        <v>0.29023557221943902</v>
      </c>
      <c r="AM24" s="31">
        <f t="shared" si="12"/>
        <v>12.037190456680266</v>
      </c>
      <c r="AN24" s="33">
        <v>2.2399916844178702</v>
      </c>
      <c r="AO24" s="36">
        <v>0.26335177485842298</v>
      </c>
      <c r="AP24" s="31">
        <f t="shared" si="13"/>
        <v>9.7246973002171906</v>
      </c>
      <c r="AQ24" s="33">
        <v>2.3225728059933601</v>
      </c>
      <c r="AR24" s="36">
        <v>0.28107846635307299</v>
      </c>
      <c r="AS24" s="31">
        <f t="shared" si="14"/>
        <v>10.612954293487952</v>
      </c>
      <c r="AT24" s="33">
        <v>2.2664460819904999</v>
      </c>
      <c r="AU24" s="36">
        <v>0.251233419858649</v>
      </c>
      <c r="AV24" s="31">
        <f t="shared" si="15"/>
        <v>9.95430576351648</v>
      </c>
      <c r="AW24" s="33">
        <v>2.4625350245831901</v>
      </c>
      <c r="AX24" s="36">
        <v>0.30134930597344201</v>
      </c>
      <c r="AY24" s="31">
        <f t="shared" si="16"/>
        <v>12.279616918721182</v>
      </c>
      <c r="AZ24" s="33">
        <v>2.28651987597057</v>
      </c>
      <c r="BA24" s="36">
        <v>0.27193952648402703</v>
      </c>
      <c r="BB24" s="31">
        <f t="shared" si="17"/>
        <v>10.211304888973796</v>
      </c>
      <c r="BC24" s="33">
        <v>2.3503781148598999</v>
      </c>
      <c r="BD24" s="36">
        <v>0.29157857998405601</v>
      </c>
      <c r="BE24" s="31">
        <f t="shared" si="18"/>
        <v>10.945048355530899</v>
      </c>
    </row>
    <row r="25" spans="1:95" ht="15.75" x14ac:dyDescent="0.25">
      <c r="A25">
        <v>2019</v>
      </c>
      <c r="B25" s="16">
        <v>21.141928</v>
      </c>
      <c r="C25" s="16">
        <f t="shared" si="0"/>
        <v>3.0512581777972043</v>
      </c>
      <c r="D25" s="33">
        <v>2.86032897566758</v>
      </c>
      <c r="E25" s="36">
        <v>0.40133489664268002</v>
      </c>
      <c r="F25" s="31">
        <f t="shared" si="1"/>
        <v>18.932193358334359</v>
      </c>
      <c r="G25" s="33">
        <v>2.7765812950014701</v>
      </c>
      <c r="H25" s="36">
        <v>0.27986475687798101</v>
      </c>
      <c r="I25" s="31">
        <f t="shared" si="2"/>
        <v>16.705590703652703</v>
      </c>
      <c r="J25" s="33">
        <v>2.7613351091342002</v>
      </c>
      <c r="K25" s="36">
        <v>0.23645192980726801</v>
      </c>
      <c r="L25" s="31">
        <f t="shared" si="3"/>
        <v>16.269462211490609</v>
      </c>
      <c r="M25" s="33">
        <v>2.7045843353632</v>
      </c>
      <c r="N25" s="36">
        <v>0.305304328788426</v>
      </c>
      <c r="O25" s="31">
        <f t="shared" si="4"/>
        <v>15.661253028479637</v>
      </c>
      <c r="P25" s="33">
        <v>2.7451906674244202</v>
      </c>
      <c r="Q25" s="36">
        <v>0.26270382484295701</v>
      </c>
      <c r="R25" s="31">
        <f t="shared" si="5"/>
        <v>16.114142736236154</v>
      </c>
      <c r="S25" s="33">
        <v>2.6953364061217999</v>
      </c>
      <c r="T25" s="36">
        <v>0.28618998242369897</v>
      </c>
      <c r="U25" s="31">
        <f t="shared" si="6"/>
        <v>15.429615686174277</v>
      </c>
      <c r="V25" s="33">
        <v>2.8021132347489801</v>
      </c>
      <c r="W25" s="36">
        <v>0.24669444135375199</v>
      </c>
      <c r="X25" s="31">
        <f t="shared" si="7"/>
        <v>16.988596221231866</v>
      </c>
      <c r="Y25" s="33">
        <v>2.7590529201641001</v>
      </c>
      <c r="Z25" s="36">
        <v>0.30972799200200202</v>
      </c>
      <c r="AA25" s="31">
        <f t="shared" si="8"/>
        <v>16.560471730271477</v>
      </c>
      <c r="AB25" s="33">
        <v>2.7003687994165499</v>
      </c>
      <c r="AC25" s="36">
        <v>0.27070022507775898</v>
      </c>
      <c r="AD25" s="31">
        <f t="shared" si="9"/>
        <v>15.440718914693226</v>
      </c>
      <c r="AE25" s="33">
        <v>2.7089415764676601</v>
      </c>
      <c r="AF25" s="36">
        <v>0.29547819309039902</v>
      </c>
      <c r="AG25" s="31">
        <f t="shared" si="10"/>
        <v>15.683281271032133</v>
      </c>
      <c r="AH25" s="33">
        <v>2.6814222497116398</v>
      </c>
      <c r="AI25" s="36">
        <v>0.232885859229991</v>
      </c>
      <c r="AJ25" s="31">
        <f t="shared" si="11"/>
        <v>15.007351205613611</v>
      </c>
      <c r="AK25" s="33">
        <v>2.6068110409041299</v>
      </c>
      <c r="AL25" s="36">
        <v>0.29110909765555798</v>
      </c>
      <c r="AM25" s="31">
        <f t="shared" si="12"/>
        <v>14.142483680100035</v>
      </c>
      <c r="AN25" s="33">
        <v>2.67324652959203</v>
      </c>
      <c r="AO25" s="36">
        <v>0.25765970936911697</v>
      </c>
      <c r="AP25" s="31">
        <f t="shared" si="13"/>
        <v>14.975878287141285</v>
      </c>
      <c r="AQ25" s="33">
        <v>2.6052519437181698</v>
      </c>
      <c r="AR25" s="36">
        <v>0.27708168211244799</v>
      </c>
      <c r="AS25" s="31">
        <f t="shared" si="14"/>
        <v>14.064291578664843</v>
      </c>
      <c r="AT25" s="33">
        <v>2.6096433678526401</v>
      </c>
      <c r="AU25" s="36">
        <v>0.24668012870092401</v>
      </c>
      <c r="AV25" s="31">
        <f t="shared" si="15"/>
        <v>14.014169302086087</v>
      </c>
      <c r="AW25" s="33">
        <v>2.5459157928679801</v>
      </c>
      <c r="AX25" s="36">
        <v>0.30242023150869402</v>
      </c>
      <c r="AY25" s="31">
        <f t="shared" si="16"/>
        <v>13.351714333295199</v>
      </c>
      <c r="AZ25" s="33">
        <v>2.6237169322912099</v>
      </c>
      <c r="BA25" s="36">
        <v>0.26716201928649902</v>
      </c>
      <c r="BB25" s="31">
        <f t="shared" si="17"/>
        <v>14.287781115684551</v>
      </c>
      <c r="BC25" s="33">
        <v>2.54672162117844</v>
      </c>
      <c r="BD25" s="36">
        <v>0.28811287958462201</v>
      </c>
      <c r="BE25" s="31">
        <f t="shared" si="18"/>
        <v>13.306147372084624</v>
      </c>
    </row>
    <row r="26" spans="1:95" ht="15.75" x14ac:dyDescent="0.25">
      <c r="A26">
        <v>2020</v>
      </c>
      <c r="B26" s="16">
        <v>8.062989</v>
      </c>
      <c r="C26" s="16">
        <f t="shared" si="0"/>
        <v>2.0872843314454741</v>
      </c>
      <c r="D26" s="33">
        <v>2.8713364357772799</v>
      </c>
      <c r="E26" s="36">
        <v>0.393214651984992</v>
      </c>
      <c r="F26" s="31">
        <f t="shared" si="1"/>
        <v>19.08008874176296</v>
      </c>
      <c r="G26" s="33">
        <v>2.2792789794128199</v>
      </c>
      <c r="H26" s="36">
        <v>0.27870789761633002</v>
      </c>
      <c r="I26" s="31">
        <f t="shared" si="2"/>
        <v>10.156541955552239</v>
      </c>
      <c r="J26" s="33">
        <v>2.38237723458735</v>
      </c>
      <c r="K26" s="36">
        <v>0.238406971459932</v>
      </c>
      <c r="L26" s="31">
        <f t="shared" si="3"/>
        <v>11.142829274310099</v>
      </c>
      <c r="M26" s="33">
        <v>2.47511405857554</v>
      </c>
      <c r="N26" s="36">
        <v>0.30623269541047099</v>
      </c>
      <c r="O26" s="31">
        <f t="shared" si="4"/>
        <v>12.453519708228546</v>
      </c>
      <c r="P26" s="33">
        <v>2.38057651241729</v>
      </c>
      <c r="Q26" s="36">
        <v>0.26398033653068598</v>
      </c>
      <c r="R26" s="31">
        <f t="shared" si="5"/>
        <v>11.194463452225861</v>
      </c>
      <c r="S26" s="33">
        <v>2.3751135201485498</v>
      </c>
      <c r="T26" s="36">
        <v>0.28873052482142098</v>
      </c>
      <c r="U26" s="31">
        <f t="shared" si="6"/>
        <v>11.209887239696238</v>
      </c>
      <c r="V26" s="33">
        <v>2.4204977574325302</v>
      </c>
      <c r="W26" s="36">
        <v>0.24601090220643501</v>
      </c>
      <c r="X26" s="31">
        <f t="shared" si="7"/>
        <v>11.597139112186019</v>
      </c>
      <c r="Y26" s="33">
        <v>2.4851261782532998</v>
      </c>
      <c r="Z26" s="36">
        <v>0.30790346226861098</v>
      </c>
      <c r="AA26" s="31">
        <f t="shared" si="8"/>
        <v>12.585287201843443</v>
      </c>
      <c r="AB26" s="33">
        <v>2.3894395317606301</v>
      </c>
      <c r="AC26" s="36">
        <v>0.27394012783567601</v>
      </c>
      <c r="AD26" s="31">
        <f t="shared" si="9"/>
        <v>11.324416292955902</v>
      </c>
      <c r="AE26" s="33">
        <v>2.3812102829784201</v>
      </c>
      <c r="AF26" s="36">
        <v>0.29674740629764002</v>
      </c>
      <c r="AG26" s="31">
        <f t="shared" si="10"/>
        <v>11.304939957277181</v>
      </c>
      <c r="AH26" s="33">
        <v>2.3190933233506699</v>
      </c>
      <c r="AI26" s="36">
        <v>0.24004689285417399</v>
      </c>
      <c r="AJ26" s="31">
        <f t="shared" si="11"/>
        <v>10.463621042850598</v>
      </c>
      <c r="AK26" s="33">
        <v>2.3289676746282502</v>
      </c>
      <c r="AL26" s="36">
        <v>0.29848813714535799</v>
      </c>
      <c r="AM26" s="31">
        <f t="shared" si="12"/>
        <v>10.735062556309588</v>
      </c>
      <c r="AN26" s="33">
        <v>2.2908218708908699</v>
      </c>
      <c r="AO26" s="36">
        <v>0.26343005802799702</v>
      </c>
      <c r="AP26" s="31">
        <f t="shared" si="13"/>
        <v>10.231994928517061</v>
      </c>
      <c r="AQ26" s="33">
        <v>2.2620759967527202</v>
      </c>
      <c r="AR26" s="36">
        <v>0.28570921301286101</v>
      </c>
      <c r="AS26" s="31">
        <f t="shared" si="14"/>
        <v>10.003058277146518</v>
      </c>
      <c r="AT26" s="33">
        <v>2.3559109607106099</v>
      </c>
      <c r="AU26" s="36">
        <v>0.25772251335029001</v>
      </c>
      <c r="AV26" s="31">
        <f t="shared" si="15"/>
        <v>10.903909641763322</v>
      </c>
      <c r="AW26" s="33">
        <v>2.3623749996616499</v>
      </c>
      <c r="AX26" s="36">
        <v>0.31268320274661798</v>
      </c>
      <c r="AY26" s="31">
        <f t="shared" si="16"/>
        <v>11.148003151338148</v>
      </c>
      <c r="AZ26" s="33">
        <v>2.31427133459432</v>
      </c>
      <c r="BA26" s="36">
        <v>0.27539857874032603</v>
      </c>
      <c r="BB26" s="31">
        <f t="shared" si="17"/>
        <v>10.508595309323022</v>
      </c>
      <c r="BC26" s="33">
        <v>2.3039801578043599</v>
      </c>
      <c r="BD26" s="36">
        <v>0.29966101806274298</v>
      </c>
      <c r="BE26" s="31">
        <f t="shared" si="18"/>
        <v>10.473816966566719</v>
      </c>
    </row>
    <row r="27" spans="1:95" ht="15.75" x14ac:dyDescent="0.25">
      <c r="A27">
        <v>2021</v>
      </c>
      <c r="B27" s="16">
        <v>48.503718999999997</v>
      </c>
      <c r="C27" s="16">
        <f t="shared" si="0"/>
        <v>3.8816404754160159</v>
      </c>
      <c r="D27" s="33">
        <v>3.2279689954278501</v>
      </c>
      <c r="E27" s="36">
        <v>0.41628362583017697</v>
      </c>
      <c r="F27" s="31">
        <f t="shared" si="1"/>
        <v>27.511800562521973</v>
      </c>
      <c r="G27" s="33">
        <v>3.2989736069245001</v>
      </c>
      <c r="H27" s="36">
        <v>0.274168675554264</v>
      </c>
      <c r="I27" s="31">
        <f t="shared" si="2"/>
        <v>28.122158892096103</v>
      </c>
      <c r="J27" s="33">
        <v>2.9157249514649601</v>
      </c>
      <c r="K27" s="36">
        <v>0.23978852313163901</v>
      </c>
      <c r="L27" s="31">
        <f t="shared" si="3"/>
        <v>19.000669575813504</v>
      </c>
      <c r="M27" s="33">
        <v>3.1087302438032198</v>
      </c>
      <c r="N27" s="36">
        <v>0.30843903921795501</v>
      </c>
      <c r="O27" s="31">
        <f t="shared" si="4"/>
        <v>23.483488666315974</v>
      </c>
      <c r="P27" s="33">
        <v>3.0934337611124598</v>
      </c>
      <c r="Q27" s="36">
        <v>0.26384372711089699</v>
      </c>
      <c r="R27" s="31">
        <f t="shared" si="5"/>
        <v>22.833768556347419</v>
      </c>
      <c r="S27" s="33">
        <v>3.1361479485933299</v>
      </c>
      <c r="T27" s="36">
        <v>0.28707886085866002</v>
      </c>
      <c r="U27" s="31">
        <f t="shared" si="6"/>
        <v>23.983235963692294</v>
      </c>
      <c r="V27" s="33">
        <v>2.8677015890094499</v>
      </c>
      <c r="W27" s="36">
        <v>0.24902346902325301</v>
      </c>
      <c r="X27" s="31">
        <f t="shared" si="7"/>
        <v>18.150678321023268</v>
      </c>
      <c r="Y27" s="33">
        <v>3.0440585525063599</v>
      </c>
      <c r="Z27" s="36">
        <v>0.31055983798291698</v>
      </c>
      <c r="AA27" s="31">
        <f t="shared" si="8"/>
        <v>22.027292639192595</v>
      </c>
      <c r="AB27" s="33">
        <v>2.97385429994379</v>
      </c>
      <c r="AC27" s="36">
        <v>0.27368509866785601</v>
      </c>
      <c r="AD27" s="31">
        <f t="shared" si="9"/>
        <v>20.313913930635756</v>
      </c>
      <c r="AE27" s="33">
        <v>3.0458700963847201</v>
      </c>
      <c r="AF27" s="36">
        <v>0.29494985424696102</v>
      </c>
      <c r="AG27" s="31">
        <f t="shared" si="10"/>
        <v>21.963188560022513</v>
      </c>
      <c r="AH27" s="33">
        <v>2.8340961755547101</v>
      </c>
      <c r="AI27" s="36">
        <v>0.238422757635737</v>
      </c>
      <c r="AJ27" s="31">
        <f t="shared" si="11"/>
        <v>17.505565890260229</v>
      </c>
      <c r="AK27" s="33">
        <v>3.0329163595964399</v>
      </c>
      <c r="AL27" s="36">
        <v>0.29466750732136598</v>
      </c>
      <c r="AM27" s="31">
        <f t="shared" si="12"/>
        <v>21.678713394361875</v>
      </c>
      <c r="AN27" s="33">
        <v>2.9909939243350001</v>
      </c>
      <c r="AO27" s="36">
        <v>0.25981087081570098</v>
      </c>
      <c r="AP27" s="31">
        <f t="shared" si="13"/>
        <v>20.588749145922215</v>
      </c>
      <c r="AQ27" s="33">
        <v>3.0421653805782598</v>
      </c>
      <c r="AR27" s="36">
        <v>0.28047691619431903</v>
      </c>
      <c r="AS27" s="31">
        <f t="shared" si="14"/>
        <v>21.79104337115886</v>
      </c>
      <c r="AT27" s="33">
        <v>2.83965885279446</v>
      </c>
      <c r="AU27" s="36">
        <v>0.256791882366461</v>
      </c>
      <c r="AV27" s="31">
        <f t="shared" si="15"/>
        <v>17.683462631284264</v>
      </c>
      <c r="AW27" s="33">
        <v>3.0648793329658499</v>
      </c>
      <c r="AX27" s="36">
        <v>0.30938397233834802</v>
      </c>
      <c r="AY27" s="31">
        <f t="shared" si="16"/>
        <v>22.482529796734482</v>
      </c>
      <c r="AZ27" s="33">
        <v>3.0017085540845501</v>
      </c>
      <c r="BA27" s="36">
        <v>0.27205765667741899</v>
      </c>
      <c r="BB27" s="31">
        <f t="shared" si="17"/>
        <v>20.878423104825</v>
      </c>
      <c r="BC27" s="33">
        <v>3.0571955130667101</v>
      </c>
      <c r="BD27" s="36">
        <v>0.295021534367154</v>
      </c>
      <c r="BE27" s="31">
        <f t="shared" si="18"/>
        <v>22.213814407069428</v>
      </c>
    </row>
    <row r="28" spans="1:95" s="5" customFormat="1" ht="15.75" x14ac:dyDescent="0.25">
      <c r="A28" s="5">
        <v>2022</v>
      </c>
      <c r="B28" s="14">
        <v>18.036332000000002</v>
      </c>
      <c r="C28" s="16">
        <f t="shared" si="0"/>
        <v>2.8923881680186057</v>
      </c>
      <c r="D28" s="33">
        <v>2.71169087867175</v>
      </c>
      <c r="E28" s="36">
        <v>0.42882990518382402</v>
      </c>
      <c r="F28" s="31">
        <f>EXP(D28+(0.5*E28*E28))</f>
        <v>16.504588323503526</v>
      </c>
      <c r="G28" s="33">
        <v>2.70227176657726</v>
      </c>
      <c r="H28" s="36">
        <v>0.29485079499475503</v>
      </c>
      <c r="I28" s="31">
        <f t="shared" si="2"/>
        <v>15.576140093695468</v>
      </c>
      <c r="J28" s="33">
        <v>2.7508321441260302</v>
      </c>
      <c r="K28" s="36">
        <v>0.30905450369502502</v>
      </c>
      <c r="L28" s="31">
        <f t="shared" si="3"/>
        <v>16.421467738212119</v>
      </c>
      <c r="M28" s="33">
        <v>2.52963146650858</v>
      </c>
      <c r="N28" s="36">
        <v>0.34272781882262499</v>
      </c>
      <c r="O28" s="31">
        <f t="shared" si="4"/>
        <v>13.307963898769396</v>
      </c>
      <c r="P28" s="33">
        <v>2.65068927177404</v>
      </c>
      <c r="Q28" s="36">
        <v>0.306974934590383</v>
      </c>
      <c r="R28" s="31">
        <f t="shared" si="5"/>
        <v>14.847122523436502</v>
      </c>
      <c r="S28" s="33">
        <v>2.5409635656490202</v>
      </c>
      <c r="T28" s="36">
        <v>0.32182237192878299</v>
      </c>
      <c r="U28" s="31">
        <f t="shared" si="6"/>
        <v>13.366457340177666</v>
      </c>
      <c r="V28" s="33">
        <v>2.7113712875480802</v>
      </c>
      <c r="W28" s="36">
        <v>0.32149657546606097</v>
      </c>
      <c r="X28" s="31">
        <f t="shared" si="7"/>
        <v>15.848126818898089</v>
      </c>
      <c r="Y28" s="33">
        <v>2.55742336859592</v>
      </c>
      <c r="Z28" s="36">
        <v>0.35079030546963003</v>
      </c>
      <c r="AA28" s="31">
        <f t="shared" si="8"/>
        <v>13.72131259349773</v>
      </c>
      <c r="AB28" s="33">
        <v>2.6100857380787299</v>
      </c>
      <c r="AC28" s="36">
        <v>0.32807497411821401</v>
      </c>
      <c r="AD28" s="31">
        <f t="shared" si="9"/>
        <v>14.352186965921964</v>
      </c>
      <c r="AE28" s="33">
        <v>2.5551137643589601</v>
      </c>
      <c r="AF28" s="36">
        <v>0.33761592228540199</v>
      </c>
      <c r="AG28" s="31">
        <f t="shared" si="10"/>
        <v>13.627720902106878</v>
      </c>
      <c r="AH28" s="33">
        <v>2.7353148097038802</v>
      </c>
      <c r="AI28" s="36">
        <v>0.31794443241252901</v>
      </c>
      <c r="AJ28" s="31">
        <f t="shared" si="11"/>
        <v>16.213741780963552</v>
      </c>
      <c r="AK28" s="33">
        <v>2.5186476524745798</v>
      </c>
      <c r="AL28" s="36">
        <v>0.33870697023645502</v>
      </c>
      <c r="AM28" s="31">
        <f t="shared" si="12"/>
        <v>13.144571481774083</v>
      </c>
      <c r="AN28" s="33">
        <v>2.6138347499657701</v>
      </c>
      <c r="AO28" s="36">
        <v>0.315291863436507</v>
      </c>
      <c r="AP28" s="31">
        <f t="shared" si="13"/>
        <v>14.346976591800374</v>
      </c>
      <c r="AQ28" s="33">
        <v>2.5242685437516799</v>
      </c>
      <c r="AR28" s="36">
        <v>0.326115902524164</v>
      </c>
      <c r="AS28" s="31">
        <f t="shared" si="14"/>
        <v>13.163453752857887</v>
      </c>
      <c r="AT28" s="33">
        <v>2.6991682521118698</v>
      </c>
      <c r="AU28" s="36">
        <v>0.33034912117729998</v>
      </c>
      <c r="AV28" s="31">
        <f t="shared" si="15"/>
        <v>15.701143169432935</v>
      </c>
      <c r="AW28" s="33">
        <v>2.51050247170748</v>
      </c>
      <c r="AX28" s="36">
        <v>0.34777713356645501</v>
      </c>
      <c r="AY28" s="31">
        <f t="shared" si="16"/>
        <v>13.078595191809621</v>
      </c>
      <c r="AZ28" s="33">
        <v>2.5783695628286498</v>
      </c>
      <c r="BA28" s="36">
        <v>0.323726156677552</v>
      </c>
      <c r="BB28" s="31">
        <f t="shared" si="17"/>
        <v>13.884441200095887</v>
      </c>
      <c r="BC28" s="33">
        <v>2.5059578612042701</v>
      </c>
      <c r="BD28" s="36">
        <v>0.33652097062716502</v>
      </c>
      <c r="BE28" s="31">
        <f t="shared" si="18"/>
        <v>12.96924834169409</v>
      </c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</row>
    <row r="29" spans="1:95" ht="15.75" x14ac:dyDescent="0.25">
      <c r="C29" s="49" t="s">
        <v>77</v>
      </c>
      <c r="D29" s="15" t="s">
        <v>57</v>
      </c>
      <c r="E29" s="49"/>
      <c r="F29" s="50"/>
      <c r="G29" s="15" t="s">
        <v>57</v>
      </c>
      <c r="H29" s="51"/>
      <c r="I29" s="51"/>
      <c r="J29" s="15" t="s">
        <v>57</v>
      </c>
      <c r="K29" s="49"/>
      <c r="L29" s="50"/>
      <c r="M29" s="15" t="s">
        <v>57</v>
      </c>
      <c r="N29" s="51"/>
      <c r="O29" s="51"/>
      <c r="P29" s="15" t="s">
        <v>57</v>
      </c>
      <c r="Q29" s="49"/>
      <c r="R29" s="50"/>
      <c r="S29" s="15" t="s">
        <v>57</v>
      </c>
      <c r="T29" s="51"/>
      <c r="U29" s="51"/>
      <c r="V29" s="15" t="s">
        <v>57</v>
      </c>
      <c r="W29" s="49"/>
      <c r="X29" s="50"/>
      <c r="Y29" s="15" t="s">
        <v>57</v>
      </c>
      <c r="Z29" s="51"/>
      <c r="AA29" s="51"/>
      <c r="AB29" s="15" t="s">
        <v>57</v>
      </c>
      <c r="AC29" s="49"/>
      <c r="AD29" s="50"/>
      <c r="AE29" s="15" t="s">
        <v>57</v>
      </c>
      <c r="AF29" s="51"/>
      <c r="AG29" s="51"/>
      <c r="AH29" s="15" t="s">
        <v>57</v>
      </c>
      <c r="AI29" s="49"/>
      <c r="AJ29" s="50"/>
      <c r="AK29" s="15" t="s">
        <v>57</v>
      </c>
      <c r="AL29" s="51"/>
      <c r="AM29" s="51"/>
      <c r="AN29" s="15" t="s">
        <v>57</v>
      </c>
      <c r="AO29" s="49"/>
      <c r="AP29" s="50"/>
      <c r="AQ29" s="15" t="s">
        <v>57</v>
      </c>
      <c r="AR29" s="51"/>
      <c r="AS29" s="51"/>
      <c r="AT29" s="15" t="s">
        <v>57</v>
      </c>
      <c r="AU29" s="49"/>
      <c r="AV29" s="50"/>
      <c r="AW29" s="15" t="s">
        <v>57</v>
      </c>
      <c r="AX29" s="51"/>
      <c r="AY29" s="51"/>
      <c r="AZ29" s="15" t="s">
        <v>57</v>
      </c>
      <c r="BA29" s="49"/>
      <c r="BB29" s="50"/>
      <c r="BC29" s="15" t="s">
        <v>57</v>
      </c>
      <c r="BD29" s="52"/>
      <c r="BE29" s="52"/>
    </row>
    <row r="30" spans="1:95" ht="15.75" x14ac:dyDescent="0.25">
      <c r="C30" s="20" t="s">
        <v>64</v>
      </c>
      <c r="D30" s="46">
        <f>ABS(($B19-F19)/$B19)</f>
        <v>0.45672069747697597</v>
      </c>
      <c r="E30" s="63"/>
      <c r="F30" s="21"/>
      <c r="G30" s="46">
        <f>ABS(($B19-I19)/$B19)</f>
        <v>0.31261641916554928</v>
      </c>
      <c r="H30" s="22"/>
      <c r="I30" s="22"/>
      <c r="J30" s="46">
        <f>ABS(($B19-L19)/$B19)</f>
        <v>0.36673950263273686</v>
      </c>
      <c r="K30" s="8"/>
      <c r="L30" s="21"/>
      <c r="M30" s="46">
        <f>ABS(($B19-O19)/$B19)</f>
        <v>0.36444714770349645</v>
      </c>
      <c r="N30" s="22"/>
      <c r="O30" s="22"/>
      <c r="P30" s="46">
        <f>ABS(($B19-R19)/$B19)</f>
        <v>0.36211433456193315</v>
      </c>
      <c r="Q30" s="8"/>
      <c r="R30" s="21"/>
      <c r="S30" s="46">
        <f>ABS(($B19-U19)/$B19)</f>
        <v>0.35376346545228299</v>
      </c>
      <c r="T30" s="22"/>
      <c r="U30" s="22"/>
      <c r="V30" s="46">
        <f>ABS(($B19-X19)/$B19)</f>
        <v>0.42210239914903513</v>
      </c>
      <c r="W30" s="8"/>
      <c r="X30" s="21"/>
      <c r="Y30" s="46">
        <f>ABS(($B19-AA19)/$B19)</f>
        <v>0.34687740706191195</v>
      </c>
      <c r="Z30" s="22"/>
      <c r="AA30" s="22"/>
      <c r="AB30" s="46">
        <f>ABS(($B19-AD19)/$B19)</f>
        <v>0.37412550255991611</v>
      </c>
      <c r="AC30" s="8"/>
      <c r="AD30" s="21"/>
      <c r="AE30" s="46">
        <f>ABS(($B19-AG19)/$B19)</f>
        <v>0.33937484700376053</v>
      </c>
      <c r="AF30" s="22"/>
      <c r="AG30" s="22"/>
      <c r="AH30" s="46">
        <f>ABS(($B19-AJ19)/$B19)</f>
        <v>0.36411116948601341</v>
      </c>
      <c r="AI30" s="8"/>
      <c r="AJ30" s="21"/>
      <c r="AK30" s="46">
        <f>ABS(($B19-AM19)/$B19)</f>
        <v>0.34903213747312273</v>
      </c>
      <c r="AL30" s="22"/>
      <c r="AM30" s="22"/>
      <c r="AN30" s="46">
        <f>ABS(($B19-AP19)/$B19)</f>
        <v>0.36240827843398582</v>
      </c>
      <c r="AO30" s="8"/>
      <c r="AP30" s="21"/>
      <c r="AQ30" s="46">
        <f>ABS(($B19-AS19)/$B19)</f>
        <v>0.33842138549631801</v>
      </c>
      <c r="AR30" s="22"/>
      <c r="AS30" s="22"/>
      <c r="AT30" s="46">
        <f>ABS(($B19-AV19)/$B19)</f>
        <v>0.35226435839006326</v>
      </c>
      <c r="AU30" s="8"/>
      <c r="AV30" s="21"/>
      <c r="AW30" s="46">
        <f>ABS(($B19-AY19)/$B19)</f>
        <v>0.37411537070699341</v>
      </c>
      <c r="AX30" s="22"/>
      <c r="AY30" s="22"/>
      <c r="AZ30" s="46">
        <f>ABS(($B19-BB19)/$B19)</f>
        <v>0.35121849019406076</v>
      </c>
      <c r="BA30" s="8"/>
      <c r="BB30" s="21"/>
      <c r="BC30" s="46">
        <f>ABS(($B19-BE19)/$B19)</f>
        <v>0.35928787170838622</v>
      </c>
    </row>
    <row r="31" spans="1:95" ht="15.75" x14ac:dyDescent="0.25">
      <c r="C31" s="20" t="s">
        <v>65</v>
      </c>
      <c r="D31" s="46">
        <f>ABS(($B20-F20)/$B20)</f>
        <v>0.18173464481338733</v>
      </c>
      <c r="F31" s="21"/>
      <c r="G31" s="46">
        <f>ABS(($B20-I20)/$B20)</f>
        <v>0.1855080326899258</v>
      </c>
      <c r="H31" s="22"/>
      <c r="I31" s="22"/>
      <c r="J31" s="46">
        <f>ABS(($B20-L20)/$B20)</f>
        <v>4.696545154343792E-3</v>
      </c>
      <c r="K31" s="8"/>
      <c r="L31" s="21"/>
      <c r="M31" s="46">
        <f>ABS(($B20-O20)/$B20)</f>
        <v>0.22796536917205057</v>
      </c>
      <c r="N31" s="22"/>
      <c r="O31" s="22"/>
      <c r="P31" s="46">
        <f>ABS(($B20-R20)/$B20)</f>
        <v>0.12048239628057619</v>
      </c>
      <c r="Q31" s="8"/>
      <c r="R31" s="21"/>
      <c r="S31" s="46">
        <f>ABS(($B20-U20)/$B20)</f>
        <v>0.19504818212133232</v>
      </c>
      <c r="T31" s="22"/>
      <c r="U31" s="22"/>
      <c r="V31" s="46">
        <f>ABS(($B20-X20)/$B20)</f>
        <v>1.8065657443445651E-2</v>
      </c>
      <c r="W31" s="8"/>
      <c r="X31" s="21"/>
      <c r="Y31" s="46">
        <f>ABS(($B20-AA20)/$B20)</f>
        <v>0.21970390091423997</v>
      </c>
      <c r="Z31" s="22"/>
      <c r="AA31" s="22"/>
      <c r="AB31" s="46">
        <f>ABS(($B20-AD20)/$B20)</f>
        <v>0.11010233949189999</v>
      </c>
      <c r="AC31" s="8"/>
      <c r="AD31" s="21"/>
      <c r="AE31" s="46">
        <f>ABS(($B20-AG20)/$B20)</f>
        <v>0.1890685723118532</v>
      </c>
      <c r="AF31" s="22"/>
      <c r="AG31" s="22"/>
      <c r="AH31" s="46">
        <f>ABS(($B20-AJ20)/$B20)</f>
        <v>2.6852708104621807E-2</v>
      </c>
      <c r="AI31" s="8"/>
      <c r="AJ31" s="21"/>
      <c r="AK31" s="46">
        <f>ABS(($B20-AM20)/$B20)</f>
        <v>0.23981037690818216</v>
      </c>
      <c r="AL31" s="22"/>
      <c r="AM31" s="22"/>
      <c r="AN31" s="46">
        <f>ABS(($B20-AP20)/$B20)</f>
        <v>0.10226240913436262</v>
      </c>
      <c r="AO31" s="8"/>
      <c r="AP31" s="21"/>
      <c r="AQ31" s="46">
        <f>ABS(($B20-AS20)/$B20)</f>
        <v>0.1965287271278057</v>
      </c>
      <c r="AR31" s="22"/>
      <c r="AS31" s="22"/>
      <c r="AT31" s="46">
        <f>ABS(($B20-AV20)/$B20)</f>
        <v>0.14871154200311509</v>
      </c>
      <c r="AU31" s="8"/>
      <c r="AV31" s="21"/>
      <c r="AW31" s="46">
        <f>ABS(($B20-AY20)/$B20)</f>
        <v>0.31045078723677094</v>
      </c>
      <c r="AX31" s="22"/>
      <c r="AY31" s="22"/>
      <c r="AZ31" s="46">
        <f>ABS(($B20-BB20)/$B20)</f>
        <v>0.23581131565246921</v>
      </c>
      <c r="BA31" s="8"/>
      <c r="BB31" s="21"/>
      <c r="BC31" s="46">
        <f>ABS(($B20-BE20)/$B20)</f>
        <v>0.29063324169031296</v>
      </c>
    </row>
    <row r="32" spans="1:95" ht="15.75" x14ac:dyDescent="0.25">
      <c r="C32" s="20" t="s">
        <v>66</v>
      </c>
      <c r="D32" s="46">
        <f t="shared" ref="D32:D38" si="19">ABS(($B21-F21)/$B21)</f>
        <v>0.7773176116118069</v>
      </c>
      <c r="F32" s="21"/>
      <c r="G32" s="46">
        <f t="shared" ref="G32:G39" si="20">ABS(($B21-I21)/$B21)</f>
        <v>0.67604855056930468</v>
      </c>
      <c r="H32" s="22"/>
      <c r="I32" s="22"/>
      <c r="J32" s="46">
        <f t="shared" ref="J32:J39" si="21">ABS(($B21-L21)/$B21)</f>
        <v>0.2469961472764749</v>
      </c>
      <c r="K32" s="8"/>
      <c r="L32" s="21"/>
      <c r="M32" s="46">
        <f t="shared" ref="M32:M39" si="22">ABS(($B21-O21)/$B21)</f>
        <v>0.59300405620142538</v>
      </c>
      <c r="N32" s="22"/>
      <c r="O32" s="22"/>
      <c r="P32" s="46">
        <f t="shared" ref="P32:P39" si="23">ABS(($B21-R21)/$B21)</f>
        <v>0.58888765407390908</v>
      </c>
      <c r="Q32" s="8"/>
      <c r="R32" s="21"/>
      <c r="S32" s="46">
        <f t="shared" ref="S32:S39" si="24">ABS(($B21-U21)/$B21)</f>
        <v>0.66257416313714879</v>
      </c>
      <c r="T32" s="22"/>
      <c r="U32" s="22"/>
      <c r="V32" s="46">
        <f t="shared" ref="V32:V39" si="25">ABS(($B21-X21)/$B21)</f>
        <v>0.26621281526376517</v>
      </c>
      <c r="W32" s="8"/>
      <c r="X32" s="21"/>
      <c r="Y32" s="46">
        <f t="shared" ref="Y32:Y39" si="26">ABS(($B21-AA21)/$B21)</f>
        <v>0.5911701365782932</v>
      </c>
      <c r="Z32" s="22"/>
      <c r="AA32" s="22"/>
      <c r="AB32" s="46">
        <f t="shared" ref="AB32:AB39" si="27">ABS(($B21-AD21)/$B21)</f>
        <v>0.55097908743276269</v>
      </c>
      <c r="AC32" s="8"/>
      <c r="AD32" s="21"/>
      <c r="AE32" s="46">
        <f t="shared" ref="AE32:AE39" si="28">ABS(($B21-AG21)/$B21)</f>
        <v>0.65837645075504025</v>
      </c>
      <c r="AF32" s="22"/>
      <c r="AG32" s="22"/>
      <c r="AH32" s="46">
        <f t="shared" ref="AH32:AH39" si="29">ABS(($B21-AJ21)/$B21)</f>
        <v>0.17255638241858218</v>
      </c>
      <c r="AI32" s="8"/>
      <c r="AJ32" s="21"/>
      <c r="AK32" s="46">
        <f t="shared" ref="AK32:AK39" si="30">ABS(($B21-AM21)/$B21)</f>
        <v>0.5445072928269149</v>
      </c>
      <c r="AL32" s="22"/>
      <c r="AM32" s="22"/>
      <c r="AN32" s="46">
        <f t="shared" ref="AN32:AN39" si="31">ABS(($B21-AP21)/$B21)</f>
        <v>0.54433940192027219</v>
      </c>
      <c r="AO32" s="8"/>
      <c r="AP32" s="21"/>
      <c r="AQ32" s="46">
        <f t="shared" ref="AQ32:AQ39" si="32">ABS(($B21-AS21)/$B21)</f>
        <v>0.62983350608725786</v>
      </c>
      <c r="AR32" s="22"/>
      <c r="AS32" s="22"/>
      <c r="AT32" s="46">
        <f t="shared" ref="AT32:AT39" si="33">ABS(($B21-AV21)/$B21)</f>
        <v>0.26849478285429818</v>
      </c>
      <c r="AU32" s="8"/>
      <c r="AV32" s="21"/>
      <c r="AW32" s="46">
        <f t="shared" ref="AW32:AW39" si="34">ABS(($B21-AY21)/$B21)</f>
        <v>0.53697591692619417</v>
      </c>
      <c r="AX32" s="22"/>
      <c r="AY32" s="22"/>
      <c r="AZ32" s="46">
        <f t="shared" ref="AZ32:AZ39" si="35">ABS(($B21-BB21)/$B21)</f>
        <v>0.59919664381295801</v>
      </c>
      <c r="BA32" s="8"/>
      <c r="BB32" s="21"/>
      <c r="BC32" s="46">
        <f t="shared" ref="BC32:BC39" si="36">ABS(($B21-BE21)/$B21)</f>
        <v>0.61161023593940655</v>
      </c>
    </row>
    <row r="33" spans="2:57" ht="15.75" x14ac:dyDescent="0.25">
      <c r="C33" s="20" t="s">
        <v>67</v>
      </c>
      <c r="D33" s="46">
        <f t="shared" si="19"/>
        <v>0.89403280491086046</v>
      </c>
      <c r="F33" s="21"/>
      <c r="G33" s="46">
        <f t="shared" si="20"/>
        <v>0.31957222279856973</v>
      </c>
      <c r="H33" s="22"/>
      <c r="I33" s="22"/>
      <c r="J33" s="46">
        <f t="shared" si="21"/>
        <v>0.18793622234962512</v>
      </c>
      <c r="K33" s="8"/>
      <c r="L33" s="21"/>
      <c r="M33" s="46">
        <f t="shared" si="22"/>
        <v>0.26407147373155504</v>
      </c>
      <c r="N33" s="22"/>
      <c r="O33" s="22"/>
      <c r="P33" s="46">
        <f t="shared" si="23"/>
        <v>0.10879888043699422</v>
      </c>
      <c r="Q33" s="8"/>
      <c r="R33" s="21"/>
      <c r="S33" s="46">
        <f t="shared" si="24"/>
        <v>0.12385555720347702</v>
      </c>
      <c r="T33" s="22"/>
      <c r="U33" s="22"/>
      <c r="V33" s="46">
        <f t="shared" si="25"/>
        <v>3.8080576708112567E-2</v>
      </c>
      <c r="W33" s="8"/>
      <c r="X33" s="21"/>
      <c r="Y33" s="46">
        <f t="shared" si="26"/>
        <v>0.37267987504937927</v>
      </c>
      <c r="Z33" s="22"/>
      <c r="AA33" s="22"/>
      <c r="AB33" s="46">
        <f t="shared" si="27"/>
        <v>2.7104208469054649E-3</v>
      </c>
      <c r="AC33" s="8"/>
      <c r="AD33" s="21"/>
      <c r="AE33" s="46">
        <f t="shared" si="28"/>
        <v>0.25008079441933911</v>
      </c>
      <c r="AF33" s="22"/>
      <c r="AG33" s="22"/>
      <c r="AH33" s="46">
        <f t="shared" si="29"/>
        <v>0.25100327671635103</v>
      </c>
      <c r="AI33" s="8"/>
      <c r="AJ33" s="21"/>
      <c r="AK33" s="46">
        <f t="shared" si="30"/>
        <v>0.12434374393652459</v>
      </c>
      <c r="AL33" s="22"/>
      <c r="AM33" s="22"/>
      <c r="AN33" s="46">
        <f t="shared" si="31"/>
        <v>0.22544211404997541</v>
      </c>
      <c r="AO33" s="8"/>
      <c r="AP33" s="21"/>
      <c r="AQ33" s="46">
        <f t="shared" si="32"/>
        <v>1.0146277695306913E-2</v>
      </c>
      <c r="AR33" s="22"/>
      <c r="AS33" s="22"/>
      <c r="AT33" s="46">
        <f t="shared" si="33"/>
        <v>0.29106900346061282</v>
      </c>
      <c r="AU33" s="8"/>
      <c r="AV33" s="21"/>
      <c r="AW33" s="46">
        <f t="shared" si="34"/>
        <v>0.13460971935260446</v>
      </c>
      <c r="AX33" s="22"/>
      <c r="AY33" s="22"/>
      <c r="AZ33" s="46">
        <f t="shared" si="35"/>
        <v>0.19815640352344163</v>
      </c>
      <c r="BA33" s="8"/>
      <c r="BB33" s="21"/>
      <c r="BC33" s="46">
        <f t="shared" si="36"/>
        <v>1.9504204565282717E-2</v>
      </c>
    </row>
    <row r="34" spans="2:57" ht="15.75" x14ac:dyDescent="0.25">
      <c r="B34" s="7"/>
      <c r="C34" s="20" t="s">
        <v>68</v>
      </c>
      <c r="D34" s="46">
        <f t="shared" si="19"/>
        <v>1.1143977783885541</v>
      </c>
      <c r="F34" s="21"/>
      <c r="G34" s="46">
        <f t="shared" si="20"/>
        <v>0.18254567141645311</v>
      </c>
      <c r="H34" s="22"/>
      <c r="I34" s="22"/>
      <c r="J34" s="46">
        <f t="shared" si="21"/>
        <v>0.1780149371041293</v>
      </c>
      <c r="K34" s="8"/>
      <c r="L34" s="21"/>
      <c r="M34" s="46">
        <f t="shared" si="22"/>
        <v>0.25274517327406892</v>
      </c>
      <c r="N34" s="22"/>
      <c r="O34" s="22"/>
      <c r="P34" s="46">
        <f t="shared" si="23"/>
        <v>2.2932894477813777E-2</v>
      </c>
      <c r="Q34" s="8"/>
      <c r="R34" s="21"/>
      <c r="S34" s="46">
        <f t="shared" si="24"/>
        <v>0.10189351317308784</v>
      </c>
      <c r="T34" s="22"/>
      <c r="U34" s="22"/>
      <c r="V34" s="46">
        <f t="shared" si="25"/>
        <v>9.8827725145063869E-2</v>
      </c>
      <c r="W34" s="8"/>
      <c r="X34" s="21"/>
      <c r="Y34" s="46">
        <f t="shared" si="26"/>
        <v>0.12373798854200015</v>
      </c>
      <c r="Z34" s="22"/>
      <c r="AA34" s="22"/>
      <c r="AB34" s="46">
        <f t="shared" si="27"/>
        <v>0.1577990190720705</v>
      </c>
      <c r="AC34" s="8"/>
      <c r="AD34" s="21"/>
      <c r="AE34" s="46">
        <f t="shared" si="28"/>
        <v>1.9017628238347739E-2</v>
      </c>
      <c r="AF34" s="22"/>
      <c r="AG34" s="22"/>
      <c r="AH34" s="46">
        <f t="shared" si="29"/>
        <v>0.13995108230109801</v>
      </c>
      <c r="AI34" s="8"/>
      <c r="AJ34" s="21"/>
      <c r="AK34" s="46">
        <f t="shared" si="30"/>
        <v>0.15482415518382817</v>
      </c>
      <c r="AL34" s="22"/>
      <c r="AM34" s="22"/>
      <c r="AN34" s="46">
        <f t="shared" si="31"/>
        <v>5.1909715268719785E-2</v>
      </c>
      <c r="AO34" s="8"/>
      <c r="AP34" s="21"/>
      <c r="AQ34" s="46">
        <f t="shared" si="32"/>
        <v>1.16347915826789E-2</v>
      </c>
      <c r="AR34" s="22"/>
      <c r="AS34" s="22"/>
      <c r="AT34" s="46">
        <f t="shared" si="33"/>
        <v>0.13555574307223389</v>
      </c>
      <c r="AU34" s="8"/>
      <c r="AV34" s="21"/>
      <c r="AW34" s="46">
        <f t="shared" si="34"/>
        <v>0.23322032430937642</v>
      </c>
      <c r="AX34" s="22"/>
      <c r="AY34" s="22"/>
      <c r="AZ34" s="46">
        <f t="shared" si="35"/>
        <v>1.7522966195166016E-2</v>
      </c>
      <c r="BA34" s="8"/>
      <c r="BB34" s="21"/>
      <c r="BC34" s="46">
        <f t="shared" si="36"/>
        <v>9.6950758640890852E-2</v>
      </c>
    </row>
    <row r="35" spans="2:57" ht="15.75" x14ac:dyDescent="0.25">
      <c r="C35" s="20" t="s">
        <v>69</v>
      </c>
      <c r="D35" s="46">
        <f t="shared" si="19"/>
        <v>0.92797134192011488</v>
      </c>
      <c r="F35" s="21"/>
      <c r="G35" s="46">
        <f t="shared" si="20"/>
        <v>0.93662596733447878</v>
      </c>
      <c r="H35" s="22"/>
      <c r="I35" s="22"/>
      <c r="J35" s="46">
        <f t="shared" si="21"/>
        <v>0.24964772934110349</v>
      </c>
      <c r="K35" s="8"/>
      <c r="L35" s="21"/>
      <c r="M35" s="46">
        <f t="shared" si="22"/>
        <v>0.62151977875992603</v>
      </c>
      <c r="N35" s="22"/>
      <c r="O35" s="22"/>
      <c r="P35" s="46">
        <f t="shared" si="23"/>
        <v>0.32538936332416474</v>
      </c>
      <c r="Q35" s="8"/>
      <c r="R35" s="21"/>
      <c r="S35" s="46">
        <f t="shared" si="24"/>
        <v>0.44422106451324345</v>
      </c>
      <c r="T35" s="22"/>
      <c r="U35" s="22"/>
      <c r="V35" s="46">
        <f t="shared" si="25"/>
        <v>0.2766842045986152</v>
      </c>
      <c r="W35" s="8"/>
      <c r="X35" s="21"/>
      <c r="Y35" s="46">
        <f t="shared" si="26"/>
        <v>0.66920813209432428</v>
      </c>
      <c r="Z35" s="22"/>
      <c r="AA35" s="22"/>
      <c r="AB35" s="46">
        <f t="shared" si="27"/>
        <v>0.29267962497600131</v>
      </c>
      <c r="AC35" s="8"/>
      <c r="AD35" s="21"/>
      <c r="AE35" s="46">
        <f t="shared" si="28"/>
        <v>0.47441030356791586</v>
      </c>
      <c r="AF35" s="22"/>
      <c r="AG35" s="22"/>
      <c r="AH35" s="46">
        <f t="shared" si="29"/>
        <v>0.16948317369913213</v>
      </c>
      <c r="AI35" s="8"/>
      <c r="AJ35" s="21"/>
      <c r="AK35" s="46">
        <f t="shared" si="30"/>
        <v>0.49202256611924905</v>
      </c>
      <c r="AL35" s="22"/>
      <c r="AM35" s="22"/>
      <c r="AN35" s="46">
        <f t="shared" si="31"/>
        <v>0.20538657860569806</v>
      </c>
      <c r="AO35" s="8"/>
      <c r="AP35" s="21"/>
      <c r="AQ35" s="46">
        <f t="shared" si="32"/>
        <v>0.31548697813353893</v>
      </c>
      <c r="AR35" s="22"/>
      <c r="AS35" s="22"/>
      <c r="AT35" s="46">
        <f t="shared" si="33"/>
        <v>0.23384679196257666</v>
      </c>
      <c r="AU35" s="8"/>
      <c r="AV35" s="21"/>
      <c r="AW35" s="46">
        <f t="shared" si="34"/>
        <v>0.52207158406003962</v>
      </c>
      <c r="AX35" s="22"/>
      <c r="AY35" s="22"/>
      <c r="AZ35" s="46">
        <f t="shared" si="35"/>
        <v>0.26570210704089092</v>
      </c>
      <c r="BA35" s="8"/>
      <c r="BB35" s="21"/>
      <c r="BC35" s="46">
        <f t="shared" si="36"/>
        <v>0.35665039051165742</v>
      </c>
    </row>
    <row r="36" spans="2:57" ht="15.75" x14ac:dyDescent="0.25">
      <c r="B36" s="7"/>
      <c r="C36" s="20" t="s">
        <v>70</v>
      </c>
      <c r="D36" s="46">
        <f t="shared" si="19"/>
        <v>0.10451906948437439</v>
      </c>
      <c r="F36" s="21"/>
      <c r="G36" s="46">
        <f t="shared" si="20"/>
        <v>0.20983598545730062</v>
      </c>
      <c r="H36" s="22"/>
      <c r="I36" s="22"/>
      <c r="J36" s="46">
        <f t="shared" si="21"/>
        <v>0.23046459095449531</v>
      </c>
      <c r="K36" s="8"/>
      <c r="L36" s="21"/>
      <c r="M36" s="46">
        <f t="shared" si="22"/>
        <v>0.25923250573553952</v>
      </c>
      <c r="N36" s="22"/>
      <c r="O36" s="22"/>
      <c r="P36" s="46">
        <f t="shared" si="23"/>
        <v>0.23781110520118345</v>
      </c>
      <c r="Q36" s="8"/>
      <c r="R36" s="21"/>
      <c r="S36" s="46">
        <f t="shared" si="24"/>
        <v>0.27018880746475549</v>
      </c>
      <c r="T36" s="22"/>
      <c r="U36" s="22"/>
      <c r="V36" s="46">
        <f t="shared" si="25"/>
        <v>0.19645000109583829</v>
      </c>
      <c r="W36" s="8"/>
      <c r="X36" s="21"/>
      <c r="Y36" s="46">
        <f t="shared" si="26"/>
        <v>0.2167000223313845</v>
      </c>
      <c r="Z36" s="22"/>
      <c r="AA36" s="22"/>
      <c r="AB36" s="46">
        <f t="shared" si="27"/>
        <v>0.26966363168518848</v>
      </c>
      <c r="AC36" s="8"/>
      <c r="AD36" s="21"/>
      <c r="AE36" s="46">
        <f t="shared" si="28"/>
        <v>0.25819058361034375</v>
      </c>
      <c r="AF36" s="22"/>
      <c r="AG36" s="22"/>
      <c r="AH36" s="46">
        <f t="shared" si="29"/>
        <v>0.29016165386555043</v>
      </c>
      <c r="AI36" s="8"/>
      <c r="AJ36" s="21"/>
      <c r="AK36" s="46">
        <f t="shared" si="30"/>
        <v>0.33106934806986216</v>
      </c>
      <c r="AL36" s="22"/>
      <c r="AM36" s="22"/>
      <c r="AN36" s="46">
        <f t="shared" si="31"/>
        <v>0.29165030326745578</v>
      </c>
      <c r="AO36" s="8"/>
      <c r="AP36" s="21"/>
      <c r="AQ36" s="46">
        <f t="shared" si="32"/>
        <v>0.33476778566908172</v>
      </c>
      <c r="AR36" s="22"/>
      <c r="AS36" s="22"/>
      <c r="AT36" s="46">
        <f t="shared" si="33"/>
        <v>0.3371385380706014</v>
      </c>
      <c r="AU36" s="8"/>
      <c r="AV36" s="21"/>
      <c r="AW36" s="46">
        <f t="shared" si="34"/>
        <v>0.3684722446649521</v>
      </c>
      <c r="AX36" s="22"/>
      <c r="AY36" s="22"/>
      <c r="AZ36" s="46">
        <f t="shared" si="35"/>
        <v>0.32419687004493863</v>
      </c>
      <c r="BA36" s="8"/>
      <c r="BB36" s="21"/>
      <c r="BC36" s="46">
        <f t="shared" si="36"/>
        <v>0.37062753349246941</v>
      </c>
    </row>
    <row r="37" spans="2:57" ht="15.75" x14ac:dyDescent="0.25">
      <c r="B37" s="7"/>
      <c r="C37" s="20" t="s">
        <v>71</v>
      </c>
      <c r="D37" s="46">
        <f t="shared" si="19"/>
        <v>1.3663791109925811</v>
      </c>
      <c r="F37" s="21"/>
      <c r="G37" s="46">
        <f t="shared" si="20"/>
        <v>0.25964973480085846</v>
      </c>
      <c r="H37" s="22"/>
      <c r="I37" s="22"/>
      <c r="J37" s="46">
        <f t="shared" si="21"/>
        <v>0.38197252585983921</v>
      </c>
      <c r="K37" s="8"/>
      <c r="L37" s="21"/>
      <c r="M37" s="46">
        <f t="shared" si="22"/>
        <v>0.54452892199512437</v>
      </c>
      <c r="N37" s="22"/>
      <c r="O37" s="22"/>
      <c r="P37" s="46">
        <f t="shared" si="23"/>
        <v>0.38837637658018148</v>
      </c>
      <c r="Q37" s="8"/>
      <c r="R37" s="21"/>
      <c r="S37" s="46">
        <f t="shared" si="24"/>
        <v>0.39028928846315408</v>
      </c>
      <c r="T37" s="22"/>
      <c r="U37" s="22"/>
      <c r="V37" s="46">
        <f t="shared" si="25"/>
        <v>0.43831761548800563</v>
      </c>
      <c r="W37" s="8"/>
      <c r="X37" s="21"/>
      <c r="Y37" s="46">
        <f t="shared" si="26"/>
        <v>0.56087118583982221</v>
      </c>
      <c r="Z37" s="22"/>
      <c r="AA37" s="22"/>
      <c r="AB37" s="46">
        <f t="shared" si="27"/>
        <v>0.4044935808489758</v>
      </c>
      <c r="AC37" s="8"/>
      <c r="AD37" s="21"/>
      <c r="AE37" s="46">
        <f t="shared" si="28"/>
        <v>0.40207805781170991</v>
      </c>
      <c r="AF37" s="22"/>
      <c r="AG37" s="22"/>
      <c r="AH37" s="46">
        <f t="shared" si="29"/>
        <v>0.29773475355734674</v>
      </c>
      <c r="AI37" s="8"/>
      <c r="AJ37" s="21"/>
      <c r="AK37" s="46">
        <f t="shared" si="30"/>
        <v>0.33139987618854344</v>
      </c>
      <c r="AL37" s="22"/>
      <c r="AM37" s="22"/>
      <c r="AN37" s="46">
        <f t="shared" si="31"/>
        <v>0.26900767550557997</v>
      </c>
      <c r="AO37" s="8"/>
      <c r="AP37" s="21"/>
      <c r="AQ37" s="46">
        <f t="shared" si="32"/>
        <v>0.24061415402483105</v>
      </c>
      <c r="AR37" s="22"/>
      <c r="AS37" s="22"/>
      <c r="AT37" s="46">
        <f t="shared" si="33"/>
        <v>0.35234088025710097</v>
      </c>
      <c r="AU37" s="8"/>
      <c r="AV37" s="21"/>
      <c r="AW37" s="46">
        <f t="shared" si="34"/>
        <v>0.38261420812283736</v>
      </c>
      <c r="AX37" s="22"/>
      <c r="AY37" s="22"/>
      <c r="AZ37" s="46">
        <f t="shared" si="35"/>
        <v>0.30331261884681004</v>
      </c>
      <c r="BA37" s="8"/>
      <c r="BB37" s="21"/>
      <c r="BC37" s="46">
        <f t="shared" si="36"/>
        <v>0.29899928755536181</v>
      </c>
    </row>
    <row r="38" spans="2:57" ht="15.75" x14ac:dyDescent="0.25">
      <c r="B38" s="7"/>
      <c r="C38" s="20" t="s">
        <v>72</v>
      </c>
      <c r="D38" s="46">
        <f t="shared" si="19"/>
        <v>0.4327898740605442</v>
      </c>
      <c r="F38" s="21"/>
      <c r="G38" s="46">
        <f t="shared" si="20"/>
        <v>0.42020613116086819</v>
      </c>
      <c r="H38" s="22"/>
      <c r="I38" s="22"/>
      <c r="J38" s="46">
        <f t="shared" si="21"/>
        <v>0.60826365549797312</v>
      </c>
      <c r="K38" s="8"/>
      <c r="L38" s="21"/>
      <c r="M38" s="46">
        <f t="shared" si="22"/>
        <v>0.51584148287029341</v>
      </c>
      <c r="N38" s="22"/>
      <c r="O38" s="22"/>
      <c r="P38" s="46">
        <f t="shared" si="23"/>
        <v>0.52923674664313014</v>
      </c>
      <c r="Q38" s="8"/>
      <c r="R38" s="21"/>
      <c r="S38" s="46">
        <f t="shared" si="24"/>
        <v>0.50553820494275303</v>
      </c>
      <c r="T38" s="22"/>
      <c r="U38" s="22"/>
      <c r="V38" s="46">
        <f t="shared" si="25"/>
        <v>0.62578790461359735</v>
      </c>
      <c r="W38" s="8"/>
      <c r="X38" s="21"/>
      <c r="Y38" s="46">
        <f t="shared" si="26"/>
        <v>0.54586384109654362</v>
      </c>
      <c r="Z38" s="22"/>
      <c r="AA38" s="22"/>
      <c r="AB38" s="46">
        <f t="shared" si="27"/>
        <v>0.58118852843766977</v>
      </c>
      <c r="AC38" s="8"/>
      <c r="AD38" s="21"/>
      <c r="AE38" s="46">
        <f t="shared" si="28"/>
        <v>0.54718547334437362</v>
      </c>
      <c r="AF38" s="22"/>
      <c r="AG38" s="22"/>
      <c r="AH38" s="46">
        <f t="shared" si="29"/>
        <v>0.639088171975839</v>
      </c>
      <c r="AI38" s="8"/>
      <c r="AJ38" s="21"/>
      <c r="AK38" s="46">
        <f t="shared" si="30"/>
        <v>0.55305049094561431</v>
      </c>
      <c r="AL38" s="22"/>
      <c r="AM38" s="22"/>
      <c r="AN38" s="46">
        <f t="shared" si="31"/>
        <v>0.57552225745984109</v>
      </c>
      <c r="AO38" s="8"/>
      <c r="AP38" s="21"/>
      <c r="AQ38" s="46">
        <f t="shared" si="32"/>
        <v>0.55073458653430551</v>
      </c>
      <c r="AR38" s="22"/>
      <c r="AS38" s="22"/>
      <c r="AT38" s="46">
        <f t="shared" si="33"/>
        <v>0.63542047917430278</v>
      </c>
      <c r="AU38" s="8"/>
      <c r="AV38" s="21"/>
      <c r="AW38" s="46">
        <f t="shared" si="34"/>
        <v>0.53647822764405995</v>
      </c>
      <c r="AX38" s="22"/>
      <c r="AY38" s="22"/>
      <c r="AZ38" s="46">
        <f t="shared" si="35"/>
        <v>0.56955005646422696</v>
      </c>
      <c r="BA38" s="8"/>
      <c r="BB38" s="21"/>
      <c r="BC38" s="46">
        <f t="shared" si="36"/>
        <v>0.54201832632525704</v>
      </c>
    </row>
    <row r="39" spans="2:57" ht="15.75" x14ac:dyDescent="0.25">
      <c r="B39" s="7"/>
      <c r="C39" s="20" t="s">
        <v>73</v>
      </c>
      <c r="D39" s="46">
        <f>ABS(($B28-F28)/$B28)</f>
        <v>8.4925453606446988E-2</v>
      </c>
      <c r="F39" s="21"/>
      <c r="G39" s="46">
        <f t="shared" si="20"/>
        <v>0.13640200825226179</v>
      </c>
      <c r="H39" s="22"/>
      <c r="I39" s="22"/>
      <c r="J39" s="46">
        <f t="shared" si="21"/>
        <v>8.953396188248712E-2</v>
      </c>
      <c r="K39" s="8"/>
      <c r="L39" s="21"/>
      <c r="M39" s="46">
        <f t="shared" si="22"/>
        <v>0.26215796544611208</v>
      </c>
      <c r="N39" s="22"/>
      <c r="O39" s="22"/>
      <c r="P39" s="46">
        <f t="shared" si="23"/>
        <v>0.17682140008087563</v>
      </c>
      <c r="Q39" s="8"/>
      <c r="R39" s="21"/>
      <c r="S39" s="46">
        <f t="shared" si="24"/>
        <v>0.25891487580858097</v>
      </c>
      <c r="T39" s="22"/>
      <c r="U39" s="22"/>
      <c r="V39" s="46">
        <f t="shared" si="25"/>
        <v>0.12132207264214874</v>
      </c>
      <c r="W39" s="8"/>
      <c r="X39" s="21"/>
      <c r="Y39" s="46">
        <f t="shared" si="26"/>
        <v>0.23924040689106138</v>
      </c>
      <c r="Z39" s="22"/>
      <c r="AA39" s="22"/>
      <c r="AB39" s="46">
        <f t="shared" si="27"/>
        <v>0.20426243174488232</v>
      </c>
      <c r="AC39" s="8"/>
      <c r="AD39" s="21"/>
      <c r="AE39" s="46">
        <f t="shared" si="28"/>
        <v>0.24442947146310698</v>
      </c>
      <c r="AF39" s="22"/>
      <c r="AG39" s="22"/>
      <c r="AH39" s="46">
        <f t="shared" si="29"/>
        <v>0.1010510462457915</v>
      </c>
      <c r="AI39" s="8"/>
      <c r="AJ39" s="21"/>
      <c r="AK39" s="46">
        <f t="shared" si="30"/>
        <v>0.27121703671377961</v>
      </c>
      <c r="AL39" s="22"/>
      <c r="AM39" s="22"/>
      <c r="AN39" s="46">
        <f t="shared" si="31"/>
        <v>0.2045513138813162</v>
      </c>
      <c r="AO39" s="8"/>
      <c r="AP39" s="21"/>
      <c r="AQ39" s="46">
        <f t="shared" si="32"/>
        <v>0.2701701347669867</v>
      </c>
      <c r="AR39" s="22"/>
      <c r="AS39" s="22"/>
      <c r="AT39" s="46">
        <f t="shared" si="33"/>
        <v>0.12947138201753361</v>
      </c>
      <c r="AU39" s="8"/>
      <c r="AV39" s="21"/>
      <c r="AW39" s="46">
        <f t="shared" si="34"/>
        <v>0.27487500275501586</v>
      </c>
      <c r="AX39" s="22"/>
      <c r="AY39" s="22"/>
      <c r="AZ39" s="46">
        <f t="shared" si="35"/>
        <v>0.23019596223356911</v>
      </c>
      <c r="BA39" s="8"/>
      <c r="BB39" s="21"/>
      <c r="BC39" s="46">
        <f t="shared" si="36"/>
        <v>0.28093759076434782</v>
      </c>
    </row>
    <row r="40" spans="2:57" x14ac:dyDescent="0.25">
      <c r="C40" s="10" t="s">
        <v>74</v>
      </c>
      <c r="D40" s="48">
        <f>AVERAGE(D35:D39)</f>
        <v>0.58331697001281224</v>
      </c>
      <c r="E40" s="10"/>
      <c r="F40" s="10"/>
      <c r="G40" s="48">
        <f>AVERAGE(G35:G39)</f>
        <v>0.39254396540115355</v>
      </c>
      <c r="H40" s="4"/>
      <c r="I40" s="4"/>
      <c r="J40" s="48">
        <f>AVERAGE(J35:J39)</f>
        <v>0.31197649270717964</v>
      </c>
      <c r="K40" s="10"/>
      <c r="L40" s="10"/>
      <c r="M40" s="48">
        <f>AVERAGE(M35:M39)</f>
        <v>0.44065613096139911</v>
      </c>
      <c r="N40" s="4"/>
      <c r="O40" s="4"/>
      <c r="P40" s="48">
        <f>AVERAGE(P35:P39)</f>
        <v>0.3315269983659071</v>
      </c>
      <c r="Q40" s="10"/>
      <c r="R40" s="10"/>
      <c r="S40" s="48">
        <f>AVERAGE(S35:S39)</f>
        <v>0.37383044823849743</v>
      </c>
      <c r="T40" s="4"/>
      <c r="U40" s="4"/>
      <c r="V40" s="48">
        <f>AVERAGE(V35:V39)</f>
        <v>0.33171235968764107</v>
      </c>
      <c r="W40" s="10"/>
      <c r="X40" s="10"/>
      <c r="Y40" s="48">
        <f>AVERAGE(Y35:Y39)</f>
        <v>0.44637671765062725</v>
      </c>
      <c r="Z40" s="4"/>
      <c r="AA40" s="4"/>
      <c r="AB40" s="48">
        <f>AVERAGE(AB35:AB39)</f>
        <v>0.35045755953854352</v>
      </c>
      <c r="AC40" s="10"/>
      <c r="AD40" s="10"/>
      <c r="AE40" s="48">
        <f>AVERAGE(AE35:AE39)</f>
        <v>0.38525877795949004</v>
      </c>
      <c r="AF40" s="4"/>
      <c r="AG40" s="4"/>
      <c r="AH40" s="48">
        <f>AVERAGE(AH35:AH39)</f>
        <v>0.29950375986873196</v>
      </c>
      <c r="AI40" s="10"/>
      <c r="AJ40" s="10"/>
      <c r="AK40" s="48">
        <f>AVERAGE(AK35:AK39)</f>
        <v>0.39575186360740966</v>
      </c>
      <c r="AL40" s="4"/>
      <c r="AM40" s="4"/>
      <c r="AN40" s="48">
        <f>AVERAGE(AN35:AN39)</f>
        <v>0.30922362574397821</v>
      </c>
      <c r="AO40" s="10"/>
      <c r="AP40" s="10"/>
      <c r="AQ40" s="48">
        <f>AVERAGE(AQ35:AQ39)</f>
        <v>0.34235472782574872</v>
      </c>
      <c r="AR40" s="4"/>
      <c r="AS40" s="4"/>
      <c r="AT40" s="48">
        <f>AVERAGE(AT35:AT39)</f>
        <v>0.33764361429642309</v>
      </c>
      <c r="AU40" s="10"/>
      <c r="AV40" s="10"/>
      <c r="AW40" s="48">
        <f>AVERAGE(AW35:AW39)</f>
        <v>0.41690225344938103</v>
      </c>
      <c r="AX40" s="4"/>
      <c r="AY40" s="4"/>
      <c r="AZ40" s="48">
        <f>AVERAGE(AZ35:AZ39)</f>
        <v>0.33859152292608719</v>
      </c>
      <c r="BA40" s="10"/>
      <c r="BB40" s="10"/>
      <c r="BC40" s="48">
        <f>AVERAGE(BC35:BC39)</f>
        <v>0.36984662572981869</v>
      </c>
      <c r="BD40" s="4"/>
      <c r="BE40" s="4"/>
    </row>
    <row r="41" spans="2:57" x14ac:dyDescent="0.25">
      <c r="C41" s="11" t="s">
        <v>75</v>
      </c>
      <c r="D41" s="47">
        <f>AVERAGE(D30:D39)</f>
        <v>0.63407883872656468</v>
      </c>
      <c r="E41" s="11"/>
      <c r="F41" s="11"/>
      <c r="G41" s="47">
        <f>AVERAGE(G30:G39)</f>
        <v>0.36390107236455704</v>
      </c>
      <c r="H41" s="5"/>
      <c r="I41" s="5"/>
      <c r="J41" s="47">
        <f>AVERAGE(J30:J39)</f>
        <v>0.25442658180532085</v>
      </c>
      <c r="K41" s="11"/>
      <c r="L41" s="11"/>
      <c r="M41" s="47">
        <f>AVERAGE(M30:M39)</f>
        <v>0.39055138748895918</v>
      </c>
      <c r="N41" s="5"/>
      <c r="O41" s="5"/>
      <c r="P41" s="47">
        <f>AVERAGE(P30:P39)</f>
        <v>0.28608511516607615</v>
      </c>
      <c r="Q41" s="11"/>
      <c r="R41" s="11"/>
      <c r="S41" s="47">
        <f>AVERAGE(S30:S39)</f>
        <v>0.33062871222798157</v>
      </c>
      <c r="T41" s="5"/>
      <c r="U41" s="5"/>
      <c r="V41" s="47">
        <f>AVERAGE(V30:V39)</f>
        <v>0.25018509721476279</v>
      </c>
      <c r="W41" s="11"/>
      <c r="X41" s="11"/>
      <c r="Y41" s="47">
        <f>AVERAGE(Y30:Y39)</f>
        <v>0.3886052896398961</v>
      </c>
      <c r="Z41" s="5"/>
      <c r="AA41" s="5"/>
      <c r="AB41" s="47">
        <f>AVERAGE(AB30:AB39)</f>
        <v>0.29480041670962731</v>
      </c>
      <c r="AC41" s="11"/>
      <c r="AD41" s="11"/>
      <c r="AE41" s="47">
        <f>AVERAGE(AE30:AE39)</f>
        <v>0.33822121825257911</v>
      </c>
      <c r="AF41" s="5"/>
      <c r="AG41" s="5"/>
      <c r="AH41" s="47">
        <f>AVERAGE(AH30:AH39)</f>
        <v>0.24519934183703262</v>
      </c>
      <c r="AI41" s="11"/>
      <c r="AJ41" s="11"/>
      <c r="AK41" s="47">
        <f>AVERAGE(AK30:AK39)</f>
        <v>0.3391277024365621</v>
      </c>
      <c r="AL41" s="5"/>
      <c r="AM41" s="5"/>
      <c r="AN41" s="47">
        <f>AVERAGE(AN30:AN39)</f>
        <v>0.28324800475272066</v>
      </c>
      <c r="AO41" s="11"/>
      <c r="AP41" s="11"/>
      <c r="AQ41" s="47">
        <f>AVERAGE(AQ30:AQ39)</f>
        <v>0.28983383271181112</v>
      </c>
      <c r="AR41" s="5"/>
      <c r="AS41" s="5"/>
      <c r="AT41" s="47">
        <f>AVERAGE(AT30:AT39)</f>
        <v>0.28843135012624388</v>
      </c>
      <c r="AU41" s="11"/>
      <c r="AV41" s="11"/>
      <c r="AW41" s="47">
        <f>AVERAGE(AW30:AW39)</f>
        <v>0.36738833857788439</v>
      </c>
      <c r="AX41" s="5"/>
      <c r="AY41" s="5"/>
      <c r="AZ41" s="47">
        <f>AVERAGE(AZ30:AZ39)</f>
        <v>0.30948634340085313</v>
      </c>
      <c r="BA41" s="11"/>
      <c r="BB41" s="11"/>
      <c r="BC41" s="47">
        <f>AVERAGE(BC30:BC39)</f>
        <v>0.3227219441193373</v>
      </c>
      <c r="BD41" s="5"/>
      <c r="BE41" s="5"/>
    </row>
    <row r="43" spans="2:57" x14ac:dyDescent="0.25">
      <c r="D43" s="66" t="s">
        <v>82</v>
      </c>
    </row>
    <row r="45" spans="2:57" x14ac:dyDescent="0.25">
      <c r="D45" s="49" t="s">
        <v>61</v>
      </c>
      <c r="E45" s="49" t="s">
        <v>62</v>
      </c>
      <c r="F45" s="49" t="s">
        <v>63</v>
      </c>
      <c r="G45" s="62" t="s">
        <v>81</v>
      </c>
    </row>
    <row r="46" spans="2:57" x14ac:dyDescent="0.25">
      <c r="D46" s="56" t="s">
        <v>0</v>
      </c>
      <c r="E46" s="53">
        <f>D40</f>
        <v>0.58331697001281224</v>
      </c>
      <c r="F46" s="53">
        <f>D41</f>
        <v>0.63407883872656468</v>
      </c>
      <c r="G46" s="61">
        <v>0.60455492375645803</v>
      </c>
    </row>
    <row r="47" spans="2:57" x14ac:dyDescent="0.25">
      <c r="D47" s="59" t="s">
        <v>1</v>
      </c>
      <c r="E47" s="54">
        <f>G40</f>
        <v>0.39254396540115355</v>
      </c>
      <c r="F47" s="54">
        <f>G41</f>
        <v>0.36390107236455704</v>
      </c>
      <c r="G47" s="58">
        <v>0.81151841590974405</v>
      </c>
    </row>
    <row r="48" spans="2:57" x14ac:dyDescent="0.25">
      <c r="D48" s="59" t="s">
        <v>2</v>
      </c>
      <c r="E48" s="54">
        <f>J40</f>
        <v>0.31197649270717964</v>
      </c>
      <c r="F48" s="54">
        <f>J41</f>
        <v>0.25442658180532085</v>
      </c>
      <c r="G48" s="58">
        <v>0.79468703853217104</v>
      </c>
    </row>
    <row r="49" spans="4:7" x14ac:dyDescent="0.25">
      <c r="D49" s="59" t="s">
        <v>3</v>
      </c>
      <c r="E49" s="54">
        <f>M40</f>
        <v>0.44065613096139911</v>
      </c>
      <c r="F49" s="54">
        <f>M41</f>
        <v>0.39055138748895918</v>
      </c>
      <c r="G49" s="58">
        <v>0.73813180355167696</v>
      </c>
    </row>
    <row r="50" spans="4:7" x14ac:dyDescent="0.25">
      <c r="D50" s="59" t="s">
        <v>4</v>
      </c>
      <c r="E50" s="54">
        <f>P40</f>
        <v>0.3315269983659071</v>
      </c>
      <c r="F50" s="54">
        <f>P41</f>
        <v>0.28608511516607615</v>
      </c>
      <c r="G50" s="58">
        <v>0.79398187169965495</v>
      </c>
    </row>
    <row r="51" spans="4:7" x14ac:dyDescent="0.25">
      <c r="D51" s="59" t="s">
        <v>5</v>
      </c>
      <c r="E51" s="54">
        <f>S40</f>
        <v>0.37383044823849743</v>
      </c>
      <c r="F51" s="54">
        <f>S41</f>
        <v>0.33062871222798157</v>
      </c>
      <c r="G51" s="58">
        <v>0.76839487950345298</v>
      </c>
    </row>
    <row r="52" spans="4:7" x14ac:dyDescent="0.25">
      <c r="D52" s="59" t="s">
        <v>6</v>
      </c>
      <c r="E52" s="54">
        <f>V40</f>
        <v>0.33171235968764107</v>
      </c>
      <c r="F52" s="54">
        <f>V41</f>
        <v>0.25018509721476279</v>
      </c>
      <c r="G52" s="58">
        <v>0.77682786925949199</v>
      </c>
    </row>
    <row r="53" spans="4:7" x14ac:dyDescent="0.25">
      <c r="D53" s="59" t="s">
        <v>7</v>
      </c>
      <c r="E53" s="54">
        <f>Y40</f>
        <v>0.44637671765062725</v>
      </c>
      <c r="F53" s="54">
        <f>Y41</f>
        <v>0.3886052896398961</v>
      </c>
      <c r="G53" s="58">
        <v>0.72788457774603899</v>
      </c>
    </row>
    <row r="54" spans="4:7" x14ac:dyDescent="0.25">
      <c r="D54" s="59" t="s">
        <v>9</v>
      </c>
      <c r="E54" s="54">
        <f>AB40</f>
        <v>0.35045755953854352</v>
      </c>
      <c r="F54" s="54">
        <f>AB41</f>
        <v>0.29480041670962731</v>
      </c>
      <c r="G54" s="58">
        <v>0.76355078796347498</v>
      </c>
    </row>
    <row r="55" spans="4:7" x14ac:dyDescent="0.25">
      <c r="D55" s="59" t="s">
        <v>10</v>
      </c>
      <c r="E55" s="54">
        <f>AE40</f>
        <v>0.38525877795949004</v>
      </c>
      <c r="F55" s="54">
        <f>AE41</f>
        <v>0.33822121825257911</v>
      </c>
      <c r="G55" s="58">
        <v>0.74705905353932101</v>
      </c>
    </row>
    <row r="56" spans="4:7" x14ac:dyDescent="0.25">
      <c r="D56" s="59" t="s">
        <v>11</v>
      </c>
      <c r="E56" s="54">
        <f>AH40</f>
        <v>0.29950375986873196</v>
      </c>
      <c r="F56" s="54">
        <f>AH41</f>
        <v>0.24519934183703262</v>
      </c>
      <c r="G56" s="58">
        <v>0.78239413948270597</v>
      </c>
    </row>
    <row r="57" spans="4:7" x14ac:dyDescent="0.25">
      <c r="D57" s="59" t="s">
        <v>12</v>
      </c>
      <c r="E57" s="54">
        <f>AK40</f>
        <v>0.39575186360740966</v>
      </c>
      <c r="F57" s="54">
        <f>AK41</f>
        <v>0.3391277024365621</v>
      </c>
      <c r="G57" s="58">
        <v>0.74327662769776104</v>
      </c>
    </row>
    <row r="58" spans="4:7" x14ac:dyDescent="0.25">
      <c r="D58" s="59" t="s">
        <v>13</v>
      </c>
      <c r="E58" s="54">
        <f>AN40</f>
        <v>0.30922362574397821</v>
      </c>
      <c r="F58" s="54">
        <f>AN41</f>
        <v>0.28324800475272066</v>
      </c>
      <c r="G58" s="58">
        <v>0.78125667089967099</v>
      </c>
    </row>
    <row r="59" spans="4:7" x14ac:dyDescent="0.25">
      <c r="D59" s="59" t="s">
        <v>14</v>
      </c>
      <c r="E59" s="54">
        <f>AQ40</f>
        <v>0.34235472782574872</v>
      </c>
      <c r="F59" s="54">
        <f>AQ41</f>
        <v>0.28983383271181112</v>
      </c>
      <c r="G59" s="58">
        <v>0.76144420424690995</v>
      </c>
    </row>
    <row r="60" spans="4:7" x14ac:dyDescent="0.25">
      <c r="D60" s="59" t="s">
        <v>16</v>
      </c>
      <c r="E60" s="54">
        <f>AT40</f>
        <v>0.33764361429642309</v>
      </c>
      <c r="F60" s="54">
        <f>AT41</f>
        <v>0.28843135012624388</v>
      </c>
      <c r="G60" s="58">
        <v>0.76412314835532702</v>
      </c>
    </row>
    <row r="61" spans="4:7" x14ac:dyDescent="0.25">
      <c r="D61" s="59" t="s">
        <v>18</v>
      </c>
      <c r="E61" s="54">
        <f>AW40</f>
        <v>0.41690225344938103</v>
      </c>
      <c r="F61" s="54">
        <f>AW41</f>
        <v>0.36738833857788439</v>
      </c>
      <c r="G61" s="58">
        <v>0.72951394157026295</v>
      </c>
    </row>
    <row r="62" spans="4:7" x14ac:dyDescent="0.25">
      <c r="D62" s="59" t="s">
        <v>26</v>
      </c>
      <c r="E62" s="54">
        <f>AZ40</f>
        <v>0.33859152292608719</v>
      </c>
      <c r="F62" s="54">
        <f>AZ41</f>
        <v>0.30948634340085313</v>
      </c>
      <c r="G62" s="58">
        <v>0.76793271909680505</v>
      </c>
    </row>
    <row r="63" spans="4:7" x14ac:dyDescent="0.25">
      <c r="D63" s="57" t="s">
        <v>21</v>
      </c>
      <c r="E63" s="55">
        <f>BC40</f>
        <v>0.36984662572981869</v>
      </c>
      <c r="F63" s="55">
        <f>BC41</f>
        <v>0.3227219441193373</v>
      </c>
      <c r="G63" s="60">
        <v>0.74560331785962697</v>
      </c>
    </row>
    <row r="65" spans="4:7" x14ac:dyDescent="0.25">
      <c r="D65" s="49" t="s">
        <v>61</v>
      </c>
      <c r="E65" s="49" t="s">
        <v>62</v>
      </c>
      <c r="F65" s="49" t="s">
        <v>63</v>
      </c>
      <c r="G65" s="62" t="s">
        <v>81</v>
      </c>
    </row>
    <row r="66" spans="4:7" x14ac:dyDescent="0.25">
      <c r="D66" s="56" t="s">
        <v>11</v>
      </c>
      <c r="E66" s="64">
        <v>0.29950375986873196</v>
      </c>
      <c r="F66" s="64">
        <v>0.24519934183703262</v>
      </c>
      <c r="G66" s="61">
        <v>0.78239413948270597</v>
      </c>
    </row>
    <row r="67" spans="4:7" x14ac:dyDescent="0.25">
      <c r="D67" s="59" t="s">
        <v>6</v>
      </c>
      <c r="E67" s="54">
        <v>0.33171235968764107</v>
      </c>
      <c r="F67" s="65">
        <v>0.25018509721476279</v>
      </c>
      <c r="G67" s="58">
        <v>0.77682786925949199</v>
      </c>
    </row>
    <row r="68" spans="4:7" x14ac:dyDescent="0.25">
      <c r="D68" s="59" t="s">
        <v>2</v>
      </c>
      <c r="E68" s="65">
        <v>0.31197649270717964</v>
      </c>
      <c r="F68" s="65">
        <v>0.25442658180532085</v>
      </c>
      <c r="G68" s="58">
        <v>0.79468703853217104</v>
      </c>
    </row>
    <row r="69" spans="4:7" x14ac:dyDescent="0.25">
      <c r="D69" s="59" t="s">
        <v>13</v>
      </c>
      <c r="E69" s="65">
        <v>0.30922362574397821</v>
      </c>
      <c r="F69" s="65">
        <v>0.28324800475272066</v>
      </c>
      <c r="G69" s="58">
        <v>0.78125667089967099</v>
      </c>
    </row>
    <row r="70" spans="4:7" x14ac:dyDescent="0.25">
      <c r="D70" s="59" t="s">
        <v>4</v>
      </c>
      <c r="E70" s="54">
        <v>0.3315269983659071</v>
      </c>
      <c r="F70" s="54">
        <v>0.28608511516607615</v>
      </c>
      <c r="G70" s="58">
        <v>0.79398187169965495</v>
      </c>
    </row>
    <row r="71" spans="4:7" x14ac:dyDescent="0.25">
      <c r="D71" s="59" t="s">
        <v>16</v>
      </c>
      <c r="E71" s="54">
        <v>0.33764361429642309</v>
      </c>
      <c r="F71" s="54">
        <v>0.28843135012624388</v>
      </c>
      <c r="G71" s="58">
        <v>0.76412314835532702</v>
      </c>
    </row>
    <row r="72" spans="4:7" x14ac:dyDescent="0.25">
      <c r="D72" s="59" t="s">
        <v>14</v>
      </c>
      <c r="E72" s="54">
        <v>0.34235472782574872</v>
      </c>
      <c r="F72" s="54">
        <v>0.28983383271181112</v>
      </c>
      <c r="G72" s="58">
        <v>0.76144420424690995</v>
      </c>
    </row>
    <row r="73" spans="4:7" x14ac:dyDescent="0.25">
      <c r="D73" s="59" t="s">
        <v>9</v>
      </c>
      <c r="E73" s="54">
        <v>0.35045755953854352</v>
      </c>
      <c r="F73" s="54">
        <v>0.29480041670962731</v>
      </c>
      <c r="G73" s="58">
        <v>0.76355078796347498</v>
      </c>
    </row>
    <row r="74" spans="4:7" x14ac:dyDescent="0.25">
      <c r="D74" s="59" t="s">
        <v>26</v>
      </c>
      <c r="E74" s="54">
        <v>0.33859152292608719</v>
      </c>
      <c r="F74" s="54">
        <v>0.30948634340085313</v>
      </c>
      <c r="G74" s="58">
        <v>0.76793271909680505</v>
      </c>
    </row>
    <row r="75" spans="4:7" x14ac:dyDescent="0.25">
      <c r="D75" s="59" t="s">
        <v>21</v>
      </c>
      <c r="E75" s="54">
        <v>0.36984662572981869</v>
      </c>
      <c r="F75" s="54">
        <v>0.3227219441193373</v>
      </c>
      <c r="G75" s="58">
        <v>0.74560331785962697</v>
      </c>
    </row>
    <row r="76" spans="4:7" x14ac:dyDescent="0.25">
      <c r="D76" s="59" t="s">
        <v>5</v>
      </c>
      <c r="E76" s="54">
        <v>0.37383044823849743</v>
      </c>
      <c r="F76" s="54">
        <v>0.33062871222798157</v>
      </c>
      <c r="G76" s="58">
        <v>0.76839487950345298</v>
      </c>
    </row>
    <row r="77" spans="4:7" x14ac:dyDescent="0.25">
      <c r="D77" s="59" t="s">
        <v>10</v>
      </c>
      <c r="E77" s="54">
        <v>0.38525877795949004</v>
      </c>
      <c r="F77" s="54">
        <v>0.33822121825257911</v>
      </c>
      <c r="G77" s="58">
        <v>0.74705905353932101</v>
      </c>
    </row>
    <row r="78" spans="4:7" x14ac:dyDescent="0.25">
      <c r="D78" s="59" t="s">
        <v>12</v>
      </c>
      <c r="E78" s="54">
        <v>0.39575186360740966</v>
      </c>
      <c r="F78" s="54">
        <v>0.3391277024365621</v>
      </c>
      <c r="G78" s="58">
        <v>0.74327662769776104</v>
      </c>
    </row>
    <row r="79" spans="4:7" x14ac:dyDescent="0.25">
      <c r="D79" s="59" t="s">
        <v>1</v>
      </c>
      <c r="E79" s="54">
        <v>0.39254396540115355</v>
      </c>
      <c r="F79" s="54">
        <v>0.36390107236455704</v>
      </c>
      <c r="G79" s="58">
        <v>0.81151841590974405</v>
      </c>
    </row>
    <row r="80" spans="4:7" x14ac:dyDescent="0.25">
      <c r="D80" s="59" t="s">
        <v>18</v>
      </c>
      <c r="E80" s="54">
        <v>0.41690225344938103</v>
      </c>
      <c r="F80" s="54">
        <v>0.36738833857788439</v>
      </c>
      <c r="G80" s="58">
        <v>0.72951394157026295</v>
      </c>
    </row>
    <row r="81" spans="4:7" x14ac:dyDescent="0.25">
      <c r="D81" s="59" t="s">
        <v>7</v>
      </c>
      <c r="E81" s="54">
        <v>0.44637671765062725</v>
      </c>
      <c r="F81" s="54">
        <v>0.3886052896398961</v>
      </c>
      <c r="G81" s="58">
        <v>0.72788457774603899</v>
      </c>
    </row>
    <row r="82" spans="4:7" x14ac:dyDescent="0.25">
      <c r="D82" s="59" t="s">
        <v>3</v>
      </c>
      <c r="E82" s="54">
        <v>0.44065613096139911</v>
      </c>
      <c r="F82" s="54">
        <v>0.39055138748895918</v>
      </c>
      <c r="G82" s="58">
        <v>0.73813180355167696</v>
      </c>
    </row>
    <row r="83" spans="4:7" x14ac:dyDescent="0.25">
      <c r="D83" s="57" t="s">
        <v>0</v>
      </c>
      <c r="E83" s="55">
        <v>0.58331697001281224</v>
      </c>
      <c r="F83" s="55">
        <v>0.63407883872656468</v>
      </c>
      <c r="G83" s="60">
        <v>0.60455492375645803</v>
      </c>
    </row>
  </sheetData>
  <sortState xmlns:xlrd2="http://schemas.microsoft.com/office/spreadsheetml/2017/richdata2" ref="D66:G83">
    <sortCondition ref="F66:F83"/>
  </sortState>
  <phoneticPr fontId="2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MAPE (5 and 10-year)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NA</cp:lastModifiedBy>
  <dcterms:created xsi:type="dcterms:W3CDTF">2021-06-02T18:53:13Z</dcterms:created>
  <dcterms:modified xsi:type="dcterms:W3CDTF">2022-10-11T21:50:21Z</dcterms:modified>
</cp:coreProperties>
</file>